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DQ102" i="11" l="1"/>
  <c r="DL102" i="11"/>
  <c r="DG102" i="11"/>
  <c r="DB102" i="11"/>
  <c r="CW102" i="11"/>
  <c r="CR102" i="11"/>
  <c r="AU88" i="11"/>
  <c r="AP88" i="11"/>
  <c r="AF88" i="11"/>
  <c r="AU63" i="11"/>
  <c r="AP63" i="11"/>
  <c r="AF63" i="11"/>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E42" i="9"/>
  <c r="AM42" i="9"/>
  <c r="U42" i="9"/>
  <c r="C42" i="9"/>
  <c r="BE41" i="9"/>
  <c r="AM41" i="9"/>
  <c r="U41" i="9"/>
  <c r="C41" i="9"/>
  <c r="BE40" i="9"/>
  <c r="AM40" i="9"/>
  <c r="U40" i="9"/>
  <c r="C40" i="9"/>
  <c r="BE39" i="9"/>
  <c r="AM39" i="9"/>
  <c r="U39" i="9"/>
  <c r="C39" i="9"/>
  <c r="BE38" i="9"/>
  <c r="AM38" i="9"/>
  <c r="U38" i="9"/>
  <c r="C38" i="9"/>
  <c r="BE37" i="9"/>
  <c r="AM37" i="9"/>
  <c r="U37" i="9"/>
  <c r="C37" i="9"/>
  <c r="BE36" i="9"/>
  <c r="C36"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l="1"/>
  <c r="AM35" i="9" s="1"/>
  <c r="AM36" i="9" s="1"/>
  <c r="BW34" i="9" s="1"/>
  <c r="BW35" i="9" s="1"/>
  <c r="BW36" i="9" s="1"/>
  <c r="BW37" i="9" s="1"/>
  <c r="BW38" i="9" s="1"/>
  <c r="BW39" i="9" s="1"/>
  <c r="BW40" i="9" s="1"/>
  <c r="BW41" i="9" s="1"/>
  <c r="BW42"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<sst xmlns="http://schemas.openxmlformats.org/spreadsheetml/2006/main" count="1071" uniqueCount="587">
  <si>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</si>
  <si>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</si>
  <si>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</si>
  <si>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</si>
  <si>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</si>
  <si>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</si>
  <si>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</si>
  <si>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</si>
  <si>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</si>
  <si>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</si>
  <si>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</si>
  <si>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</si>
  <si>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</si>
  <si>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</si>
  <si>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</si>
  <si>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</si>
  <si>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</si>
  <si>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</si>
  <si>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</si>
  <si>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</si>
  <si>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</si>
  <si>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</si>
  <si>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</si>
  <si>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</si>
  <si>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</si>
  <si>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</si>
  <si>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</si>
  <si>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</si>
  <si>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</si>
  <si>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</si>
  <si>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</si>
  <si>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</si>
  <si>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</si>
  <si>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</si>
  <si>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</si>
  <si>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</si>
  <si>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</si>
  <si>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</si>
  <si>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</si>
  <si>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</si>
  <si>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</si>
  <si>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</si>
  <si>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</si>
  <si>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</si>
  <si>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</si>
  <si>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</si>
  <si>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</si>
  <si>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</si>
  <si>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</si>
  <si>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</si>
  <si>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</si>
  <si>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</si>
  <si>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</si>
  <si>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</si>
  <si>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</si>
  <si>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</si>
  <si>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</si>
  <si>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</si>
  <si>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</si>
  <si>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</si>
  <si>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</si>
  <si>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</si>
  <si>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</si>
  <si>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</si>
  <si>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</si>
  <si>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</si>
  <si>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</si>
  <si>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</si>
  <si>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</si>
  <si>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</si>
  <si>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</si>
  <si>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</si>
  <si>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</si>
  <si>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</si>
  <si>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</si>
  <si>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</si>
  <si>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</si>
  <si>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</si>
  <si>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</si>
  <si>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</si>
  <si>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</si>
  <si>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</si>
  <si>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</si>
  <si>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</si>
  <si>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</si>
  <si>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</si>
  <si>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</si>
  <si>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</si>
  <si>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</si>
  <si>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</si>
  <si>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</si>
  <si>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</si>
  <si>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</si>
  <si>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</si>
  <si>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</si>
  <si>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</si>
  <si>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</si>
  <si>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</si>
  <si>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</si>
  <si>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</si>
  <si>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</si>
  <si>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</si>
  <si>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</si>
  <si>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</si>
  <si>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</si>
  <si>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</si>
  <si>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</si>
  <si>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</si>
  <si>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</si>
  <si>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</si>
  <si>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</si>
  <si>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</si>
  <si>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</si>
  <si>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</si>
  <si>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</si>
  <si>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</si>
  <si>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</si>
  <si>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</si>
  <si>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</si>
  <si>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</si>
  <si>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</si>
  <si>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</si>
  <si>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</si>
  <si>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</si>
  <si>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</si>
  <si>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</si>
  <si>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</si>
  <si>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</si>
  <si>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</si>
  <si>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</si>
  <si>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</si>
  <si>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</si>
  <si>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</si>
  <si>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</si>
  <si>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</si>
  <si>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</si>
  <si>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</si>
  <si>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</si>
  <si>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</si>
  <si>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</si>
  <si>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</si>
  <si>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</si>
  <si>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</si>
  <si>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</si>
  <si>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</si>
  <si>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</si>
  <si>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</si>
  <si>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</si>
  <si>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</si>
  <si>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</si>
  <si>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</si>
  <si>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</si>
  <si>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</si>
  <si>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</si>
  <si>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</si>
  <si>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</si>
  <si>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</si>
  <si>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</si>
  <si>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</si>
  <si>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</si>
  <si>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</si>
  <si>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</si>
  <si>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</si>
  <si>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</si>
  <si>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</si>
  <si>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</si>
  <si>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</si>
  <si>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</si>
  <si>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</si>
  <si>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</si>
  <si>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</si>
  <si>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</si>
  <si>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</si>
  <si>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</si>
  <si>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</si>
  <si>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</si>
  <si>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</si>
  <si>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</si>
  <si>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</si>
  <si>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</si>
  <si>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</si>
  <si>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</si>
  <si>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</si>
  <si>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</si>
  <si>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</si>
  <si>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</si>
  <si>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</si>
  <si>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</si>
  <si>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</si>
  <si>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</si>
  <si>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</si>
  <si>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</si>
  <si>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</si>
  <si>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</si>
  <si>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</si>
  <si>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大阪府八尾市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</si>
  <si>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</si>
  <si>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</si>
  <si>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</si>
  <si>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</si>
  <si>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</si>
  <si>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</si>
  <si>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</si>
  <si>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</si>
  <si>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</si>
  <si>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</si>
  <si>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</si>
  <si>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</si>
  <si>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</si>
  <si>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</si>
  <si>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</si>
  <si>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</si>
  <si>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</si>
  <si>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</si>
  <si>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</si>
  <si>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</si>
  <si>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</si>
  <si>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</si>
  <si>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</si>
  <si>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</si>
  <si>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</si>
  <si>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</si>
  <si>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</si>
  <si>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</si>
  <si>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</si>
  <si>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</si>
  <si>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</si>
  <si>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</si>
  <si>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</si>
  <si>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</si>
  <si>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</si>
  <si>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</si>
  <si>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</si>
  <si>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</si>
  <si>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</si>
  <si>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</si>
  <si>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</si>
  <si>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</si>
  <si>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</si>
  <si>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</si>
  <si>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</si>
  <si>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</si>
  <si>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</si>
  <si>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</si>
  <si>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</si>
  <si>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</si>
  <si>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</si>
  <si>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</si>
  <si>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</si>
  <si>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</si>
  <si>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</si>
  <si>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</si>
  <si>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</si>
  <si>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</si>
  <si>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</si>
  <si>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</si>
  <si>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</si>
  <si>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</si>
  <si>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</si>
  <si>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</si>
  <si>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</si>
  <si>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</si>
  <si>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</si>
  <si>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</si>
  <si>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</si>
  <si>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</si>
  <si>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</si>
  <si>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</si>
  <si>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</si>
  <si>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</si>
  <si>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</si>
  <si>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</si>
  <si>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</si>
  <si>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</si>
  <si>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</si>
  <si>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</si>
  <si>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</si>
  <si>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</si>
  <si>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</si>
  <si>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</si>
  <si>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</si>
  <si>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</si>
  <si>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</si>
  <si>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</si>
  <si>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</si>
  <si>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</si>
  <si>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</si>
  <si>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</si>
  <si>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</si>
  <si>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</si>
  <si>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</si>
  <si>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</si>
  <si>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</si>
  <si>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</si>
  <si>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</si>
  <si>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</si>
  <si>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</si>
  <si>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</si>
  <si>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</si>
  <si>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</si>
  <si>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</si>
  <si>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</si>
  <si>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</si>
  <si>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</si>
  <si>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</si>
  <si>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</si>
  <si>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</si>
  <si>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</si>
  <si>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</si>
  <si>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</si>
  <si>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</si>
  <si>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</si>
  <si>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</si>
  <si>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</si>
  <si>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</si>
  <si>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</si>
  <si>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</si>
  <si>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</si>
  <si>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</si>
  <si>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</si>
  <si>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</si>
  <si>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</si>
  <si>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</si>
  <si>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</si>
  <si>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</si>
  <si>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</si>
  <si>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</si>
  <si>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</si>
  <si>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</si>
  <si>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</si>
  <si>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</si>
  <si>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</si>
  <si>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</si>
  <si>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</si>
  <si>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</si>
  <si>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</si>
  <si>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</si>
  <si>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</si>
  <si>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</si>
  <si>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</si>
  <si>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</si>
  <si>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</si>
  <si>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</si>
  <si>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</si>
  <si>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大阪府八尾市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</si>
  <si>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</si>
  <si>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</si>
  <si>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</si>
  <si>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</si>
  <si>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</si>
  <si>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</si>
  <si>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</si>
  <si>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</si>
  <si>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</si>
  <si>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</si>
  <si>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</si>
  <si>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</si>
  <si>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</si>
  <si>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</si>
  <si>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</si>
  <si>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</si>
  <si>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</si>
  <si>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</si>
  <si>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</si>
  <si>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</si>
  <si>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</si>
  <si>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</si>
  <si>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</si>
  <si>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</si>
  <si>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</si>
  <si>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</si>
  <si>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</si>
  <si>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</si>
  <si>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</si>
  <si>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</si>
  <si>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</si>
  <si>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</si>
  <si>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</si>
  <si>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</si>
  <si>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</si>
  <si>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</si>
  <si>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</si>
  <si>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</si>
  <si>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</si>
  <si>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</si>
  <si>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</si>
  <si>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</si>
  <si>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</si>
  <si>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</si>
  <si>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</si>
  <si>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</si>
  <si>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</si>
  <si>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</si>
  <si>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</si>
  <si>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</si>
  <si>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</si>
  <si>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</si>
  <si>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</si>
  <si>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</si>
  <si>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</si>
  <si>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</si>
  <si>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</si>
  <si>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</si>
  <si>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</si>
  <si>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</si>
  <si>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</si>
  <si>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</si>
  <si>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</si>
  <si>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</si>
  <si>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</si>
  <si>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</si>
  <si>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</si>
  <si>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</si>
  <si>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</si>
  <si>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</si>
  <si>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</si>
  <si>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</si>
  <si>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</si>
  <si>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</si>
  <si>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</si>
  <si>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</si>
  <si>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</si>
  <si>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</si>
  <si>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</si>
  <si>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</si>
  <si>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</si>
  <si>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</si>
  <si>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</si>
  <si>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</si>
  <si>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</si>
  <si>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</si>
  <si>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</si>
  <si>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</si>
  <si>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</si>
  <si>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</si>
  <si>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</si>
  <si>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</si>
  <si>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</si>
  <si>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</si>
  <si>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</si>
  <si>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</si>
  <si>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</si>
  <si>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</si>
  <si>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</si>
  <si>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</si>
  <si>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</si>
  <si>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</si>
  <si>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</si>
  <si>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</si>
  <si>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</si>
  <si>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</si>
  <si>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</si>
  <si>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</si>
  <si>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</si>
  <si>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</si>
  <si>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</si>
  <si>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</si>
  <si>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</si>
  <si>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</si>
  <si>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</si>
  <si>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</si>
  <si>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</si>
  <si>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</si>
  <si>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</si>
  <si>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</si>
  <si>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</si>
  <si>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</si>
  <si>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</si>
  <si>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</si>
  <si>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</si>
  <si>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</si>
  <si>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</si>
  <si>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</si>
  <si>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</si>
  <si>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</si>
  <si>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</si>
  <si>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</si>
  <si>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</si>
  <si>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</si>
  <si>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</si>
  <si>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</si>
  <si>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</si>
  <si>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</si>
  <si>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</si>
  <si>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</si>
  <si>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</si>
  <si>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</si>
  <si>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</si>
  <si>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</si>
  <si>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</si>
  <si>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</si>
  <si>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</si>
  <si>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</si>
  <si>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</si>
  <si>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</si>
  <si>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</si>
  <si>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</si>
  <si>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</si>
  <si>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</si>
  <si>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</si>
  <si>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</si>
  <si>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</si>
  <si>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</si>
  <si>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</si>
  <si>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</si>
  <si>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</si>
  <si>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</si>
  <si>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</si>
  <si>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</si>
  <si>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</si>
  <si>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</si>
  <si>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</si>
  <si>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</si>
  <si>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</si>
  <si>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</si>
  <si>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</si>
  <si>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</si>
  <si>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</si>
  <si>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</si>
  <si>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</si>
  <si>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</si>
  <si>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3.05</t>
  </si>
  <si>
    <t>▲ 0.71</t>
  </si>
  <si>
    <t>国民健康保険事業特別会計</t>
  </si>
  <si>
    <t>▲ 2.10</t>
  </si>
  <si>
    <t>▲ 2.07</t>
  </si>
  <si>
    <t>▲ 1.63</t>
  </si>
  <si>
    <t>▲ 0.95</t>
  </si>
  <si>
    <t>▲ 0.76</t>
  </si>
  <si>
    <t>水道事業会計</t>
  </si>
  <si>
    <t>病院事業会計</t>
  </si>
  <si>
    <t>公共下水道事業会計</t>
  </si>
  <si>
    <t>介護保険事業特別会計</t>
  </si>
  <si>
    <t>後期高齢者医療事業特別会計</t>
  </si>
  <si>
    <t>一般会計</t>
  </si>
  <si>
    <t>土地取得事業特別会計</t>
  </si>
  <si>
    <t>その他会計（赤字）</t>
  </si>
  <si>
    <t>その他会計（黒字）</t>
  </si>
  <si>
    <t>-</t>
    <phoneticPr fontId="2"/>
  </si>
  <si>
    <t>-</t>
    <phoneticPr fontId="2"/>
  </si>
  <si>
    <t>-</t>
    <phoneticPr fontId="2"/>
  </si>
  <si>
    <t>-</t>
    <phoneticPr fontId="2"/>
  </si>
  <si>
    <t>-</t>
    <phoneticPr fontId="2"/>
  </si>
  <si>
    <t>-</t>
    <phoneticPr fontId="2"/>
  </si>
  <si>
    <t>八尾市清協公社</t>
    <rPh sb="0" eb="3">
      <t>ヤオシ</t>
    </rPh>
    <rPh sb="3" eb="4">
      <t>セイ</t>
    </rPh>
    <rPh sb="4" eb="5">
      <t>キョウ</t>
    </rPh>
    <rPh sb="5" eb="7">
      <t>コウシャ</t>
    </rPh>
    <phoneticPr fontId="2"/>
  </si>
  <si>
    <t>八尾市文化財調査研究会</t>
    <rPh sb="0" eb="3">
      <t>ヤオシ</t>
    </rPh>
    <rPh sb="3" eb="6">
      <t>ブンカザイ</t>
    </rPh>
    <rPh sb="6" eb="8">
      <t>チョウサ</t>
    </rPh>
    <rPh sb="8" eb="11">
      <t>ケンキュウカイ</t>
    </rPh>
    <phoneticPr fontId="2"/>
  </si>
  <si>
    <t>八尾市文化振興事業団</t>
    <rPh sb="0" eb="3">
      <t>ヤオシ</t>
    </rPh>
    <rPh sb="3" eb="5">
      <t>ブンカ</t>
    </rPh>
    <rPh sb="5" eb="7">
      <t>シンコウ</t>
    </rPh>
    <rPh sb="7" eb="10">
      <t>ジギョウダン</t>
    </rPh>
    <phoneticPr fontId="2"/>
  </si>
  <si>
    <t>八尾市中小企業勤労者福祉サービスセンター</t>
    <rPh sb="0" eb="3">
      <t>ヤオシ</t>
    </rPh>
    <rPh sb="3" eb="5">
      <t>チュウショウ</t>
    </rPh>
    <rPh sb="5" eb="7">
      <t>キギョウ</t>
    </rPh>
    <rPh sb="7" eb="10">
      <t>キンロウシャ</t>
    </rPh>
    <rPh sb="10" eb="12">
      <t>フクシ</t>
    </rPh>
    <phoneticPr fontId="2"/>
  </si>
  <si>
    <t>八尾市国際交流センター</t>
    <rPh sb="0" eb="3">
      <t>ヤオシ</t>
    </rPh>
    <rPh sb="3" eb="5">
      <t>コクサイ</t>
    </rPh>
    <rPh sb="5" eb="7">
      <t>コウリュウ</t>
    </rPh>
    <phoneticPr fontId="2"/>
  </si>
  <si>
    <t>八尾市体育振興会</t>
    <rPh sb="0" eb="3">
      <t>ヤオシ</t>
    </rPh>
    <rPh sb="3" eb="5">
      <t>タイイク</t>
    </rPh>
    <rPh sb="5" eb="8">
      <t>シンコウカイ</t>
    </rPh>
    <phoneticPr fontId="2"/>
  </si>
  <si>
    <t>八尾シティネット</t>
    <rPh sb="0" eb="2">
      <t>ヤオ</t>
    </rPh>
    <phoneticPr fontId="2"/>
  </si>
  <si>
    <t>やおコミュニティ放送</t>
    <rPh sb="8" eb="10">
      <t>ホウソウ</t>
    </rPh>
    <phoneticPr fontId="2"/>
  </si>
  <si>
    <t>八尾モール</t>
    <rPh sb="0" eb="2">
      <t>ヤオ</t>
    </rPh>
    <phoneticPr fontId="2"/>
  </si>
  <si>
    <t>八尾市柏原市火葬場組合</t>
    <rPh sb="0" eb="3">
      <t>ヤオシ</t>
    </rPh>
    <rPh sb="3" eb="6">
      <t>カシワラシ</t>
    </rPh>
    <rPh sb="6" eb="9">
      <t>カソウバ</t>
    </rPh>
    <rPh sb="9" eb="11">
      <t>クミアイ</t>
    </rPh>
    <phoneticPr fontId="2"/>
  </si>
  <si>
    <t>恩智川水防事務組合</t>
    <rPh sb="0" eb="2">
      <t>オンヂ</t>
    </rPh>
    <rPh sb="2" eb="3">
      <t>ガワ</t>
    </rPh>
    <rPh sb="3" eb="5">
      <t>スイボウ</t>
    </rPh>
    <rPh sb="5" eb="7">
      <t>ジム</t>
    </rPh>
    <rPh sb="7" eb="9">
      <t>クミアイ</t>
    </rPh>
    <phoneticPr fontId="2"/>
  </si>
  <si>
    <t>大和川右岸水防事務組合</t>
    <rPh sb="0" eb="3">
      <t>ヤマトガワ</t>
    </rPh>
    <rPh sb="3" eb="5">
      <t>ウガン</t>
    </rPh>
    <rPh sb="5" eb="7">
      <t>スイボウ</t>
    </rPh>
    <rPh sb="7" eb="9">
      <t>ジム</t>
    </rPh>
    <rPh sb="9" eb="11">
      <t>クミアイ</t>
    </rPh>
    <phoneticPr fontId="2"/>
  </si>
  <si>
    <t>大阪市・八尾市・松原市環境施設組合</t>
    <rPh sb="0" eb="3">
      <t>オオサカシ</t>
    </rPh>
    <rPh sb="4" eb="7">
      <t>ヤオシ</t>
    </rPh>
    <rPh sb="8" eb="10">
      <t>マツバラ</t>
    </rPh>
    <rPh sb="10" eb="11">
      <t>シ</t>
    </rPh>
    <rPh sb="11" eb="13">
      <t>カンキョウ</t>
    </rPh>
    <rPh sb="13" eb="15">
      <t>シセツ</t>
    </rPh>
    <rPh sb="15" eb="17">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</si>
  <si>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</si>
  <si>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</si>
  <si>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</si>
  <si>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</si>
  <si>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大阪府都市競艇企業団</t>
    <rPh sb="0" eb="3">
      <t>オオサカフ</t>
    </rPh>
    <rPh sb="3" eb="5">
      <t>トシ</t>
    </rPh>
    <rPh sb="5" eb="7">
      <t>キョウテイ</t>
    </rPh>
    <rPh sb="7" eb="9">
      <t>キギョウ</t>
    </rPh>
    <rPh sb="9" eb="10">
      <t>ダン</t>
    </rPh>
    <phoneticPr fontId="2"/>
  </si>
  <si>
    <t>-</t>
    <phoneticPr fontId="2"/>
  </si>
  <si>
    <t>-</t>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</si>
  <si>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</si>
  <si>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</si>
  <si>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</si>
  <si>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</si>
  <si>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</si>
  <si>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</si>
  <si>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</si>
  <si>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</si>
  <si>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大阪外環状鉄道</t>
    <rPh sb="0" eb="2">
      <t>オオサカ</t>
    </rPh>
    <rPh sb="2" eb="3">
      <t>ソト</t>
    </rPh>
    <rPh sb="3" eb="5">
      <t>カンジョウ</t>
    </rPh>
    <rPh sb="5" eb="7">
      <t>テツドウ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</si>
  <si>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</si>
  <si>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</si>
  <si>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</si>
  <si>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</si>
  <si>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</si>
  <si>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</si>
  <si>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</si>
  <si>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</si>
  <si>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</si>
  <si>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</si>
  <si>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</si>
  <si>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公共下水道事業会計における資本費平準化債の発行により、地方債の償還の財源に充てた繰入金が減少し前年比で改善した。平成27年度から発生した一部事務組合（大阪市・八尾市・松原市環境施設組合）負担金等についても減少している。
　将来負担比率については、地方債の現在高及び公営企業債等繰入見込額（病院事業会計、公共下水道事業会計）が減少し、充当可能特定歳入（都市計画税）が増加したため、平成27年度と比較し改善した。今後一定の基金取り崩しを想定しているため充当可能基金は減少見込みであるが、一部事務組合（大阪市・八尾市・松原市環境施設組合）負担金等及び公営企業債等繰入見込額（病院事業会計、公共下水道事業会計）も減少見込みであることから、将来負担比率は改善が見込まれる。</t>
    <rPh sb="1" eb="3">
      <t>ジッシツ</t>
    </rPh>
    <rPh sb="3" eb="5">
      <t>コウサイ</t>
    </rPh>
    <rPh sb="5" eb="6">
      <t>ヒ</t>
    </rPh>
    <rPh sb="6" eb="8">
      <t>ヒリツ</t>
    </rPh>
    <rPh sb="125" eb="127">
      <t>ショウライ</t>
    </rPh>
    <rPh sb="127" eb="129">
      <t>フタン</t>
    </rPh>
    <rPh sb="129" eb="131">
      <t>ヒリツ</t>
    </rPh>
    <rPh sb="203" eb="205">
      <t>ヘイセイ</t>
    </rPh>
    <rPh sb="218" eb="220">
      <t>コンゴ</t>
    </rPh>
    <rPh sb="220" eb="222">
      <t>イッテイ</t>
    </rPh>
    <rPh sb="223" eb="225">
      <t>キキン</t>
    </rPh>
    <rPh sb="230" eb="232">
      <t>ソウテイ</t>
    </rPh>
    <rPh sb="238" eb="240">
      <t>ジュウトウ</t>
    </rPh>
    <rPh sb="240" eb="242">
      <t>カノウ</t>
    </rPh>
    <rPh sb="242" eb="244">
      <t>キキン</t>
    </rPh>
    <rPh sb="245" eb="247">
      <t>ゲンショウ</t>
    </rPh>
    <rPh sb="247" eb="249">
      <t>ミコ</t>
    </rPh>
    <rPh sb="284" eb="285">
      <t>オヨ</t>
    </rPh>
    <rPh sb="318" eb="320">
      <t>ミコ</t>
    </rPh>
    <rPh sb="329" eb="331">
      <t>ショウライ</t>
    </rPh>
    <rPh sb="331" eb="333">
      <t>フタン</t>
    </rPh>
    <rPh sb="333" eb="335">
      <t>ヒリツ</t>
    </rPh>
    <rPh sb="336" eb="338">
      <t>カイゼン</t>
    </rPh>
    <rPh sb="339" eb="341">
      <t>ミコ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</si>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</sst>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extLst xmlns:c16r2="http://schemas.microsoft.com/office/drawing/2015/06/chart">
            <c:ext xmlns:c16="http://schemas.microsoft.com/office/drawing/2014/chart" uri="{C3380CC4-5D6E-409C-BE32-E72D297353CC}">
              <c16:uniqueId val="{00000000-E380-4E07-B414-7FA2BE4E2A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32512</c:v>
                </c:pt>
                <c:pt idx="1">
                  <c:v>45826</c:v>
                </c:pt>
                <c:pt idx="2">
                  <c:v>41716</c:v>
                </c:pt>
                <c:pt idx="3">
                  <c:v>57569</c:v>
                </c:pt>
                <c:pt idx="4">
                  <c:v>23499</c:v>
                </c:pt>
              </c:numCache>
            </c:numRef>
          </c:val>
          <c:smooth val="0"/>
          <c:extLst xmlns:c16r2="http://schemas.microsoft.com/office/drawing/2015/06/chart">
            <c:ext xmlns:c16="http://schemas.microsoft.com/office/drawing/2014/chart" uri="{C3380CC4-5D6E-409C-BE32-E72D297353CC}">
              <c16:uniqueId val="{00000001-E380-4E07-B414-7FA2BE4E2A69}"/>
            </c:ext>
          </c:extLst>
        </c:ser>
        <c:dLbls>
          <c:showLegendKey val="0"/>
          <c:showVal val="0"/>
          <c:showCatName val="0"/>
          <c:showSerName val="0"/>
          <c:showPercent val="0"/>
          <c:showBubbleSize val="0"/>
        </c:dLbls>
        <c:marker val="1"/>
        <c:smooth val="0"/>
        <c:axId val="91684224"/>
        <c:axId val="91764224"/>
      </c:lineChart>
      <c:catAx>
        <c:axId val="91684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64224"/>
        <c:crosses val="autoZero"/>
        <c:auto val="1"/>
        <c:lblAlgn val="ctr"/>
        <c:lblOffset val="100"/>
        <c:tickLblSkip val="1"/>
        <c:tickMarkSkip val="1"/>
        <c:noMultiLvlLbl val="0"/>
      </c:catAx>
      <c:valAx>
        <c:axId val="917642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684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1.1499999999999999</c:v>
                </c:pt>
                <c:pt idx="1">
                  <c:v>3.91</c:v>
                </c:pt>
                <c:pt idx="2">
                  <c:v>0.03</c:v>
                </c:pt>
                <c:pt idx="3">
                  <c:v>0.09</c:v>
                </c:pt>
                <c:pt idx="4">
                  <c:v>7.0000000000000007E-2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10.98</c:v>
                </c:pt>
                <c:pt idx="1">
                  <c:v>11.42</c:v>
                </c:pt>
                <c:pt idx="2">
                  <c:v>11.82</c:v>
                </c:pt>
                <c:pt idx="3">
                  <c:v>11.73</c:v>
                </c:pt>
                <c:pt idx="4">
                  <c:v>11.04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9291776"/>
        <c:axId val="109293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0.99</c:v>
                </c:pt>
                <c:pt idx="1">
                  <c:v>3.46</c:v>
                </c:pt>
                <c:pt idx="2">
                  <c:v>-3.05</c:v>
                </c:pt>
                <c:pt idx="3">
                  <c:v>0.2</c:v>
                </c:pt>
                <c:pt idx="4">
                  <c:v>-0.71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9291776"/>
        <c:axId val="109293952"/>
      </c:lineChart>
      <c:catAx>
        <c:axId val="10929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293952"/>
        <c:crosses val="autoZero"/>
        <c:auto val="1"/>
        <c:lblAlgn val="ctr"/>
        <c:lblOffset val="100"/>
        <c:tickLblSkip val="1"/>
        <c:tickMarkSkip val="1"/>
        <c:noMultiLvlLbl val="0"/>
      </c:catAx>
      <c:valAx>
        <c:axId val="109293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9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0.28999999999999998</c:v>
                </c:pt>
                <c:pt idx="2">
                  <c:v>#N/A</c:v>
                </c:pt>
                <c:pt idx="3">
                  <c:v>0.31</c:v>
                </c:pt>
                <c:pt idx="4">
                  <c:v>#N/A</c:v>
                </c:pt>
                <c:pt idx="5">
                  <c:v>2.15</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1.1399999999999999</c:v>
                </c:pt>
                <c:pt idx="2">
                  <c:v>#N/A</c:v>
                </c:pt>
                <c:pt idx="3">
                  <c:v>3.9</c:v>
                </c:pt>
                <c:pt idx="4">
                  <c:v>#N/A</c:v>
                </c:pt>
                <c:pt idx="5">
                  <c:v>0.03</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0.19</c:v>
                </c:pt>
                <c:pt idx="2">
                  <c:v>#N/A</c:v>
                </c:pt>
                <c:pt idx="3">
                  <c:v>0.06</c:v>
                </c:pt>
                <c:pt idx="4">
                  <c:v>#N/A</c:v>
                </c:pt>
                <c:pt idx="5">
                  <c:v>0.06</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c:v>
                </c:pt>
                <c:pt idx="2">
                  <c:v>#N/A</c:v>
                </c:pt>
                <c:pt idx="3">
                  <c:v>0</c:v>
                </c:pt>
                <c:pt idx="4">
                  <c:v>#N/A</c:v>
                </c:pt>
                <c:pt idx="5">
                  <c:v>0.43</c:v>
                </c:pt>
                <c:pt idx="6">
                  <c:v>#N/A</c:v>
                </c:pt>
                <c:pt idx="7">
                  <c:v>0.34</c:v>
                </c:pt>
                <c:pt idx="8">
                  <c:v>#N/A</c:v>
                </c:pt>
                <c:pt idx="9">
                  <c:v>0.91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0.87</c:v>
                </c:pt>
                <c:pt idx="8">
                  <c:v>#N/A</c:v>
                </c:pt>
                <c:pt idx="9">
                  <c:v>2.09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5.58</c:v>
                </c:pt>
                <c:pt idx="2">
                  <c:v>#N/A</c:v>
                </c:pt>
                <c:pt idx="3">
                  <c:v>6.94</c:v>
                </c:pt>
                <c:pt idx="4">
                  <c:v>#N/A</c:v>
                </c:pt>
                <c:pt idx="5">
                  <c:v>7.58</c:v>
                </c:pt>
                <c:pt idx="6">
                  <c:v>#N/A</c:v>
                </c:pt>
                <c:pt idx="7">
                  <c:v>8.1199999999999992</c:v>
                </c:pt>
                <c:pt idx="8">
                  <c:v>#N/A</c:v>
                </c:pt>
                <c:pt idx="9">
                  <c:v>8.69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8.33</c:v>
                </c:pt>
                <c:pt idx="2">
                  <c:v>#N/A</c:v>
                </c:pt>
                <c:pt idx="3">
                  <c:v>9.4</c:v>
                </c:pt>
                <c:pt idx="4">
                  <c:v>#N/A</c:v>
                </c:pt>
                <c:pt idx="5">
                  <c:v>9.73</c:v>
                </c:pt>
                <c:pt idx="6">
                  <c:v>#N/A</c:v>
                </c:pt>
                <c:pt idx="7">
                  <c:v>9.75</c:v>
                </c:pt>
                <c:pt idx="8">
                  <c:v>#N/A</c:v>
                </c:pt>
                <c:pt idx="9">
                  <c:v>9.7200000000000006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2.1</c:v>
                </c:pt>
                <c:pt idx="1">
                  <c:v>#N/A</c:v>
                </c:pt>
                <c:pt idx="2">
                  <c:v>2.0699999999999998</c:v>
                </c:pt>
                <c:pt idx="3">
                  <c:v>#N/A</c:v>
                </c:pt>
                <c:pt idx="4">
                  <c:v>1.63</c:v>
                </c:pt>
                <c:pt idx="5">
                  <c:v>#N/A</c:v>
                </c:pt>
                <c:pt idx="6">
                  <c:v>0.95</c:v>
                </c:pt>
                <c:pt idx="7">
                  <c:v>#N/A</c:v>
                </c:pt>
                <c:pt idx="8">
                  <c:v>0.76</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3588224"/>
        <c:axId val="103589760"/>
      </c:barChart>
      <c:catAx>
        <c:axId val="10358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589760"/>
        <c:crosses val="autoZero"/>
        <c:auto val="1"/>
        <c:lblAlgn val="ctr"/>
        <c:lblOffset val="100"/>
        <c:tickLblSkip val="1"/>
        <c:tickMarkSkip val="1"/>
        <c:noMultiLvlLbl val="0"/>
      </c:catAx>
      <c:valAx>
        <c:axId val="103589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588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11302</c:v>
                </c:pt>
                <c:pt idx="5">
                  <c:v>11399</c:v>
                </c:pt>
                <c:pt idx="8">
                  <c:v>11780</c:v>
                </c:pt>
                <c:pt idx="11">
                  <c:v>11627</c:v>
                </c:pt>
                <c:pt idx="14">
                  <c:v>10919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2</c:v>
                </c:pt>
                <c:pt idx="9">
                  <c:v>3</c:v>
                </c:pt>
                <c:pt idx="12">
                  <c:v>3</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249</c:v>
                </c:pt>
                <c:pt idx="12">
                  <c:v>156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5777</c:v>
                </c:pt>
                <c:pt idx="3">
                  <c:v>5927</c:v>
                </c:pt>
                <c:pt idx="6">
                  <c:v>5995</c:v>
                </c:pt>
                <c:pt idx="9">
                  <c:v>6032</c:v>
                </c:pt>
                <c:pt idx="12">
                  <c:v>4809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18</c:v>
                </c:pt>
                <c:pt idx="3">
                  <c:v>16</c:v>
                </c:pt>
                <c:pt idx="6">
                  <c:v>14</c:v>
                </c:pt>
                <c:pt idx="9">
                  <c:v>9</c:v>
                </c:pt>
                <c:pt idx="12">
                  <c:v>6</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18</c:v>
                </c:pt>
                <c:pt idx="3">
                  <c:v>21</c:v>
                </c:pt>
                <c:pt idx="6">
                  <c:v>53</c:v>
                </c:pt>
                <c:pt idx="9">
                  <c:v>31</c:v>
                </c:pt>
                <c:pt idx="12">
                  <c:v>12</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8553</c:v>
                </c:pt>
                <c:pt idx="3">
                  <c:v>8753</c:v>
                </c:pt>
                <c:pt idx="6">
                  <c:v>9038</c:v>
                </c:pt>
                <c:pt idx="9">
                  <c:v>8977</c:v>
                </c:pt>
                <c:pt idx="12">
                  <c:v>8938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9806720"/>
        <c:axId val="109808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3065</c:v>
                </c:pt>
                <c:pt idx="2">
                  <c:v>#N/A</c:v>
                </c:pt>
                <c:pt idx="3">
                  <c:v>#N/A</c:v>
                </c:pt>
                <c:pt idx="4">
                  <c:v>3318</c:v>
                </c:pt>
                <c:pt idx="5">
                  <c:v>#N/A</c:v>
                </c:pt>
                <c:pt idx="6">
                  <c:v>#N/A</c:v>
                </c:pt>
                <c:pt idx="7">
                  <c:v>3322</c:v>
                </c:pt>
                <c:pt idx="8">
                  <c:v>#N/A</c:v>
                </c:pt>
                <c:pt idx="9">
                  <c:v>#N/A</c:v>
                </c:pt>
                <c:pt idx="10">
                  <c:v>3674</c:v>
                </c:pt>
                <c:pt idx="11">
                  <c:v>#N/A</c:v>
                </c:pt>
                <c:pt idx="12">
                  <c:v>#N/A</c:v>
                </c:pt>
                <c:pt idx="13">
                  <c:v>3005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9806720"/>
        <c:axId val="109808640"/>
      </c:lineChart>
      <c:catAx>
        <c:axId val="10980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808640"/>
        <c:crosses val="autoZero"/>
        <c:auto val="1"/>
        <c:lblAlgn val="ctr"/>
        <c:lblOffset val="100"/>
        <c:tickLblSkip val="1"/>
        <c:tickMarkSkip val="1"/>
        <c:noMultiLvlLbl val="0"/>
      </c:catAx>
      <c:valAx>
        <c:axId val="10980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0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106178</c:v>
                </c:pt>
                <c:pt idx="5">
                  <c:v>108481</c:v>
                </c:pt>
                <c:pt idx="8">
                  <c:v>110981</c:v>
                </c:pt>
                <c:pt idx="11">
                  <c:v>114626</c:v>
                </c:pt>
                <c:pt idx="14">
                  <c:v>115279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44823</c:v>
                </c:pt>
                <c:pt idx="5">
                  <c:v>41291</c:v>
                </c:pt>
                <c:pt idx="8">
                  <c:v>38794</c:v>
                </c:pt>
                <c:pt idx="11">
                  <c:v>37309</c:v>
                </c:pt>
                <c:pt idx="14">
                  <c:v>39860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10537</c:v>
                </c:pt>
                <c:pt idx="5">
                  <c:v>11729</c:v>
                </c:pt>
                <c:pt idx="8">
                  <c:v>10137</c:v>
                </c:pt>
                <c:pt idx="11">
                  <c:v>9027</c:v>
                </c:pt>
                <c:pt idx="14">
                  <c:v>8557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c:v>
                </c:pt>
                <c:pt idx="3">
                  <c:v>6</c:v>
                </c:pt>
                <c:pt idx="6">
                  <c:v>4</c:v>
                </c:pt>
                <c:pt idx="9">
                  <c:v>4</c:v>
                </c:pt>
                <c:pt idx="12">
                  <c:v>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11684</c:v>
                </c:pt>
                <c:pt idx="3">
                  <c:v>11252</c:v>
                </c:pt>
                <c:pt idx="6">
                  <c:v>10268</c:v>
                </c:pt>
                <c:pt idx="9">
                  <c:v>9575</c:v>
                </c:pt>
                <c:pt idx="12">
                  <c:v>10204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1257</c:v>
                </c:pt>
                <c:pt idx="12">
                  <c:v>1140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83507</c:v>
                </c:pt>
                <c:pt idx="3">
                  <c:v>81869</c:v>
                </c:pt>
                <c:pt idx="6">
                  <c:v>79541</c:v>
                </c:pt>
                <c:pt idx="9">
                  <c:v>78768</c:v>
                </c:pt>
                <c:pt idx="12">
                  <c:v>76364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5356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80556</c:v>
                </c:pt>
                <c:pt idx="3">
                  <c:v>86884</c:v>
                </c:pt>
                <c:pt idx="6">
                  <c:v>89346</c:v>
                </c:pt>
                <c:pt idx="9">
                  <c:v>95487</c:v>
                </c:pt>
                <c:pt idx="12">
                  <c:v>94597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9650304"/>
        <c:axId val="109652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19571</c:v>
                </c:pt>
                <c:pt idx="2">
                  <c:v>#N/A</c:v>
                </c:pt>
                <c:pt idx="3">
                  <c:v>#N/A</c:v>
                </c:pt>
                <c:pt idx="4">
                  <c:v>18510</c:v>
                </c:pt>
                <c:pt idx="5">
                  <c:v>#N/A</c:v>
                </c:pt>
                <c:pt idx="6">
                  <c:v>#N/A</c:v>
                </c:pt>
                <c:pt idx="7">
                  <c:v>19249</c:v>
                </c:pt>
                <c:pt idx="8">
                  <c:v>#N/A</c:v>
                </c:pt>
                <c:pt idx="9">
                  <c:v>#N/A</c:v>
                </c:pt>
                <c:pt idx="10">
                  <c:v>24129</c:v>
                </c:pt>
                <c:pt idx="11">
                  <c:v>#N/A</c:v>
                </c:pt>
                <c:pt idx="12">
                  <c:v>#N/A</c:v>
                </c:pt>
                <c:pt idx="13">
                  <c:v>18611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9650304"/>
        <c:axId val="109652224"/>
      </c:lineChart>
      <c:catAx>
        <c:axId val="10965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652224"/>
        <c:crosses val="autoZero"/>
        <c:auto val="1"/>
        <c:lblAlgn val="ctr"/>
        <c:lblOffset val="100"/>
        <c:tickLblSkip val="1"/>
        <c:tickMarkSkip val="1"/>
        <c:noMultiLvlLbl val="0"/>
      </c:catAx>
      <c:valAx>
        <c:axId val="10965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5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2076672"/>
        <c:axId val="93528832"/>
      </c:scatterChart>
      <c:valAx>
        <c:axId val="920766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528832"/>
        <c:crosses val="autoZero"/>
        <c:crossBetween val="midCat"/>
      </c:valAx>
      <c:valAx>
        <c:axId val="935288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2076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6.7</c:v>
                </c:pt>
                <c:pt idx="1">
                  <c:v>6.9</c:v>
                </c:pt>
                <c:pt idx="2">
                  <c:v>7</c:v>
                </c:pt>
                <c:pt idx="3">
                  <c:v>7.4</c:v>
                </c:pt>
                <c:pt idx="4">
                  <c:v>7.1</c:v>
                </c:pt>
              </c:numCache>
            </c:numRef>
          </c:xVal>
          <c:yVal>
            <c:numRef>
              <c:f>公会計指標分析・財政指標組合せ分析表!$K$73:$O$73</c:f>
              <c:numCache>
                <c:formatCode>#,##0.0;"▲ "#,##0.0</c:formatCode>
                <c:ptCount val="5"/>
                <c:pt idx="0">
                  <c:v>43</c:v>
                </c:pt>
                <c:pt idx="1">
                  <c:v>40.1</c:v>
                </c:pt>
                <c:pt idx="2">
                  <c:v>42.1</c:v>
                </c:pt>
                <c:pt idx="3">
                  <c:v>51.8</c:v>
                </c:pt>
                <c:pt idx="4">
                  <c:v>39.799999999999997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1871872"/>
        <c:axId val="93557504"/>
      </c:scatterChart>
      <c:valAx>
        <c:axId val="91871872"/>
        <c:scaling>
          <c:orientation val="minMax"/>
          <c:max val="8.6"/>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557504"/>
        <c:crosses val="autoZero"/>
        <c:crossBetween val="midCat"/>
      </c:valAx>
      <c:valAx>
        <c:axId val="93557504"/>
        <c:scaling>
          <c:orientation val="minMax"/>
          <c:max val="63"/>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18718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公共下水道事業会計における資本費平準化債の発行により、地方債の償還の財源に充てた繰入金が減少し前年比で改善した。平成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年度から発生した一部事務組合（大阪市・八尾市・松原市環境施設組合）負担金等についても減少している。</a:t>
          </a:r>
        </a:p>
        <a:p>
          <a:r>
            <a:rPr kumimoji="1" lang="ja-JP" altLang="en-US" sz="1300">
              <a:latin typeface="ＭＳ ゴシック" pitchFamily="49" charset="-128"/>
              <a:ea typeface="ＭＳ ゴシック" pitchFamily="49" charset="-128"/>
            </a:rPr>
            <a:t>　今後も、土地開発公社の経営健全化に係る取り組みによる第三セクター等改革推進債やこれまでに発行してきた退職手当債など、基準財政需要額に算入されない公債費が同水準で推移する等、当面、公債費は高い水準で推移することが見込まれているため、その動向に十分に留意し、公債費の適切な管理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地方債の現在高及び公営企業債等繰入見込額（病院事業会計、公共下水道事業会計）が減少し、充当可能特定歳入（都市計画税）が増加したため、前年度と比較し改善した。一部事務組合（大阪市・八尾市・松原市環境施設組合）による組合等負担等見込額についても減少傾向であるが、基金取り崩しを行ったことにより充当可能基金が減少している。</a:t>
          </a:r>
        </a:p>
        <a:p>
          <a:r>
            <a:rPr kumimoji="1" lang="ja-JP" altLang="en-US" sz="1300">
              <a:latin typeface="ＭＳ ゴシック" pitchFamily="49" charset="-128"/>
              <a:ea typeface="ＭＳ ゴシック" pitchFamily="49" charset="-128"/>
            </a:rPr>
            <a:t>　引き続き、将来世代に過度な負担の先送りがないように財政運営に取り組む。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268,457
261,562
41.72
95,471,728
95,396,771
35,822
54,487,935
94,594,072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39.8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268,457
261,562
41.72
95,471,728
95,396,771
35,822
54,487,935
94,594,072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39.8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268,457
261,562
41.72
95,471,728
95,396,771
35,822
54,487,935
94,594,072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39.8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268,457
261,562
41.72
95,471,728
95,396,771
35,822
54,487,935
94,594,072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39.8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内人口の減少及び高齢化等により税収は長期的に低下傾向にある一方で、被生活保護者数は全国的に見ても高い水準にあることなどから基準財政需要額が大きいため類似団体平均を下回り、大阪府平均で推移している。</a:t>
          </a:r>
        </a:p>
        <a:p>
          <a:r>
            <a:rPr kumimoji="1" lang="ja-JP" altLang="en-US" sz="1300">
              <a:latin typeface="ＭＳ Ｐゴシック"/>
            </a:rPr>
            <a:t>　事務事業のあり方と水準の見直し、組織の適正管理と人件費の総額抑制、課税客体の捕捉強化や収納率の向上による歳入確保等の取り組みを通じて、財政基盤の強化を図る。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76200</xdr:rowOff>
    </xdr:to>
    <xdr:cxnSp macro="">
      <xdr:nvCxnSpPr>
        <xdr:cNvPr id="68" name="直線コネクタ 67"/>
        <xdr:cNvCxnSpPr/>
      </xdr:nvCxnSpPr>
      <xdr:spPr>
        <a:xfrm flipV="1">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163635</xdr:rowOff>
    </xdr:from>
    <xdr:ext cx="762000" cy="259045"/>
    <xdr:sp macro="" textlink="">
      <xdr:nvSpPr>
        <xdr:cNvPr id="69" name="財政力平均値テキスト"/>
        <xdr:cNvSpPr txBox="1"/>
      </xdr:nvSpPr>
      <xdr:spPr>
        <a:xfrm>
          <a:off x="5041900" y="667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96308</xdr:rowOff>
    </xdr:to>
    <xdr:cxnSp macro="">
      <xdr:nvCxnSpPr>
        <xdr:cNvPr id="71" name="直線コネクタ 70"/>
        <xdr:cNvCxnSpPr/>
      </xdr:nvCxnSpPr>
      <xdr:spPr>
        <a:xfrm flipV="1">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96308</xdr:rowOff>
    </xdr:to>
    <xdr:cxnSp macro="">
      <xdr:nvCxnSpPr>
        <xdr:cNvPr id="74" name="直線コネクタ 73"/>
        <xdr:cNvCxnSpPr/>
      </xdr:nvCxnSpPr>
      <xdr:spPr>
        <a:xfrm>
          <a:off x="2336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76" name="テキスト ボックス 75"/>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96308</xdr:rowOff>
    </xdr:from>
    <xdr:to>
      <xdr:col>3</xdr:col>
      <xdr:colOff>279400</xdr:colOff>
      <xdr:row>41</xdr:row>
      <xdr:rowOff>96308</xdr:rowOff>
    </xdr:to>
    <xdr:cxnSp macro="">
      <xdr:nvCxnSpPr>
        <xdr:cNvPr id="77" name="直線コネクタ 76"/>
        <xdr:cNvCxnSpPr/>
      </xdr:nvCxnSpPr>
      <xdr:spPr>
        <a:xfrm>
          <a:off x="1447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81" name="テキスト ボックス 80"/>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87" name="円/楕円 86"/>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148819</xdr:rowOff>
    </xdr:from>
    <xdr:ext cx="762000" cy="259045"/>
    <xdr:sp macro="" textlink="">
      <xdr:nvSpPr>
        <xdr:cNvPr id="88" name="財政力該当値テキスト"/>
        <xdr:cNvSpPr txBox="1"/>
      </xdr:nvSpPr>
      <xdr:spPr>
        <a:xfrm>
          <a:off x="5041900" y="70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90" name="テキスト ボックス 89"/>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131885</xdr:rowOff>
    </xdr:from>
    <xdr:ext cx="762000" cy="259045"/>
    <xdr:sp macro="" textlink="">
      <xdr:nvSpPr>
        <xdr:cNvPr id="92" name="テキスト ボックス 91"/>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3" name="円/楕円 92"/>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131885</xdr:rowOff>
    </xdr:from>
    <xdr:ext cx="762000" cy="259045"/>
    <xdr:sp macro="" textlink="">
      <xdr:nvSpPr>
        <xdr:cNvPr id="94" name="テキスト ボックス 93"/>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131885</xdr:rowOff>
    </xdr:from>
    <xdr:ext cx="762000" cy="259045"/>
    <xdr:sp macro="" textlink="">
      <xdr:nvSpPr>
        <xdr:cNvPr id="96" name="テキスト ボックス 95"/>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義務的経費の増加、市たばこ税の減などにより歳入一般財源総額の減により、前年度比で</a:t>
          </a:r>
          <a:r>
            <a:rPr kumimoji="1" lang="en-US" altLang="ja-JP" sz="1300">
              <a:latin typeface="ＭＳ Ｐゴシック"/>
            </a:rPr>
            <a:t>2.2</a:t>
          </a:r>
          <a:r>
            <a:rPr kumimoji="1" lang="ja-JP" altLang="en-US" sz="1300">
              <a:latin typeface="ＭＳ Ｐゴシック"/>
            </a:rPr>
            <a:t>ポイント悪化し、類似団体平均との比較では、</a:t>
          </a:r>
          <a:r>
            <a:rPr kumimoji="1" lang="en-US" altLang="ja-JP" sz="1300">
              <a:latin typeface="ＭＳ Ｐゴシック"/>
            </a:rPr>
            <a:t>8.3</a:t>
          </a:r>
          <a:r>
            <a:rPr kumimoji="1" lang="ja-JP" altLang="en-US" sz="1300">
              <a:latin typeface="ＭＳ Ｐゴシック"/>
            </a:rPr>
            <a:t>ポイント上回っている。　税収の大きな伸びが期待できない一方で、障がい者自立支援給付費、施設型給付費などの扶助費が増加しているほか公債費が当面高い水準で推移することから、今後も高い水準が続くことが見込まれる。</a:t>
          </a:r>
        </a:p>
        <a:p>
          <a:r>
            <a:rPr kumimoji="1" lang="ja-JP" altLang="en-US" sz="1300">
              <a:latin typeface="ＭＳ Ｐゴシック"/>
            </a:rPr>
            <a:t>　職員の定員管理や事務事業の見直しを行い、経常経費の削減を行うとともに積極的な財源確保に取り組み、経常収支比率の引き下げを図る。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87376</xdr:rowOff>
    </xdr:from>
    <xdr:to>
      <xdr:col>7</xdr:col>
      <xdr:colOff>152400</xdr:colOff>
      <xdr:row>67</xdr:row>
      <xdr:rowOff>128270</xdr:rowOff>
    </xdr:to>
    <xdr:cxnSp macro="">
      <xdr:nvCxnSpPr>
        <xdr:cNvPr id="129" name="直線コネクタ 128"/>
        <xdr:cNvCxnSpPr/>
      </xdr:nvCxnSpPr>
      <xdr:spPr>
        <a:xfrm>
          <a:off x="4114800" y="11403076"/>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150131</xdr:rowOff>
    </xdr:from>
    <xdr:ext cx="762000" cy="259045"/>
    <xdr:sp macro="" textlink="">
      <xdr:nvSpPr>
        <xdr:cNvPr id="130" name="財政構造の弾力性平均値テキスト"/>
        <xdr:cNvSpPr txBox="1"/>
      </xdr:nvSpPr>
      <xdr:spPr>
        <a:xfrm>
          <a:off x="5041900" y="1060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87376</xdr:rowOff>
    </xdr:from>
    <xdr:to>
      <xdr:col>6</xdr:col>
      <xdr:colOff>0</xdr:colOff>
      <xdr:row>67</xdr:row>
      <xdr:rowOff>12446</xdr:rowOff>
    </xdr:to>
    <xdr:cxnSp macro="">
      <xdr:nvCxnSpPr>
        <xdr:cNvPr id="132" name="直線コネクタ 131"/>
        <xdr:cNvCxnSpPr/>
      </xdr:nvCxnSpPr>
      <xdr:spPr>
        <a:xfrm flipV="1">
          <a:off x="3225800" y="114030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165879</xdr:rowOff>
    </xdr:from>
    <xdr:ext cx="736600" cy="259045"/>
    <xdr:sp macro="" textlink="">
      <xdr:nvSpPr>
        <xdr:cNvPr id="134" name="テキスト ボックス 133"/>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82804</xdr:rowOff>
    </xdr:from>
    <xdr:to>
      <xdr:col>4</xdr:col>
      <xdr:colOff>482600</xdr:colOff>
      <xdr:row>67</xdr:row>
      <xdr:rowOff>12446</xdr:rowOff>
    </xdr:to>
    <xdr:cxnSp macro="">
      <xdr:nvCxnSpPr>
        <xdr:cNvPr id="135" name="直線コネクタ 134"/>
        <xdr:cNvCxnSpPr/>
      </xdr:nvCxnSpPr>
      <xdr:spPr>
        <a:xfrm>
          <a:off x="2336800" y="11055604"/>
          <a:ext cx="8890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110253</xdr:rowOff>
    </xdr:from>
    <xdr:ext cx="762000" cy="259045"/>
    <xdr:sp macro="" textlink="">
      <xdr:nvSpPr>
        <xdr:cNvPr id="137" name="テキスト ボックス 136"/>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99822</xdr:rowOff>
    </xdr:from>
    <xdr:to>
      <xdr:col>3</xdr:col>
      <xdr:colOff>279400</xdr:colOff>
      <xdr:row>64</xdr:row>
      <xdr:rowOff>82804</xdr:rowOff>
    </xdr:to>
    <xdr:cxnSp macro="">
      <xdr:nvCxnSpPr>
        <xdr:cNvPr id="138" name="直線コネクタ 137"/>
        <xdr:cNvCxnSpPr/>
      </xdr:nvCxnSpPr>
      <xdr:spPr>
        <a:xfrm>
          <a:off x="1447800" y="1090117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23385</xdr:rowOff>
    </xdr:from>
    <xdr:ext cx="762000" cy="259045"/>
    <xdr:sp macro="" textlink="">
      <xdr:nvSpPr>
        <xdr:cNvPr id="140" name="テキスト ボックス 139"/>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42" name="テキスト ボックス 141"/>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67</xdr:row>
      <xdr:rowOff>77470</xdr:rowOff>
    </xdr:from>
    <xdr:to>
      <xdr:col>7</xdr:col>
      <xdr:colOff>203200</xdr:colOff>
      <xdr:row>68</xdr:row>
      <xdr:rowOff>7620</xdr:rowOff>
    </xdr:to>
    <xdr:sp macro="" textlink="">
      <xdr:nvSpPr>
        <xdr:cNvPr id="148" name="円/楕円 147"/>
        <xdr:cNvSpPr/>
      </xdr:nvSpPr>
      <xdr:spPr>
        <a:xfrm>
          <a:off x="49022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144797</xdr:rowOff>
    </xdr:from>
    <xdr:ext cx="762000" cy="259045"/>
    <xdr:sp macro="" textlink="">
      <xdr:nvSpPr>
        <xdr:cNvPr id="149" name="財政構造の弾力性該当値テキスト"/>
        <xdr:cNvSpPr txBox="1"/>
      </xdr:nvSpPr>
      <xdr:spPr>
        <a:xfrm>
          <a:off x="5041900" y="1146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36576</xdr:rowOff>
    </xdr:from>
    <xdr:to>
      <xdr:col>6</xdr:col>
      <xdr:colOff>50800</xdr:colOff>
      <xdr:row>66</xdr:row>
      <xdr:rowOff>138176</xdr:rowOff>
    </xdr:to>
    <xdr:sp macro="" textlink="">
      <xdr:nvSpPr>
        <xdr:cNvPr id="150" name="円/楕円 149"/>
        <xdr:cNvSpPr/>
      </xdr:nvSpPr>
      <xdr:spPr>
        <a:xfrm>
          <a:off x="4064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122953</xdr:rowOff>
    </xdr:from>
    <xdr:ext cx="736600" cy="259045"/>
    <xdr:sp macro="" textlink="">
      <xdr:nvSpPr>
        <xdr:cNvPr id="151" name="テキスト ボックス 150"/>
        <xdr:cNvSpPr txBox="1"/>
      </xdr:nvSpPr>
      <xdr:spPr>
        <a:xfrm>
          <a:off x="3733800" y="1143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133096</xdr:rowOff>
    </xdr:from>
    <xdr:to>
      <xdr:col>4</xdr:col>
      <xdr:colOff>533400</xdr:colOff>
      <xdr:row>67</xdr:row>
      <xdr:rowOff>63246</xdr:rowOff>
    </xdr:to>
    <xdr:sp macro="" textlink="">
      <xdr:nvSpPr>
        <xdr:cNvPr id="152" name="円/楕円 151"/>
        <xdr:cNvSpPr/>
      </xdr:nvSpPr>
      <xdr:spPr>
        <a:xfrm>
          <a:off x="3175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48023</xdr:rowOff>
    </xdr:from>
    <xdr:ext cx="762000" cy="259045"/>
    <xdr:sp macro="" textlink="">
      <xdr:nvSpPr>
        <xdr:cNvPr id="153" name="テキスト ボックス 152"/>
        <xdr:cNvSpPr txBox="1"/>
      </xdr:nvSpPr>
      <xdr:spPr>
        <a:xfrm>
          <a:off x="2844800" y="1153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32004</xdr:rowOff>
    </xdr:from>
    <xdr:to>
      <xdr:col>3</xdr:col>
      <xdr:colOff>330200</xdr:colOff>
      <xdr:row>64</xdr:row>
      <xdr:rowOff>133604</xdr:rowOff>
    </xdr:to>
    <xdr:sp macro="" textlink="">
      <xdr:nvSpPr>
        <xdr:cNvPr id="154" name="円/楕円 153"/>
        <xdr:cNvSpPr/>
      </xdr:nvSpPr>
      <xdr:spPr>
        <a:xfrm>
          <a:off x="2286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118381</xdr:rowOff>
    </xdr:from>
    <xdr:ext cx="762000" cy="259045"/>
    <xdr:sp macro="" textlink="">
      <xdr:nvSpPr>
        <xdr:cNvPr id="155" name="テキスト ボックス 154"/>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56" name="円/楕円 155"/>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57" name="テキスト ボックス 156"/>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人当たり人件費・物件費等決算額は類似団体平均を下回っている。</a:t>
          </a:r>
          <a:endParaRPr kumimoji="1" lang="en-US" altLang="ja-JP" sz="1300">
            <a:latin typeface="ＭＳ Ｐゴシック"/>
          </a:endParaRPr>
        </a:p>
        <a:p>
          <a:r>
            <a:rPr kumimoji="1" lang="ja-JP" altLang="en-US" sz="1300">
              <a:latin typeface="ＭＳ Ｐゴシック"/>
            </a:rPr>
            <a:t>　人件費については、人口千人当たり職員数、ラスパイレス指数は類似団体平均とほぼ同水準で推移している。今後も職員数の適正管理、総人件費の抑制に努める。</a:t>
          </a:r>
          <a:endParaRPr kumimoji="1" lang="en-US" altLang="ja-JP" sz="1300">
            <a:latin typeface="ＭＳ Ｐゴシック"/>
          </a:endParaRPr>
        </a:p>
        <a:p>
          <a:r>
            <a:rPr kumimoji="1" lang="ja-JP" altLang="en-US" sz="1300">
              <a:latin typeface="ＭＳ Ｐゴシック"/>
            </a:rPr>
            <a:t>　物件費については、経常収支比率においても類似団体平均を下回っており、今後も効率的な手法で業務を行い、物件費全体の抑制に努める。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45503</xdr:rowOff>
    </xdr:from>
    <xdr:to>
      <xdr:col>7</xdr:col>
      <xdr:colOff>152400</xdr:colOff>
      <xdr:row>82</xdr:row>
      <xdr:rowOff>84432</xdr:rowOff>
    </xdr:to>
    <xdr:cxnSp macro="">
      <xdr:nvCxnSpPr>
        <xdr:cNvPr id="192" name="直線コネクタ 191"/>
        <xdr:cNvCxnSpPr/>
      </xdr:nvCxnSpPr>
      <xdr:spPr>
        <a:xfrm flipV="1">
          <a:off x="4114800" y="14104403"/>
          <a:ext cx="838200" cy="3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158935</xdr:rowOff>
    </xdr:from>
    <xdr:ext cx="762000" cy="259045"/>
    <xdr:sp macro="" textlink="">
      <xdr:nvSpPr>
        <xdr:cNvPr id="193" name="人件費・物件費等の状況平均値テキスト"/>
        <xdr:cNvSpPr txBox="1"/>
      </xdr:nvSpPr>
      <xdr:spPr>
        <a:xfrm>
          <a:off x="5041900" y="14217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84432</xdr:rowOff>
    </xdr:from>
    <xdr:to>
      <xdr:col>6</xdr:col>
      <xdr:colOff>0</xdr:colOff>
      <xdr:row>82</xdr:row>
      <xdr:rowOff>105124</xdr:rowOff>
    </xdr:to>
    <xdr:cxnSp macro="">
      <xdr:nvCxnSpPr>
        <xdr:cNvPr id="195" name="直線コネクタ 194"/>
        <xdr:cNvCxnSpPr/>
      </xdr:nvCxnSpPr>
      <xdr:spPr>
        <a:xfrm flipV="1">
          <a:off x="3225800" y="14143332"/>
          <a:ext cx="889000" cy="2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107576</xdr:rowOff>
    </xdr:from>
    <xdr:ext cx="736600" cy="259045"/>
    <xdr:sp macro="" textlink="">
      <xdr:nvSpPr>
        <xdr:cNvPr id="197" name="テキスト ボックス 196"/>
        <xdr:cNvSpPr txBox="1"/>
      </xdr:nvSpPr>
      <xdr:spPr>
        <a:xfrm>
          <a:off x="3733800" y="1433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11922</xdr:rowOff>
    </xdr:from>
    <xdr:to>
      <xdr:col>4</xdr:col>
      <xdr:colOff>482600</xdr:colOff>
      <xdr:row>82</xdr:row>
      <xdr:rowOff>105124</xdr:rowOff>
    </xdr:to>
    <xdr:cxnSp macro="">
      <xdr:nvCxnSpPr>
        <xdr:cNvPr id="198" name="直線コネクタ 197"/>
        <xdr:cNvCxnSpPr/>
      </xdr:nvCxnSpPr>
      <xdr:spPr>
        <a:xfrm>
          <a:off x="2336800" y="14070822"/>
          <a:ext cx="889000" cy="9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66535</xdr:rowOff>
    </xdr:from>
    <xdr:ext cx="762000" cy="259045"/>
    <xdr:sp macro="" textlink="">
      <xdr:nvSpPr>
        <xdr:cNvPr id="200" name="テキスト ボックス 199"/>
        <xdr:cNvSpPr txBox="1"/>
      </xdr:nvSpPr>
      <xdr:spPr>
        <a:xfrm>
          <a:off x="2844800" y="1429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11922</xdr:rowOff>
    </xdr:from>
    <xdr:to>
      <xdr:col>3</xdr:col>
      <xdr:colOff>279400</xdr:colOff>
      <xdr:row>82</xdr:row>
      <xdr:rowOff>20146</xdr:rowOff>
    </xdr:to>
    <xdr:cxnSp macro="">
      <xdr:nvCxnSpPr>
        <xdr:cNvPr id="201" name="直線コネクタ 200"/>
        <xdr:cNvCxnSpPr/>
      </xdr:nvCxnSpPr>
      <xdr:spPr>
        <a:xfrm flipV="1">
          <a:off x="1447800" y="14070822"/>
          <a:ext cx="889000" cy="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133059</xdr:rowOff>
    </xdr:from>
    <xdr:ext cx="762000" cy="259045"/>
    <xdr:sp macro="" textlink="">
      <xdr:nvSpPr>
        <xdr:cNvPr id="203" name="テキスト ボックス 202"/>
        <xdr:cNvSpPr txBox="1"/>
      </xdr:nvSpPr>
      <xdr:spPr>
        <a:xfrm>
          <a:off x="1955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163786</xdr:rowOff>
    </xdr:from>
    <xdr:ext cx="762000" cy="259045"/>
    <xdr:sp macro="" textlink="">
      <xdr:nvSpPr>
        <xdr:cNvPr id="205" name="テキスト ボックス 204"/>
        <xdr:cNvSpPr txBox="1"/>
      </xdr:nvSpPr>
      <xdr:spPr>
        <a:xfrm>
          <a:off x="1066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166153</xdr:rowOff>
    </xdr:from>
    <xdr:to>
      <xdr:col>7</xdr:col>
      <xdr:colOff>203200</xdr:colOff>
      <xdr:row>82</xdr:row>
      <xdr:rowOff>96303</xdr:rowOff>
    </xdr:to>
    <xdr:sp macro="" textlink="">
      <xdr:nvSpPr>
        <xdr:cNvPr id="211" name="円/楕円 210"/>
        <xdr:cNvSpPr/>
      </xdr:nvSpPr>
      <xdr:spPr>
        <a:xfrm>
          <a:off x="4902200" y="1405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11230</xdr:rowOff>
    </xdr:from>
    <xdr:ext cx="762000" cy="259045"/>
    <xdr:sp macro="" textlink="">
      <xdr:nvSpPr>
        <xdr:cNvPr id="212" name="人件費・物件費等の状況該当値テキスト"/>
        <xdr:cNvSpPr txBox="1"/>
      </xdr:nvSpPr>
      <xdr:spPr>
        <a:xfrm>
          <a:off x="5041900" y="1389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95,105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33632</xdr:rowOff>
    </xdr:from>
    <xdr:to>
      <xdr:col>6</xdr:col>
      <xdr:colOff>50800</xdr:colOff>
      <xdr:row>82</xdr:row>
      <xdr:rowOff>135232</xdr:rowOff>
    </xdr:to>
    <xdr:sp macro="" textlink="">
      <xdr:nvSpPr>
        <xdr:cNvPr id="213" name="円/楕円 212"/>
        <xdr:cNvSpPr/>
      </xdr:nvSpPr>
      <xdr:spPr>
        <a:xfrm>
          <a:off x="4064000" y="1409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145409</xdr:rowOff>
    </xdr:from>
    <xdr:ext cx="736600" cy="259045"/>
    <xdr:sp macro="" textlink="">
      <xdr:nvSpPr>
        <xdr:cNvPr id="214" name="テキスト ボックス 213"/>
        <xdr:cNvSpPr txBox="1"/>
      </xdr:nvSpPr>
      <xdr:spPr>
        <a:xfrm>
          <a:off x="3733800" y="1386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97,041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54324</xdr:rowOff>
    </xdr:from>
    <xdr:to>
      <xdr:col>4</xdr:col>
      <xdr:colOff>533400</xdr:colOff>
      <xdr:row>82</xdr:row>
      <xdr:rowOff>155924</xdr:rowOff>
    </xdr:to>
    <xdr:sp macro="" textlink="">
      <xdr:nvSpPr>
        <xdr:cNvPr id="215" name="円/楕円 214"/>
        <xdr:cNvSpPr/>
      </xdr:nvSpPr>
      <xdr:spPr>
        <a:xfrm>
          <a:off x="3175000" y="141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166101</xdr:rowOff>
    </xdr:from>
    <xdr:ext cx="762000" cy="259045"/>
    <xdr:sp macro="" textlink="">
      <xdr:nvSpPr>
        <xdr:cNvPr id="216" name="テキスト ボックス 215"/>
        <xdr:cNvSpPr txBox="1"/>
      </xdr:nvSpPr>
      <xdr:spPr>
        <a:xfrm>
          <a:off x="2844800" y="1388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98,070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132572</xdr:rowOff>
    </xdr:from>
    <xdr:to>
      <xdr:col>3</xdr:col>
      <xdr:colOff>330200</xdr:colOff>
      <xdr:row>82</xdr:row>
      <xdr:rowOff>62722</xdr:rowOff>
    </xdr:to>
    <xdr:sp macro="" textlink="">
      <xdr:nvSpPr>
        <xdr:cNvPr id="217" name="円/楕円 216"/>
        <xdr:cNvSpPr/>
      </xdr:nvSpPr>
      <xdr:spPr>
        <a:xfrm>
          <a:off x="2286000" y="1402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72899</xdr:rowOff>
    </xdr:from>
    <xdr:ext cx="762000" cy="259045"/>
    <xdr:sp macro="" textlink="">
      <xdr:nvSpPr>
        <xdr:cNvPr id="218" name="テキスト ボックス 217"/>
        <xdr:cNvSpPr txBox="1"/>
      </xdr:nvSpPr>
      <xdr:spPr>
        <a:xfrm>
          <a:off x="1955800" y="1378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93,435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140796</xdr:rowOff>
    </xdr:from>
    <xdr:to>
      <xdr:col>2</xdr:col>
      <xdr:colOff>127000</xdr:colOff>
      <xdr:row>82</xdr:row>
      <xdr:rowOff>70946</xdr:rowOff>
    </xdr:to>
    <xdr:sp macro="" textlink="">
      <xdr:nvSpPr>
        <xdr:cNvPr id="219" name="円/楕円 218"/>
        <xdr:cNvSpPr/>
      </xdr:nvSpPr>
      <xdr:spPr>
        <a:xfrm>
          <a:off x="1397000" y="1402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81123</xdr:rowOff>
    </xdr:from>
    <xdr:ext cx="762000" cy="259045"/>
    <xdr:sp macro="" textlink="">
      <xdr:nvSpPr>
        <xdr:cNvPr id="220" name="テキスト ボックス 219"/>
        <xdr:cNvSpPr txBox="1"/>
      </xdr:nvSpPr>
      <xdr:spPr>
        <a:xfrm>
          <a:off x="1066800" y="1379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年度に初任給の４号給引下げを、平成</a:t>
          </a:r>
          <a:r>
            <a:rPr kumimoji="1" lang="en-US" altLang="ja-JP" sz="1300">
              <a:latin typeface="ＭＳ Ｐゴシック"/>
            </a:rPr>
            <a:t>24</a:t>
          </a:r>
          <a:r>
            <a:rPr kumimoji="1" lang="ja-JP" altLang="en-US" sz="1300">
              <a:latin typeface="ＭＳ Ｐゴシック"/>
            </a:rPr>
            <a:t>年及び</a:t>
          </a:r>
          <a:r>
            <a:rPr kumimoji="1" lang="en-US" altLang="ja-JP" sz="1300">
              <a:latin typeface="ＭＳ Ｐゴシック"/>
            </a:rPr>
            <a:t>25</a:t>
          </a:r>
          <a:r>
            <a:rPr kumimoji="1" lang="ja-JP" altLang="en-US" sz="1300">
              <a:latin typeface="ＭＳ Ｐゴシック"/>
            </a:rPr>
            <a:t>年に計４号給の昇給抑制を実施したこともあり、平成</a:t>
          </a:r>
          <a:r>
            <a:rPr kumimoji="1" lang="en-US" altLang="ja-JP" sz="1300">
              <a:latin typeface="ＭＳ Ｐゴシック"/>
            </a:rPr>
            <a:t>28</a:t>
          </a:r>
          <a:r>
            <a:rPr kumimoji="1" lang="ja-JP" altLang="en-US" sz="1300">
              <a:latin typeface="ＭＳ Ｐゴシック"/>
            </a:rPr>
            <a:t>年のラスパイレス指数は国と均衡している状況にあるものの、人員構成や昇格制度における国家公務員との差異等により数値が上昇傾向にあることから、国家公務員や府内各市の状況を踏まえ、適正な給与水準の確保に向けた取り組みを検討中であ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49" name="直線コネクタ 248"/>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0"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1" name="直線コネクタ 250"/>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79728</xdr:rowOff>
    </xdr:from>
    <xdr:to>
      <xdr:col>24</xdr:col>
      <xdr:colOff>558800</xdr:colOff>
      <xdr:row>83</xdr:row>
      <xdr:rowOff>106539</xdr:rowOff>
    </xdr:to>
    <xdr:cxnSp macro="">
      <xdr:nvCxnSpPr>
        <xdr:cNvPr id="254" name="直線コネクタ 253"/>
        <xdr:cNvCxnSpPr/>
      </xdr:nvCxnSpPr>
      <xdr:spPr>
        <a:xfrm>
          <a:off x="16179800" y="143100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41222</xdr:rowOff>
    </xdr:from>
    <xdr:ext cx="762000" cy="259045"/>
    <xdr:sp macro="" textlink="">
      <xdr:nvSpPr>
        <xdr:cNvPr id="255" name="給与水準   （国との比較）平均値テキスト"/>
        <xdr:cNvSpPr txBox="1"/>
      </xdr:nvSpPr>
      <xdr:spPr>
        <a:xfrm>
          <a:off x="17106900" y="14271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56" name="フローチャート : 判断 255"/>
        <xdr:cNvSpPr/>
      </xdr:nvSpPr>
      <xdr:spPr>
        <a:xfrm>
          <a:off x="16967200" y="142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79728</xdr:rowOff>
    </xdr:to>
    <xdr:cxnSp macro="">
      <xdr:nvCxnSpPr>
        <xdr:cNvPr id="257" name="直線コネクタ 256"/>
        <xdr:cNvCxnSpPr/>
      </xdr:nvCxnSpPr>
      <xdr:spPr>
        <a:xfrm>
          <a:off x="15290800" y="142832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59" name="テキスト ボックス 258"/>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103716</xdr:rowOff>
    </xdr:from>
    <xdr:to>
      <xdr:col>22</xdr:col>
      <xdr:colOff>203200</xdr:colOff>
      <xdr:row>83</xdr:row>
      <xdr:rowOff>52916</xdr:rowOff>
    </xdr:to>
    <xdr:cxnSp macro="">
      <xdr:nvCxnSpPr>
        <xdr:cNvPr id="260" name="直線コネクタ 259"/>
        <xdr:cNvCxnSpPr/>
      </xdr:nvCxnSpPr>
      <xdr:spPr>
        <a:xfrm>
          <a:off x="14401800" y="141626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62" name="テキスト ボックス 261"/>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103716</xdr:rowOff>
    </xdr:from>
    <xdr:to>
      <xdr:col>21</xdr:col>
      <xdr:colOff>0</xdr:colOff>
      <xdr:row>86</xdr:row>
      <xdr:rowOff>168628</xdr:rowOff>
    </xdr:to>
    <xdr:cxnSp macro="">
      <xdr:nvCxnSpPr>
        <xdr:cNvPr id="263" name="直線コネクタ 262"/>
        <xdr:cNvCxnSpPr/>
      </xdr:nvCxnSpPr>
      <xdr:spPr>
        <a:xfrm flipV="1">
          <a:off x="13512800" y="14162616"/>
          <a:ext cx="889000" cy="7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5" name="テキスト ボックス 264"/>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66" name="フローチャート : 判断 265"/>
        <xdr:cNvSpPr/>
      </xdr:nvSpPr>
      <xdr:spPr>
        <a:xfrm>
          <a:off x="13462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1005</xdr:rowOff>
    </xdr:from>
    <xdr:ext cx="762000" cy="259045"/>
    <xdr:sp macro="" textlink="">
      <xdr:nvSpPr>
        <xdr:cNvPr id="267" name="テキスト ボックス 266"/>
        <xdr:cNvSpPr txBox="1"/>
      </xdr:nvSpPr>
      <xdr:spPr>
        <a:xfrm>
          <a:off x="13131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73" name="円/楕円 272"/>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72266</xdr:rowOff>
    </xdr:from>
    <xdr:ext cx="762000" cy="259045"/>
    <xdr:sp macro="" textlink="">
      <xdr:nvSpPr>
        <xdr:cNvPr id="274"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28928</xdr:rowOff>
    </xdr:from>
    <xdr:to>
      <xdr:col>23</xdr:col>
      <xdr:colOff>457200</xdr:colOff>
      <xdr:row>83</xdr:row>
      <xdr:rowOff>130528</xdr:rowOff>
    </xdr:to>
    <xdr:sp macro="" textlink="">
      <xdr:nvSpPr>
        <xdr:cNvPr id="275" name="円/楕円 274"/>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140705</xdr:rowOff>
    </xdr:from>
    <xdr:ext cx="736600" cy="259045"/>
    <xdr:sp macro="" textlink="">
      <xdr:nvSpPr>
        <xdr:cNvPr id="276" name="テキスト ボックス 275"/>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77" name="円/楕円 276"/>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78" name="テキスト ボックス 277"/>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52916</xdr:rowOff>
    </xdr:from>
    <xdr:to>
      <xdr:col>21</xdr:col>
      <xdr:colOff>50800</xdr:colOff>
      <xdr:row>82</xdr:row>
      <xdr:rowOff>154516</xdr:rowOff>
    </xdr:to>
    <xdr:sp macro="" textlink="">
      <xdr:nvSpPr>
        <xdr:cNvPr id="279" name="円/楕円 278"/>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164693</xdr:rowOff>
    </xdr:from>
    <xdr:ext cx="762000" cy="259045"/>
    <xdr:sp macro="" textlink="">
      <xdr:nvSpPr>
        <xdr:cNvPr id="280" name="テキスト ボックス 279"/>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117828</xdr:rowOff>
    </xdr:from>
    <xdr:to>
      <xdr:col>19</xdr:col>
      <xdr:colOff>533400</xdr:colOff>
      <xdr:row>87</xdr:row>
      <xdr:rowOff>47978</xdr:rowOff>
    </xdr:to>
    <xdr:sp macro="" textlink="">
      <xdr:nvSpPr>
        <xdr:cNvPr id="281" name="円/楕円 280"/>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58155</xdr:rowOff>
    </xdr:from>
    <xdr:ext cx="762000" cy="259045"/>
    <xdr:sp macro="" textlink="">
      <xdr:nvSpPr>
        <xdr:cNvPr id="282" name="テキスト ボックス 281"/>
        <xdr:cNvSpPr txBox="1"/>
      </xdr:nvSpPr>
      <xdr:spPr>
        <a:xfrm>
          <a:off x="13131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集中改革プランによる職員数の削減により、全国市町村平均を下回り、類似団体平均とほぼ同水準となっている。今後も引き続き、適正化計画等の実施により、職員数の適正管理に努める。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4" name="直線コネクタ 313"/>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5"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6" name="直線コネクタ 315"/>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7"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8" name="直線コネクタ 317"/>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72027</xdr:rowOff>
    </xdr:from>
    <xdr:to>
      <xdr:col>24</xdr:col>
      <xdr:colOff>558800</xdr:colOff>
      <xdr:row>62</xdr:row>
      <xdr:rowOff>89263</xdr:rowOff>
    </xdr:to>
    <xdr:cxnSp macro="">
      <xdr:nvCxnSpPr>
        <xdr:cNvPr id="319" name="直線コネクタ 318"/>
        <xdr:cNvCxnSpPr/>
      </xdr:nvCxnSpPr>
      <xdr:spPr>
        <a:xfrm flipV="1">
          <a:off x="16179800" y="1070192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17071</xdr:rowOff>
    </xdr:from>
    <xdr:ext cx="762000" cy="259045"/>
    <xdr:sp macro="" textlink="">
      <xdr:nvSpPr>
        <xdr:cNvPr id="320"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1" name="フローチャート : 判断 320"/>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82369</xdr:rowOff>
    </xdr:from>
    <xdr:to>
      <xdr:col>23</xdr:col>
      <xdr:colOff>406400</xdr:colOff>
      <xdr:row>62</xdr:row>
      <xdr:rowOff>89263</xdr:rowOff>
    </xdr:to>
    <xdr:cxnSp macro="">
      <xdr:nvCxnSpPr>
        <xdr:cNvPr id="322" name="直線コネクタ 321"/>
        <xdr:cNvCxnSpPr/>
      </xdr:nvCxnSpPr>
      <xdr:spPr>
        <a:xfrm>
          <a:off x="15290800" y="107122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4" name="テキスト ボックス 323"/>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20320</xdr:rowOff>
    </xdr:from>
    <xdr:to>
      <xdr:col>22</xdr:col>
      <xdr:colOff>203200</xdr:colOff>
      <xdr:row>62</xdr:row>
      <xdr:rowOff>82369</xdr:rowOff>
    </xdr:to>
    <xdr:cxnSp macro="">
      <xdr:nvCxnSpPr>
        <xdr:cNvPr id="325" name="直線コネクタ 324"/>
        <xdr:cNvCxnSpPr/>
      </xdr:nvCxnSpPr>
      <xdr:spPr>
        <a:xfrm>
          <a:off x="14401800" y="106502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6" name="フローチャート : 判断 325"/>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27" name="テキスト ボックス 326"/>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146957</xdr:rowOff>
    </xdr:from>
    <xdr:to>
      <xdr:col>21</xdr:col>
      <xdr:colOff>0</xdr:colOff>
      <xdr:row>62</xdr:row>
      <xdr:rowOff>20320</xdr:rowOff>
    </xdr:to>
    <xdr:cxnSp macro="">
      <xdr:nvCxnSpPr>
        <xdr:cNvPr id="328" name="直線コネクタ 327"/>
        <xdr:cNvCxnSpPr/>
      </xdr:nvCxnSpPr>
      <xdr:spPr>
        <a:xfrm>
          <a:off x="13512800" y="1060540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29" name="フローチャート : 判断 328"/>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62792</xdr:rowOff>
    </xdr:from>
    <xdr:ext cx="762000" cy="259045"/>
    <xdr:sp macro="" textlink="">
      <xdr:nvSpPr>
        <xdr:cNvPr id="330" name="テキスト ボックス 329"/>
        <xdr:cNvSpPr txBox="1"/>
      </xdr:nvSpPr>
      <xdr:spPr>
        <a:xfrm>
          <a:off x="14020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1" name="フローチャート : 判断 330"/>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69686</xdr:rowOff>
    </xdr:from>
    <xdr:ext cx="762000" cy="259045"/>
    <xdr:sp macro="" textlink="">
      <xdr:nvSpPr>
        <xdr:cNvPr id="332" name="テキスト ボックス 331"/>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21227</xdr:rowOff>
    </xdr:from>
    <xdr:to>
      <xdr:col>24</xdr:col>
      <xdr:colOff>609600</xdr:colOff>
      <xdr:row>62</xdr:row>
      <xdr:rowOff>122827</xdr:rowOff>
    </xdr:to>
    <xdr:sp macro="" textlink="">
      <xdr:nvSpPr>
        <xdr:cNvPr id="338" name="円/楕円 337"/>
        <xdr:cNvSpPr/>
      </xdr:nvSpPr>
      <xdr:spPr>
        <a:xfrm>
          <a:off x="169672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164754</xdr:rowOff>
    </xdr:from>
    <xdr:ext cx="762000" cy="259045"/>
    <xdr:sp macro="" textlink="">
      <xdr:nvSpPr>
        <xdr:cNvPr id="339" name="定員管理の状況該当値テキスト"/>
        <xdr:cNvSpPr txBox="1"/>
      </xdr:nvSpPr>
      <xdr:spPr>
        <a:xfrm>
          <a:off x="17106900" y="1062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38463</xdr:rowOff>
    </xdr:from>
    <xdr:to>
      <xdr:col>23</xdr:col>
      <xdr:colOff>457200</xdr:colOff>
      <xdr:row>62</xdr:row>
      <xdr:rowOff>140063</xdr:rowOff>
    </xdr:to>
    <xdr:sp macro="" textlink="">
      <xdr:nvSpPr>
        <xdr:cNvPr id="340" name="円/楕円 339"/>
        <xdr:cNvSpPr/>
      </xdr:nvSpPr>
      <xdr:spPr>
        <a:xfrm>
          <a:off x="16129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124840</xdr:rowOff>
    </xdr:from>
    <xdr:ext cx="736600" cy="259045"/>
    <xdr:sp macro="" textlink="">
      <xdr:nvSpPr>
        <xdr:cNvPr id="341" name="テキスト ボックス 340"/>
        <xdr:cNvSpPr txBox="1"/>
      </xdr:nvSpPr>
      <xdr:spPr>
        <a:xfrm>
          <a:off x="15798800" y="1075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31569</xdr:rowOff>
    </xdr:from>
    <xdr:to>
      <xdr:col>22</xdr:col>
      <xdr:colOff>254000</xdr:colOff>
      <xdr:row>62</xdr:row>
      <xdr:rowOff>133169</xdr:rowOff>
    </xdr:to>
    <xdr:sp macro="" textlink="">
      <xdr:nvSpPr>
        <xdr:cNvPr id="342" name="円/楕円 341"/>
        <xdr:cNvSpPr/>
      </xdr:nvSpPr>
      <xdr:spPr>
        <a:xfrm>
          <a:off x="15240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117946</xdr:rowOff>
    </xdr:from>
    <xdr:ext cx="762000" cy="259045"/>
    <xdr:sp macro="" textlink="">
      <xdr:nvSpPr>
        <xdr:cNvPr id="343" name="テキスト ボックス 342"/>
        <xdr:cNvSpPr txBox="1"/>
      </xdr:nvSpPr>
      <xdr:spPr>
        <a:xfrm>
          <a:off x="14909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140970</xdr:rowOff>
    </xdr:from>
    <xdr:to>
      <xdr:col>21</xdr:col>
      <xdr:colOff>50800</xdr:colOff>
      <xdr:row>62</xdr:row>
      <xdr:rowOff>71120</xdr:rowOff>
    </xdr:to>
    <xdr:sp macro="" textlink="">
      <xdr:nvSpPr>
        <xdr:cNvPr id="344" name="円/楕円 343"/>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45" name="テキスト ボックス 344"/>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96157</xdr:rowOff>
    </xdr:from>
    <xdr:to>
      <xdr:col>19</xdr:col>
      <xdr:colOff>533400</xdr:colOff>
      <xdr:row>62</xdr:row>
      <xdr:rowOff>26307</xdr:rowOff>
    </xdr:to>
    <xdr:sp macro="" textlink="">
      <xdr:nvSpPr>
        <xdr:cNvPr id="346" name="円/楕円 345"/>
        <xdr:cNvSpPr/>
      </xdr:nvSpPr>
      <xdr:spPr>
        <a:xfrm>
          <a:off x="13462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36484</xdr:rowOff>
    </xdr:from>
    <xdr:ext cx="762000" cy="259045"/>
    <xdr:sp macro="" textlink="">
      <xdr:nvSpPr>
        <xdr:cNvPr id="347" name="テキスト ボックス 346"/>
        <xdr:cNvSpPr txBox="1"/>
      </xdr:nvSpPr>
      <xdr:spPr>
        <a:xfrm>
          <a:off x="13131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公共下水道事業会計における資本費平準化債の発行により、地方債の償還の財源に充てた繰入金が減少し前年度比で改善したものの、平成</a:t>
          </a:r>
          <a:r>
            <a:rPr kumimoji="1" lang="en-US" altLang="ja-JP" sz="1300">
              <a:latin typeface="ＭＳ Ｐゴシック"/>
            </a:rPr>
            <a:t>27</a:t>
          </a:r>
          <a:r>
            <a:rPr kumimoji="1" lang="ja-JP" altLang="en-US" sz="1300">
              <a:latin typeface="ＭＳ Ｐゴシック"/>
            </a:rPr>
            <a:t>年度から大阪市・八尾市・松原市環境施設組合設立に伴う地方債の元利償還金に対する負担金の発生等により類似団体平均を上回っいる。</a:t>
          </a:r>
        </a:p>
        <a:p>
          <a:r>
            <a:rPr kumimoji="1" lang="ja-JP" altLang="en-US" sz="1300">
              <a:latin typeface="ＭＳ Ｐゴシック"/>
            </a:rPr>
            <a:t>　今後も、第三セクター等改革推進債や退職手当債など、基準財政需要額に算入されない公債費が同水準で推移する等、当面、公債費は高い水準で推移することが見込まれているため、公債費の適切な管理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5" name="直線コネクタ 374"/>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7" name="直線コネクタ 37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124460</xdr:rowOff>
    </xdr:from>
    <xdr:to>
      <xdr:col>24</xdr:col>
      <xdr:colOff>558800</xdr:colOff>
      <xdr:row>41</xdr:row>
      <xdr:rowOff>148590</xdr:rowOff>
    </xdr:to>
    <xdr:cxnSp macro="">
      <xdr:nvCxnSpPr>
        <xdr:cNvPr id="380" name="直線コネクタ 379"/>
        <xdr:cNvCxnSpPr/>
      </xdr:nvCxnSpPr>
      <xdr:spPr>
        <a:xfrm flipV="1">
          <a:off x="16179800" y="71539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1"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2" name="フローチャート : 判断 381"/>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41</xdr:row>
      <xdr:rowOff>148590</xdr:rowOff>
    </xdr:to>
    <xdr:cxnSp macro="">
      <xdr:nvCxnSpPr>
        <xdr:cNvPr id="383" name="直線コネクタ 382"/>
        <xdr:cNvCxnSpPr/>
      </xdr:nvCxnSpPr>
      <xdr:spPr>
        <a:xfrm>
          <a:off x="15290800" y="71458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4" name="フローチャート : 判断 383"/>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121090</xdr:rowOff>
    </xdr:from>
    <xdr:ext cx="736600" cy="259045"/>
    <xdr:sp macro="" textlink="">
      <xdr:nvSpPr>
        <xdr:cNvPr id="385" name="テキスト ボックス 384"/>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108373</xdr:rowOff>
    </xdr:from>
    <xdr:to>
      <xdr:col>22</xdr:col>
      <xdr:colOff>203200</xdr:colOff>
      <xdr:row>41</xdr:row>
      <xdr:rowOff>116417</xdr:rowOff>
    </xdr:to>
    <xdr:cxnSp macro="">
      <xdr:nvCxnSpPr>
        <xdr:cNvPr id="386" name="直線コネクタ 385"/>
        <xdr:cNvCxnSpPr/>
      </xdr:nvCxnSpPr>
      <xdr:spPr>
        <a:xfrm>
          <a:off x="14401800" y="71378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7" name="フローチャート :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92287</xdr:rowOff>
    </xdr:from>
    <xdr:to>
      <xdr:col>21</xdr:col>
      <xdr:colOff>0</xdr:colOff>
      <xdr:row>41</xdr:row>
      <xdr:rowOff>108373</xdr:rowOff>
    </xdr:to>
    <xdr:cxnSp macro="">
      <xdr:nvCxnSpPr>
        <xdr:cNvPr id="389" name="直線コネクタ 388"/>
        <xdr:cNvCxnSpPr/>
      </xdr:nvCxnSpPr>
      <xdr:spPr>
        <a:xfrm>
          <a:off x="13512800" y="71217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0" name="フローチャート :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391" name="テキスト ボックス 39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2" name="フローチャート : 判断 391"/>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3" name="テキスト ボックス 392"/>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99" name="円/楕円 398"/>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45737</xdr:rowOff>
    </xdr:from>
    <xdr:ext cx="762000" cy="259045"/>
    <xdr:sp macro="" textlink="">
      <xdr:nvSpPr>
        <xdr:cNvPr id="400"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401" name="円/楕円 400"/>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402" name="テキスト ボックス 401"/>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65617</xdr:rowOff>
    </xdr:from>
    <xdr:to>
      <xdr:col>22</xdr:col>
      <xdr:colOff>254000</xdr:colOff>
      <xdr:row>41</xdr:row>
      <xdr:rowOff>167217</xdr:rowOff>
    </xdr:to>
    <xdr:sp macro="" textlink="">
      <xdr:nvSpPr>
        <xdr:cNvPr id="403" name="円/楕円 402"/>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404" name="テキスト ボックス 403"/>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57573</xdr:rowOff>
    </xdr:from>
    <xdr:to>
      <xdr:col>21</xdr:col>
      <xdr:colOff>50800</xdr:colOff>
      <xdr:row>41</xdr:row>
      <xdr:rowOff>159173</xdr:rowOff>
    </xdr:to>
    <xdr:sp macro="" textlink="">
      <xdr:nvSpPr>
        <xdr:cNvPr id="405" name="円/楕円 404"/>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169350</xdr:rowOff>
    </xdr:from>
    <xdr:ext cx="762000" cy="259045"/>
    <xdr:sp macro="" textlink="">
      <xdr:nvSpPr>
        <xdr:cNvPr id="406" name="テキスト ボックス 405"/>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407" name="円/楕円 406"/>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153264</xdr:rowOff>
    </xdr:from>
    <xdr:ext cx="762000" cy="259045"/>
    <xdr:sp macro="" textlink="">
      <xdr:nvSpPr>
        <xdr:cNvPr id="408" name="テキスト ボックス 407"/>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現在高及び公営企業債等繰入見込額（病院事業会計、公共下水道事業会計）の減により前年度比で改善したものの、近年集中的に実施した学校園施設耐震化事業等に伴う地方債の発行、大阪市・八尾市・松原市環境施設組合設立による組合等負担等見込額の発生などにより類似団体平均を上回っている。</a:t>
          </a:r>
        </a:p>
        <a:p>
          <a:r>
            <a:rPr kumimoji="1" lang="ja-JP" altLang="en-US" sz="1300">
              <a:latin typeface="ＭＳ Ｐゴシック"/>
            </a:rPr>
            <a:t>　今後も事業実施の適正化を図り、将来世帯に過度な負担の先送りがないように財政運営に取り組む。</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7" name="直線コネクタ 436"/>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38"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39" name="直線コネクタ 438"/>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161008</xdr:rowOff>
    </xdr:from>
    <xdr:to>
      <xdr:col>24</xdr:col>
      <xdr:colOff>558800</xdr:colOff>
      <xdr:row>17</xdr:row>
      <xdr:rowOff>150425</xdr:rowOff>
    </xdr:to>
    <xdr:cxnSp macro="">
      <xdr:nvCxnSpPr>
        <xdr:cNvPr id="442" name="直線コネクタ 441"/>
        <xdr:cNvCxnSpPr/>
      </xdr:nvCxnSpPr>
      <xdr:spPr>
        <a:xfrm flipV="1">
          <a:off x="16179800" y="2904208"/>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8766</xdr:rowOff>
    </xdr:from>
    <xdr:ext cx="762000" cy="259045"/>
    <xdr:sp macro="" textlink="">
      <xdr:nvSpPr>
        <xdr:cNvPr id="443" name="将来負担の状況平均値テキスト"/>
        <xdr:cNvSpPr txBox="1"/>
      </xdr:nvSpPr>
      <xdr:spPr>
        <a:xfrm>
          <a:off x="17106900" y="2580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4" name="フローチャート : 判断 443"/>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20391</xdr:rowOff>
    </xdr:from>
    <xdr:to>
      <xdr:col>23</xdr:col>
      <xdr:colOff>406400</xdr:colOff>
      <xdr:row>17</xdr:row>
      <xdr:rowOff>150425</xdr:rowOff>
    </xdr:to>
    <xdr:cxnSp macro="">
      <xdr:nvCxnSpPr>
        <xdr:cNvPr id="445" name="直線コネクタ 444"/>
        <xdr:cNvCxnSpPr/>
      </xdr:nvCxnSpPr>
      <xdr:spPr>
        <a:xfrm>
          <a:off x="15290800" y="2935041"/>
          <a:ext cx="889000" cy="1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6" name="フローチャート : 判断 445"/>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7" name="テキスト ボックス 446"/>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165029</xdr:rowOff>
    </xdr:from>
    <xdr:to>
      <xdr:col>22</xdr:col>
      <xdr:colOff>203200</xdr:colOff>
      <xdr:row>17</xdr:row>
      <xdr:rowOff>20391</xdr:rowOff>
    </xdr:to>
    <xdr:cxnSp macro="">
      <xdr:nvCxnSpPr>
        <xdr:cNvPr id="448" name="直線コネクタ 447"/>
        <xdr:cNvCxnSpPr/>
      </xdr:nvCxnSpPr>
      <xdr:spPr>
        <a:xfrm>
          <a:off x="14401800" y="2908229"/>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49" name="フローチャート : 判断 448"/>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96184</xdr:rowOff>
    </xdr:from>
    <xdr:ext cx="762000" cy="259045"/>
    <xdr:sp macro="" textlink="">
      <xdr:nvSpPr>
        <xdr:cNvPr id="450" name="テキスト ボックス 449"/>
        <xdr:cNvSpPr txBox="1"/>
      </xdr:nvSpPr>
      <xdr:spPr>
        <a:xfrm>
          <a:off x="14909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165029</xdr:rowOff>
    </xdr:from>
    <xdr:to>
      <xdr:col>21</xdr:col>
      <xdr:colOff>0</xdr:colOff>
      <xdr:row>17</xdr:row>
      <xdr:rowOff>32456</xdr:rowOff>
    </xdr:to>
    <xdr:cxnSp macro="">
      <xdr:nvCxnSpPr>
        <xdr:cNvPr id="451" name="直線コネクタ 450"/>
        <xdr:cNvCxnSpPr/>
      </xdr:nvCxnSpPr>
      <xdr:spPr>
        <a:xfrm flipV="1">
          <a:off x="13512800" y="2908229"/>
          <a:ext cx="889000" cy="3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2" name="フローチャート : 判断 451"/>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159190</xdr:rowOff>
    </xdr:from>
    <xdr:ext cx="762000" cy="259045"/>
    <xdr:sp macro="" textlink="">
      <xdr:nvSpPr>
        <xdr:cNvPr id="453" name="テキスト ボックス 452"/>
        <xdr:cNvSpPr txBox="1"/>
      </xdr:nvSpPr>
      <xdr:spPr>
        <a:xfrm>
          <a:off x="14020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4" name="フローチャート : 判断 453"/>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94985</xdr:rowOff>
    </xdr:from>
    <xdr:ext cx="762000" cy="259045"/>
    <xdr:sp macro="" textlink="">
      <xdr:nvSpPr>
        <xdr:cNvPr id="455" name="テキスト ボックス 454"/>
        <xdr:cNvSpPr txBox="1"/>
      </xdr:nvSpPr>
      <xdr:spPr>
        <a:xfrm>
          <a:off x="13131800" y="31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110208</xdr:rowOff>
    </xdr:from>
    <xdr:to>
      <xdr:col>24</xdr:col>
      <xdr:colOff>609600</xdr:colOff>
      <xdr:row>17</xdr:row>
      <xdr:rowOff>40358</xdr:rowOff>
    </xdr:to>
    <xdr:sp macro="" textlink="">
      <xdr:nvSpPr>
        <xdr:cNvPr id="461" name="円/楕円 460"/>
        <xdr:cNvSpPr/>
      </xdr:nvSpPr>
      <xdr:spPr>
        <a:xfrm>
          <a:off x="16967200" y="28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82285</xdr:rowOff>
    </xdr:from>
    <xdr:ext cx="762000" cy="259045"/>
    <xdr:sp macro="" textlink="">
      <xdr:nvSpPr>
        <xdr:cNvPr id="462" name="将来負担の状況該当値テキスト"/>
        <xdr:cNvSpPr txBox="1"/>
      </xdr:nvSpPr>
      <xdr:spPr>
        <a:xfrm>
          <a:off x="17106900" y="282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99625</xdr:rowOff>
    </xdr:from>
    <xdr:to>
      <xdr:col>23</xdr:col>
      <xdr:colOff>457200</xdr:colOff>
      <xdr:row>18</xdr:row>
      <xdr:rowOff>29775</xdr:rowOff>
    </xdr:to>
    <xdr:sp macro="" textlink="">
      <xdr:nvSpPr>
        <xdr:cNvPr id="463" name="円/楕円 462"/>
        <xdr:cNvSpPr/>
      </xdr:nvSpPr>
      <xdr:spPr>
        <a:xfrm>
          <a:off x="16129000" y="301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14552</xdr:rowOff>
    </xdr:from>
    <xdr:ext cx="736600" cy="259045"/>
    <xdr:sp macro="" textlink="">
      <xdr:nvSpPr>
        <xdr:cNvPr id="464" name="テキスト ボックス 463"/>
        <xdr:cNvSpPr txBox="1"/>
      </xdr:nvSpPr>
      <xdr:spPr>
        <a:xfrm>
          <a:off x="15798800" y="3100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141041</xdr:rowOff>
    </xdr:from>
    <xdr:to>
      <xdr:col>22</xdr:col>
      <xdr:colOff>254000</xdr:colOff>
      <xdr:row>17</xdr:row>
      <xdr:rowOff>71191</xdr:rowOff>
    </xdr:to>
    <xdr:sp macro="" textlink="">
      <xdr:nvSpPr>
        <xdr:cNvPr id="465" name="円/楕円 464"/>
        <xdr:cNvSpPr/>
      </xdr:nvSpPr>
      <xdr:spPr>
        <a:xfrm>
          <a:off x="15240000" y="28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81368</xdr:rowOff>
    </xdr:from>
    <xdr:ext cx="762000" cy="259045"/>
    <xdr:sp macro="" textlink="">
      <xdr:nvSpPr>
        <xdr:cNvPr id="466" name="テキスト ボックス 465"/>
        <xdr:cNvSpPr txBox="1"/>
      </xdr:nvSpPr>
      <xdr:spPr>
        <a:xfrm>
          <a:off x="14909800" y="265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114229</xdr:rowOff>
    </xdr:from>
    <xdr:to>
      <xdr:col>21</xdr:col>
      <xdr:colOff>50800</xdr:colOff>
      <xdr:row>17</xdr:row>
      <xdr:rowOff>44379</xdr:rowOff>
    </xdr:to>
    <xdr:sp macro="" textlink="">
      <xdr:nvSpPr>
        <xdr:cNvPr id="467" name="円/楕円 466"/>
        <xdr:cNvSpPr/>
      </xdr:nvSpPr>
      <xdr:spPr>
        <a:xfrm>
          <a:off x="14351000" y="285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54556</xdr:rowOff>
    </xdr:from>
    <xdr:ext cx="762000" cy="259045"/>
    <xdr:sp macro="" textlink="">
      <xdr:nvSpPr>
        <xdr:cNvPr id="468" name="テキスト ボックス 467"/>
        <xdr:cNvSpPr txBox="1"/>
      </xdr:nvSpPr>
      <xdr:spPr>
        <a:xfrm>
          <a:off x="14020800" y="262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153106</xdr:rowOff>
    </xdr:from>
    <xdr:to>
      <xdr:col>19</xdr:col>
      <xdr:colOff>533400</xdr:colOff>
      <xdr:row>17</xdr:row>
      <xdr:rowOff>83256</xdr:rowOff>
    </xdr:to>
    <xdr:sp macro="" textlink="">
      <xdr:nvSpPr>
        <xdr:cNvPr id="469" name="円/楕円 468"/>
        <xdr:cNvSpPr/>
      </xdr:nvSpPr>
      <xdr:spPr>
        <a:xfrm>
          <a:off x="13462000" y="289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93433</xdr:rowOff>
    </xdr:from>
    <xdr:ext cx="762000" cy="259045"/>
    <xdr:sp macro="" textlink="">
      <xdr:nvSpPr>
        <xdr:cNvPr id="470" name="テキスト ボックス 469"/>
        <xdr:cNvSpPr txBox="1"/>
      </xdr:nvSpPr>
      <xdr:spPr>
        <a:xfrm>
          <a:off x="13131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268,457
261,562
41.72
95,471,728
95,396,771
35,822
54,487,935
94,594,072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39.8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人件費総額は時間外勤務手当の削減や、退職手当の減少により前年度より減少したものの、経常一般財源総額の減少により前年度と比較し、</a:t>
          </a:r>
          <a:r>
            <a:rPr kumimoji="1" lang="en-US" altLang="ja-JP" sz="1300">
              <a:latin typeface="+mn-ea"/>
              <a:ea typeface="+mn-ea"/>
            </a:rPr>
            <a:t>1.1</a:t>
          </a:r>
          <a:r>
            <a:rPr kumimoji="1" lang="ja-JP" altLang="en-US" sz="1300">
              <a:latin typeface="+mn-ea"/>
              <a:ea typeface="+mn-ea"/>
            </a:rPr>
            <a:t>ポイント悪化している。また、類似団体平均に比べて</a:t>
          </a:r>
          <a:r>
            <a:rPr kumimoji="1" lang="en-US" altLang="ja-JP" sz="1300">
              <a:latin typeface="+mn-ea"/>
              <a:ea typeface="+mn-ea"/>
            </a:rPr>
            <a:t>1.7</a:t>
          </a:r>
          <a:r>
            <a:rPr kumimoji="1" lang="ja-JP" altLang="en-US" sz="1300">
              <a:latin typeface="+mn-ea"/>
              <a:ea typeface="+mn-ea"/>
            </a:rPr>
            <a:t>ポイント上回っており、引き続き職員数の適正管理に努め、一部職種の採用抑制や時差出勤制度の活用による超過勤務の削減など、総人件費抑制を図る。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85090</xdr:rowOff>
    </xdr:from>
    <xdr:to>
      <xdr:col>7</xdr:col>
      <xdr:colOff>15875</xdr:colOff>
      <xdr:row>37</xdr:row>
      <xdr:rowOff>168910</xdr:rowOff>
    </xdr:to>
    <xdr:cxnSp macro="">
      <xdr:nvCxnSpPr>
        <xdr:cNvPr id="66" name="直線コネクタ 65"/>
        <xdr:cNvCxnSpPr/>
      </xdr:nvCxnSpPr>
      <xdr:spPr>
        <a:xfrm>
          <a:off x="3987800" y="64287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5097</xdr:rowOff>
    </xdr:from>
    <xdr:ext cx="762000" cy="259045"/>
    <xdr:sp macro="" textlink="">
      <xdr:nvSpPr>
        <xdr:cNvPr id="67" name="人件費平均値テキスト"/>
        <xdr:cNvSpPr txBox="1"/>
      </xdr:nvSpPr>
      <xdr:spPr>
        <a:xfrm>
          <a:off x="4914900" y="617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38</xdr:row>
      <xdr:rowOff>27940</xdr:rowOff>
    </xdr:to>
    <xdr:cxnSp macro="">
      <xdr:nvCxnSpPr>
        <xdr:cNvPr id="69" name="直線コネクタ 68"/>
        <xdr:cNvCxnSpPr/>
      </xdr:nvCxnSpPr>
      <xdr:spPr>
        <a:xfrm flipV="1">
          <a:off x="3098800" y="6428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54610</xdr:rowOff>
    </xdr:from>
    <xdr:to>
      <xdr:col>4</xdr:col>
      <xdr:colOff>346075</xdr:colOff>
      <xdr:row>38</xdr:row>
      <xdr:rowOff>27940</xdr:rowOff>
    </xdr:to>
    <xdr:cxnSp macro="">
      <xdr:nvCxnSpPr>
        <xdr:cNvPr id="72" name="直線コネクタ 71"/>
        <xdr:cNvCxnSpPr/>
      </xdr:nvCxnSpPr>
      <xdr:spPr>
        <a:xfrm>
          <a:off x="2209800" y="63982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54610</xdr:rowOff>
    </xdr:from>
    <xdr:to>
      <xdr:col>3</xdr:col>
      <xdr:colOff>142875</xdr:colOff>
      <xdr:row>37</xdr:row>
      <xdr:rowOff>85090</xdr:rowOff>
    </xdr:to>
    <xdr:cxnSp macro="">
      <xdr:nvCxnSpPr>
        <xdr:cNvPr id="75" name="直線コネクタ 74"/>
        <xdr:cNvCxnSpPr/>
      </xdr:nvCxnSpPr>
      <xdr:spPr>
        <a:xfrm flipV="1">
          <a:off x="1320800" y="639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118110</xdr:rowOff>
    </xdr:from>
    <xdr:to>
      <xdr:col>7</xdr:col>
      <xdr:colOff>66675</xdr:colOff>
      <xdr:row>38</xdr:row>
      <xdr:rowOff>48260</xdr:rowOff>
    </xdr:to>
    <xdr:sp macro="" textlink="">
      <xdr:nvSpPr>
        <xdr:cNvPr id="85" name="円/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7" name="円/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148590</xdr:rowOff>
    </xdr:from>
    <xdr:to>
      <xdr:col>4</xdr:col>
      <xdr:colOff>396875</xdr:colOff>
      <xdr:row>38</xdr:row>
      <xdr:rowOff>78740</xdr:rowOff>
    </xdr:to>
    <xdr:sp macro="" textlink="">
      <xdr:nvSpPr>
        <xdr:cNvPr id="89" name="円/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3810</xdr:rowOff>
    </xdr:from>
    <xdr:to>
      <xdr:col>3</xdr:col>
      <xdr:colOff>193675</xdr:colOff>
      <xdr:row>37</xdr:row>
      <xdr:rowOff>105410</xdr:rowOff>
    </xdr:to>
    <xdr:sp macro="" textlink="">
      <xdr:nvSpPr>
        <xdr:cNvPr id="91" name="円/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93" name="円/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94" name="テキスト ボックス 93"/>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前年度と同水準となっているが、類似団体平均との比較においては</a:t>
          </a:r>
          <a:r>
            <a:rPr kumimoji="1" lang="en-US" altLang="ja-JP" sz="1300">
              <a:latin typeface="+mn-ea"/>
              <a:ea typeface="+mn-ea"/>
            </a:rPr>
            <a:t>3.2</a:t>
          </a:r>
          <a:r>
            <a:rPr kumimoji="1" lang="ja-JP" altLang="en-US" sz="1300">
              <a:latin typeface="+mn-ea"/>
              <a:ea typeface="+mn-ea"/>
            </a:rPr>
            <a:t>ポイント下回っている。要因としては、平成</a:t>
          </a:r>
          <a:r>
            <a:rPr kumimoji="1" lang="en-US" altLang="ja-JP" sz="1300">
              <a:latin typeface="+mn-ea"/>
              <a:ea typeface="+mn-ea"/>
            </a:rPr>
            <a:t>27</a:t>
          </a:r>
          <a:r>
            <a:rPr kumimoji="1" lang="ja-JP" altLang="en-US" sz="1300">
              <a:latin typeface="+mn-ea"/>
              <a:ea typeface="+mn-ea"/>
            </a:rPr>
            <a:t>年度からごみ焼却業務が一部事務組合への移行したことにより、性質が補助費等へ振り替えられたことにより、低い水準となっている。</a:t>
          </a:r>
        </a:p>
        <a:p>
          <a:r>
            <a:rPr kumimoji="1" lang="ja-JP" altLang="en-US" sz="1300">
              <a:latin typeface="+mn-ea"/>
              <a:ea typeface="+mn-ea"/>
            </a:rPr>
            <a:t>　今後も、し尿汲取り業務の直営化により、さらに減少する見込みとなっている。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13</xdr:row>
      <xdr:rowOff>146050</xdr:rowOff>
    </xdr:to>
    <xdr:cxnSp macro="">
      <xdr:nvCxnSpPr>
        <xdr:cNvPr id="127" name="直線コネクタ 126"/>
        <xdr:cNvCxnSpPr/>
      </xdr:nvCxnSpPr>
      <xdr:spPr>
        <a:xfrm>
          <a:off x="15671800" y="237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139700</xdr:rowOff>
    </xdr:to>
    <xdr:cxnSp macro="">
      <xdr:nvCxnSpPr>
        <xdr:cNvPr id="130" name="直線コネクタ 129"/>
        <xdr:cNvCxnSpPr/>
      </xdr:nvCxnSpPr>
      <xdr:spPr>
        <a:xfrm flipV="1">
          <a:off x="14782800" y="2374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156227</xdr:rowOff>
    </xdr:from>
    <xdr:ext cx="736600" cy="259045"/>
    <xdr:sp macro="" textlink="">
      <xdr:nvSpPr>
        <xdr:cNvPr id="132" name="テキスト ボックス 131"/>
        <xdr:cNvSpPr txBox="1"/>
      </xdr:nvSpPr>
      <xdr:spPr>
        <a:xfrm>
          <a:off x="15290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38100</xdr:rowOff>
    </xdr:from>
    <xdr:to>
      <xdr:col>21</xdr:col>
      <xdr:colOff>361950</xdr:colOff>
      <xdr:row>14</xdr:row>
      <xdr:rowOff>139700</xdr:rowOff>
    </xdr:to>
    <xdr:cxnSp macro="">
      <xdr:nvCxnSpPr>
        <xdr:cNvPr id="133" name="直線コネクタ 132"/>
        <xdr:cNvCxnSpPr/>
      </xdr:nvCxnSpPr>
      <xdr:spPr>
        <a:xfrm>
          <a:off x="13893800" y="2438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14</xdr:row>
      <xdr:rowOff>38100</xdr:rowOff>
    </xdr:to>
    <xdr:cxnSp macro="">
      <xdr:nvCxnSpPr>
        <xdr:cNvPr id="136" name="直線コネクタ 135"/>
        <xdr:cNvCxnSpPr/>
      </xdr:nvCxnSpPr>
      <xdr:spPr>
        <a:xfrm>
          <a:off x="13004800" y="2374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95250</xdr:rowOff>
    </xdr:from>
    <xdr:to>
      <xdr:col>24</xdr:col>
      <xdr:colOff>82550</xdr:colOff>
      <xdr:row>14</xdr:row>
      <xdr:rowOff>25400</xdr:rowOff>
    </xdr:to>
    <xdr:sp macro="" textlink="">
      <xdr:nvSpPr>
        <xdr:cNvPr id="146" name="円/楕円 145"/>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111777</xdr:rowOff>
    </xdr:from>
    <xdr:ext cx="762000" cy="259045"/>
    <xdr:sp macro="" textlink="">
      <xdr:nvSpPr>
        <xdr:cNvPr id="147" name="物件費該当値テキスト"/>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95250</xdr:rowOff>
    </xdr:from>
    <xdr:to>
      <xdr:col>22</xdr:col>
      <xdr:colOff>615950</xdr:colOff>
      <xdr:row>14</xdr:row>
      <xdr:rowOff>25400</xdr:rowOff>
    </xdr:to>
    <xdr:sp macro="" textlink="">
      <xdr:nvSpPr>
        <xdr:cNvPr id="148" name="円/楕円 147"/>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35577</xdr:rowOff>
    </xdr:from>
    <xdr:ext cx="736600" cy="259045"/>
    <xdr:sp macro="" textlink="">
      <xdr:nvSpPr>
        <xdr:cNvPr id="149" name="テキスト ボックス 148"/>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88900</xdr:rowOff>
    </xdr:from>
    <xdr:to>
      <xdr:col>21</xdr:col>
      <xdr:colOff>412750</xdr:colOff>
      <xdr:row>15</xdr:row>
      <xdr:rowOff>19050</xdr:rowOff>
    </xdr:to>
    <xdr:sp macro="" textlink="">
      <xdr:nvSpPr>
        <xdr:cNvPr id="150" name="円/楕円 149"/>
        <xdr:cNvSpPr/>
      </xdr:nvSpPr>
      <xdr:spPr>
        <a:xfrm>
          <a:off x="14732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29227</xdr:rowOff>
    </xdr:from>
    <xdr:ext cx="762000" cy="259045"/>
    <xdr:sp macro="" textlink="">
      <xdr:nvSpPr>
        <xdr:cNvPr id="151" name="テキスト ボックス 150"/>
        <xdr:cNvSpPr txBox="1"/>
      </xdr:nvSpPr>
      <xdr:spPr>
        <a:xfrm>
          <a:off x="14401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158750</xdr:rowOff>
    </xdr:from>
    <xdr:to>
      <xdr:col>20</xdr:col>
      <xdr:colOff>209550</xdr:colOff>
      <xdr:row>14</xdr:row>
      <xdr:rowOff>88900</xdr:rowOff>
    </xdr:to>
    <xdr:sp macro="" textlink="">
      <xdr:nvSpPr>
        <xdr:cNvPr id="152" name="円/楕円 151"/>
        <xdr:cNvSpPr/>
      </xdr:nvSpPr>
      <xdr:spPr>
        <a:xfrm>
          <a:off x="13843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99077</xdr:rowOff>
    </xdr:from>
    <xdr:ext cx="762000" cy="259045"/>
    <xdr:sp macro="" textlink="">
      <xdr:nvSpPr>
        <xdr:cNvPr id="153" name="テキスト ボックス 152"/>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95250</xdr:rowOff>
    </xdr:from>
    <xdr:to>
      <xdr:col>19</xdr:col>
      <xdr:colOff>6350</xdr:colOff>
      <xdr:row>14</xdr:row>
      <xdr:rowOff>25400</xdr:rowOff>
    </xdr:to>
    <xdr:sp macro="" textlink="">
      <xdr:nvSpPr>
        <xdr:cNvPr id="154" name="円/楕円 153"/>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35577</xdr:rowOff>
    </xdr:from>
    <xdr:ext cx="762000" cy="259045"/>
    <xdr:sp macro="" textlink="">
      <xdr:nvSpPr>
        <xdr:cNvPr id="155" name="テキスト ボックス 154"/>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ea"/>
              <a:ea typeface="+mn-ea"/>
              <a:cs typeface="+mn-cs"/>
            </a:rPr>
            <a:t>前年</a:t>
          </a:r>
          <a:r>
            <a:rPr kumimoji="1" lang="ja-JP" altLang="ja-JP" sz="1300">
              <a:solidFill>
                <a:schemeClr val="dk1"/>
              </a:solidFill>
              <a:effectLst/>
              <a:latin typeface="+mn-ea"/>
              <a:ea typeface="+mn-ea"/>
              <a:cs typeface="+mn-cs"/>
            </a:rPr>
            <a:t>度と比較し、</a:t>
          </a:r>
          <a:r>
            <a:rPr kumimoji="1" lang="en-US" altLang="ja-JP" sz="1300">
              <a:solidFill>
                <a:schemeClr val="dk1"/>
              </a:solidFill>
              <a:effectLst/>
              <a:latin typeface="+mn-ea"/>
              <a:ea typeface="+mn-ea"/>
              <a:cs typeface="+mn-cs"/>
            </a:rPr>
            <a:t>2.0</a:t>
          </a:r>
          <a:r>
            <a:rPr kumimoji="1" lang="ja-JP" altLang="ja-JP" sz="1300">
              <a:solidFill>
                <a:schemeClr val="dk1"/>
              </a:solidFill>
              <a:effectLst/>
              <a:latin typeface="+mn-ea"/>
              <a:ea typeface="+mn-ea"/>
              <a:cs typeface="+mn-cs"/>
            </a:rPr>
            <a:t>ポイント悪化し</a:t>
          </a:r>
          <a:r>
            <a:rPr kumimoji="1" lang="ja-JP" altLang="en-US" sz="1300">
              <a:solidFill>
                <a:schemeClr val="dk1"/>
              </a:solidFill>
              <a:effectLst/>
              <a:latin typeface="+mn-ea"/>
              <a:ea typeface="+mn-ea"/>
              <a:cs typeface="+mn-cs"/>
            </a:rPr>
            <a:t>、類似団体平均との比較においても</a:t>
          </a:r>
          <a:r>
            <a:rPr kumimoji="1" lang="en-US" altLang="ja-JP" sz="1300">
              <a:solidFill>
                <a:schemeClr val="dk1"/>
              </a:solidFill>
              <a:effectLst/>
              <a:latin typeface="+mn-ea"/>
              <a:ea typeface="+mn-ea"/>
              <a:cs typeface="+mn-cs"/>
            </a:rPr>
            <a:t>4.7</a:t>
          </a:r>
          <a:r>
            <a:rPr kumimoji="1" lang="ja-JP" altLang="en-US" sz="1300">
              <a:solidFill>
                <a:schemeClr val="dk1"/>
              </a:solidFill>
              <a:effectLst/>
              <a:latin typeface="+mn-ea"/>
              <a:ea typeface="+mn-ea"/>
              <a:cs typeface="+mn-cs"/>
            </a:rPr>
            <a:t>ポイント上回っている</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経常一般財源総額が減少し、</a:t>
          </a:r>
          <a:r>
            <a:rPr kumimoji="1" lang="ja-JP" altLang="ja-JP" sz="1300">
              <a:solidFill>
                <a:schemeClr val="dk1"/>
              </a:solidFill>
              <a:effectLst/>
              <a:latin typeface="+mn-ea"/>
              <a:ea typeface="+mn-ea"/>
              <a:cs typeface="+mn-cs"/>
            </a:rPr>
            <a:t>障がい者自立支援給付費や施設型給付費等で前年度より増加した</a:t>
          </a:r>
          <a:r>
            <a:rPr kumimoji="1" lang="ja-JP" altLang="en-US" sz="1300">
              <a:solidFill>
                <a:schemeClr val="dk1"/>
              </a:solidFill>
              <a:effectLst/>
              <a:latin typeface="+mn-ea"/>
              <a:ea typeface="+mn-ea"/>
              <a:cs typeface="+mn-cs"/>
            </a:rPr>
            <a:t>ことが主な要因として考えられる。</a:t>
          </a:r>
          <a:endParaRPr kumimoji="1" lang="en-US" altLang="ja-JP" sz="1300">
            <a:solidFill>
              <a:schemeClr val="dk1"/>
            </a:solidFill>
            <a:effectLst/>
            <a:latin typeface="+mn-ea"/>
            <a:ea typeface="+mn-ea"/>
            <a:cs typeface="+mn-cs"/>
          </a:endParaRPr>
        </a:p>
        <a:p>
          <a:r>
            <a:rPr kumimoji="1" lang="ja-JP" altLang="ja-JP" sz="1300">
              <a:solidFill>
                <a:schemeClr val="dk1"/>
              </a:solidFill>
              <a:effectLst/>
              <a:latin typeface="+mn-ea"/>
              <a:ea typeface="+mn-ea"/>
              <a:cs typeface="+mn-cs"/>
            </a:rPr>
            <a:t>　今後も高い水準で推移していくことが見込まれるため、</a:t>
          </a:r>
          <a:r>
            <a:rPr lang="ja-JP" altLang="ja-JP" sz="1300">
              <a:solidFill>
                <a:schemeClr val="dk1"/>
              </a:solidFill>
              <a:effectLst/>
              <a:latin typeface="+mn-ea"/>
              <a:ea typeface="+mn-ea"/>
              <a:cs typeface="+mn-cs"/>
            </a:rPr>
            <a:t>他団体の状況等も鑑み適切に対応を図る。</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59</xdr:row>
      <xdr:rowOff>133350</xdr:rowOff>
    </xdr:to>
    <xdr:cxnSp macro="">
      <xdr:nvCxnSpPr>
        <xdr:cNvPr id="188" name="直線コネクタ 187"/>
        <xdr:cNvCxnSpPr/>
      </xdr:nvCxnSpPr>
      <xdr:spPr>
        <a:xfrm>
          <a:off x="3987800" y="99949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58</xdr:row>
      <xdr:rowOff>50800</xdr:rowOff>
    </xdr:to>
    <xdr:cxnSp macro="">
      <xdr:nvCxnSpPr>
        <xdr:cNvPr id="191" name="直線コネクタ 190"/>
        <xdr:cNvCxnSpPr/>
      </xdr:nvCxnSpPr>
      <xdr:spPr>
        <a:xfrm>
          <a:off x="3098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193" name="テキスト ボックス 192"/>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146050</xdr:rowOff>
    </xdr:from>
    <xdr:to>
      <xdr:col>4</xdr:col>
      <xdr:colOff>346075</xdr:colOff>
      <xdr:row>58</xdr:row>
      <xdr:rowOff>50800</xdr:rowOff>
    </xdr:to>
    <xdr:cxnSp macro="">
      <xdr:nvCxnSpPr>
        <xdr:cNvPr id="194" name="直線コネクタ 193"/>
        <xdr:cNvCxnSpPr/>
      </xdr:nvCxnSpPr>
      <xdr:spPr>
        <a:xfrm>
          <a:off x="2209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6" name="テキスト ボックス 19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82550</xdr:rowOff>
    </xdr:from>
    <xdr:to>
      <xdr:col>3</xdr:col>
      <xdr:colOff>142875</xdr:colOff>
      <xdr:row>57</xdr:row>
      <xdr:rowOff>146050</xdr:rowOff>
    </xdr:to>
    <xdr:cxnSp macro="">
      <xdr:nvCxnSpPr>
        <xdr:cNvPr id="197" name="直線コネクタ 196"/>
        <xdr:cNvCxnSpPr/>
      </xdr:nvCxnSpPr>
      <xdr:spPr>
        <a:xfrm>
          <a:off x="1320800" y="985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9" name="テキスト ボックス 198"/>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01" name="テキスト ボックス 200"/>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82550</xdr:rowOff>
    </xdr:from>
    <xdr:to>
      <xdr:col>7</xdr:col>
      <xdr:colOff>66675</xdr:colOff>
      <xdr:row>60</xdr:row>
      <xdr:rowOff>12700</xdr:rowOff>
    </xdr:to>
    <xdr:sp macro="" textlink="">
      <xdr:nvSpPr>
        <xdr:cNvPr id="207" name="円/楕円 206"/>
        <xdr:cNvSpPr/>
      </xdr:nvSpPr>
      <xdr:spPr>
        <a:xfrm>
          <a:off x="4775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08"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09" name="円/楕円 208"/>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10" name="テキスト ボックス 209"/>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11" name="円/楕円 210"/>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12" name="テキスト ボックス 211"/>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95250</xdr:rowOff>
    </xdr:from>
    <xdr:to>
      <xdr:col>3</xdr:col>
      <xdr:colOff>193675</xdr:colOff>
      <xdr:row>58</xdr:row>
      <xdr:rowOff>25400</xdr:rowOff>
    </xdr:to>
    <xdr:sp macro="" textlink="">
      <xdr:nvSpPr>
        <xdr:cNvPr id="213" name="円/楕円 212"/>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10177</xdr:rowOff>
    </xdr:from>
    <xdr:ext cx="762000" cy="259045"/>
    <xdr:sp macro="" textlink="">
      <xdr:nvSpPr>
        <xdr:cNvPr id="214" name="テキスト ボックス 213"/>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31750</xdr:rowOff>
    </xdr:from>
    <xdr:to>
      <xdr:col>1</xdr:col>
      <xdr:colOff>676275</xdr:colOff>
      <xdr:row>57</xdr:row>
      <xdr:rowOff>133350</xdr:rowOff>
    </xdr:to>
    <xdr:sp macro="" textlink="">
      <xdr:nvSpPr>
        <xdr:cNvPr id="215" name="円/楕円 214"/>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118127</xdr:rowOff>
    </xdr:from>
    <xdr:ext cx="762000" cy="259045"/>
    <xdr:sp macro="" textlink="">
      <xdr:nvSpPr>
        <xdr:cNvPr id="216" name="テキスト ボックス 215"/>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前年度と比較し、</a:t>
          </a:r>
          <a:r>
            <a:rPr kumimoji="1" lang="en-US" altLang="ja-JP" sz="1300">
              <a:latin typeface="+mn-ea"/>
              <a:ea typeface="+mn-ea"/>
            </a:rPr>
            <a:t>0.3</a:t>
          </a:r>
          <a:r>
            <a:rPr kumimoji="1" lang="ja-JP" altLang="en-US" sz="1300">
              <a:latin typeface="+mn-ea"/>
              <a:ea typeface="+mn-ea"/>
            </a:rPr>
            <a:t>ポイントと改善し、類似団体平均との比較でもほぼ同水準となっている。要因としては、公共下水道事業会計における資本費平準化債の発行による負担の平準化を図ったことが挙げられる。　</a:t>
          </a:r>
          <a:endParaRPr kumimoji="1" lang="en-US" altLang="ja-JP" sz="1300">
            <a:latin typeface="+mn-ea"/>
            <a:ea typeface="+mn-ea"/>
          </a:endParaRPr>
        </a:p>
        <a:p>
          <a:r>
            <a:rPr kumimoji="1" lang="ja-JP" altLang="en-US" sz="1300">
              <a:latin typeface="+mn-ea"/>
              <a:ea typeface="+mn-ea"/>
            </a:rPr>
            <a:t>　今後もより一層の負担軽減を図り、普通会計の負担軽減に努める。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25400</xdr:rowOff>
    </xdr:from>
    <xdr:to>
      <xdr:col>24</xdr:col>
      <xdr:colOff>31750</xdr:colOff>
      <xdr:row>56</xdr:row>
      <xdr:rowOff>76200</xdr:rowOff>
    </xdr:to>
    <xdr:cxnSp macro="">
      <xdr:nvCxnSpPr>
        <xdr:cNvPr id="249" name="直線コネクタ 248"/>
        <xdr:cNvCxnSpPr/>
      </xdr:nvCxnSpPr>
      <xdr:spPr>
        <a:xfrm flipV="1">
          <a:off x="15671800" y="9626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76200</xdr:rowOff>
    </xdr:from>
    <xdr:to>
      <xdr:col>22</xdr:col>
      <xdr:colOff>565150</xdr:colOff>
      <xdr:row>62</xdr:row>
      <xdr:rowOff>25400</xdr:rowOff>
    </xdr:to>
    <xdr:cxnSp macro="">
      <xdr:nvCxnSpPr>
        <xdr:cNvPr id="252" name="直線コネクタ 251"/>
        <xdr:cNvCxnSpPr/>
      </xdr:nvCxnSpPr>
      <xdr:spPr>
        <a:xfrm flipV="1">
          <a:off x="14782800" y="9677400"/>
          <a:ext cx="889000" cy="97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4" name="テキスト ボックス 253"/>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107950</xdr:rowOff>
    </xdr:from>
    <xdr:to>
      <xdr:col>21</xdr:col>
      <xdr:colOff>361950</xdr:colOff>
      <xdr:row>62</xdr:row>
      <xdr:rowOff>25400</xdr:rowOff>
    </xdr:to>
    <xdr:cxnSp macro="">
      <xdr:nvCxnSpPr>
        <xdr:cNvPr id="255" name="直線コネクタ 254"/>
        <xdr:cNvCxnSpPr/>
      </xdr:nvCxnSpPr>
      <xdr:spPr>
        <a:xfrm>
          <a:off x="13893800" y="1056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6350</xdr:rowOff>
    </xdr:from>
    <xdr:to>
      <xdr:col>20</xdr:col>
      <xdr:colOff>158750</xdr:colOff>
      <xdr:row>61</xdr:row>
      <xdr:rowOff>107950</xdr:rowOff>
    </xdr:to>
    <xdr:cxnSp macro="">
      <xdr:nvCxnSpPr>
        <xdr:cNvPr id="258" name="直線コネクタ 257"/>
        <xdr:cNvCxnSpPr/>
      </xdr:nvCxnSpPr>
      <xdr:spPr>
        <a:xfrm>
          <a:off x="13004800" y="10464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99077</xdr:rowOff>
    </xdr:from>
    <xdr:ext cx="762000" cy="259045"/>
    <xdr:sp macro="" textlink="">
      <xdr:nvSpPr>
        <xdr:cNvPr id="260" name="テキスト ボックス 259"/>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2" name="テキスト ボックス 261"/>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146050</xdr:rowOff>
    </xdr:from>
    <xdr:to>
      <xdr:col>24</xdr:col>
      <xdr:colOff>82550</xdr:colOff>
      <xdr:row>56</xdr:row>
      <xdr:rowOff>76200</xdr:rowOff>
    </xdr:to>
    <xdr:sp macro="" textlink="">
      <xdr:nvSpPr>
        <xdr:cNvPr id="268" name="円/楕円 267"/>
        <xdr:cNvSpPr/>
      </xdr:nvSpPr>
      <xdr:spPr>
        <a:xfrm>
          <a:off x="16459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162577</xdr:rowOff>
    </xdr:from>
    <xdr:ext cx="762000" cy="259045"/>
    <xdr:sp macro="" textlink="">
      <xdr:nvSpPr>
        <xdr:cNvPr id="269" name="その他該当値テキスト"/>
        <xdr:cNvSpPr txBox="1"/>
      </xdr:nvSpPr>
      <xdr:spPr>
        <a:xfrm>
          <a:off x="16598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25400</xdr:rowOff>
    </xdr:from>
    <xdr:to>
      <xdr:col>22</xdr:col>
      <xdr:colOff>615950</xdr:colOff>
      <xdr:row>56</xdr:row>
      <xdr:rowOff>127000</xdr:rowOff>
    </xdr:to>
    <xdr:sp macro="" textlink="">
      <xdr:nvSpPr>
        <xdr:cNvPr id="270" name="円/楕円 269"/>
        <xdr:cNvSpPr/>
      </xdr:nvSpPr>
      <xdr:spPr>
        <a:xfrm>
          <a:off x="15621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71" name="テキスト ボックス 270"/>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146050</xdr:rowOff>
    </xdr:from>
    <xdr:to>
      <xdr:col>21</xdr:col>
      <xdr:colOff>412750</xdr:colOff>
      <xdr:row>62</xdr:row>
      <xdr:rowOff>76200</xdr:rowOff>
    </xdr:to>
    <xdr:sp macro="" textlink="">
      <xdr:nvSpPr>
        <xdr:cNvPr id="272" name="円/楕円 271"/>
        <xdr:cNvSpPr/>
      </xdr:nvSpPr>
      <xdr:spPr>
        <a:xfrm>
          <a:off x="147320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62</xdr:row>
      <xdr:rowOff>60977</xdr:rowOff>
    </xdr:from>
    <xdr:ext cx="762000" cy="259045"/>
    <xdr:sp macro="" textlink="">
      <xdr:nvSpPr>
        <xdr:cNvPr id="273" name="テキスト ボックス 272"/>
        <xdr:cNvSpPr txBox="1"/>
      </xdr:nvSpPr>
      <xdr:spPr>
        <a:xfrm>
          <a:off x="14401800" y="106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57150</xdr:rowOff>
    </xdr:from>
    <xdr:to>
      <xdr:col>20</xdr:col>
      <xdr:colOff>209550</xdr:colOff>
      <xdr:row>61</xdr:row>
      <xdr:rowOff>158750</xdr:rowOff>
    </xdr:to>
    <xdr:sp macro="" textlink="">
      <xdr:nvSpPr>
        <xdr:cNvPr id="274" name="円/楕円 273"/>
        <xdr:cNvSpPr/>
      </xdr:nvSpPr>
      <xdr:spPr>
        <a:xfrm>
          <a:off x="13843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143527</xdr:rowOff>
    </xdr:from>
    <xdr:ext cx="762000" cy="259045"/>
    <xdr:sp macro="" textlink="">
      <xdr:nvSpPr>
        <xdr:cNvPr id="275" name="テキスト ボックス 274"/>
        <xdr:cNvSpPr txBox="1"/>
      </xdr:nvSpPr>
      <xdr:spPr>
        <a:xfrm>
          <a:off x="13512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127000</xdr:rowOff>
    </xdr:from>
    <xdr:to>
      <xdr:col>19</xdr:col>
      <xdr:colOff>6350</xdr:colOff>
      <xdr:row>61</xdr:row>
      <xdr:rowOff>57150</xdr:rowOff>
    </xdr:to>
    <xdr:sp macro="" textlink="">
      <xdr:nvSpPr>
        <xdr:cNvPr id="276" name="円/楕円 275"/>
        <xdr:cNvSpPr/>
      </xdr:nvSpPr>
      <xdr:spPr>
        <a:xfrm>
          <a:off x="12954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41927</xdr:rowOff>
    </xdr:from>
    <xdr:ext cx="762000" cy="259045"/>
    <xdr:sp macro="" textlink="">
      <xdr:nvSpPr>
        <xdr:cNvPr id="277" name="テキスト ボックス 276"/>
        <xdr:cNvSpPr txBox="1"/>
      </xdr:nvSpPr>
      <xdr:spPr>
        <a:xfrm>
          <a:off x="12623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類似団体平均との比較において</a:t>
          </a:r>
          <a:r>
            <a:rPr kumimoji="1" lang="en-US" altLang="ja-JP" sz="1300">
              <a:latin typeface="+mn-ea"/>
              <a:ea typeface="+mn-ea"/>
            </a:rPr>
            <a:t>4.2</a:t>
          </a:r>
          <a:r>
            <a:rPr kumimoji="1" lang="ja-JP" altLang="en-US" sz="1300">
              <a:latin typeface="+mn-ea"/>
              <a:ea typeface="+mn-ea"/>
            </a:rPr>
            <a:t>ポイント上回っているが、前年度比においては</a:t>
          </a:r>
          <a:r>
            <a:rPr kumimoji="1" lang="en-US" altLang="ja-JP" sz="1300">
              <a:latin typeface="+mn-ea"/>
              <a:ea typeface="+mn-ea"/>
            </a:rPr>
            <a:t>1.1</a:t>
          </a:r>
          <a:r>
            <a:rPr kumimoji="1" lang="ja-JP" altLang="en-US" sz="1300">
              <a:latin typeface="+mn-ea"/>
              <a:ea typeface="+mn-ea"/>
            </a:rPr>
            <a:t>ポイント改善している。要因としては、ごみ焼却業務の一部事務組合への移行による削減効果、公共下水道事業会計における資本費平準化債の発行による負担の平準化を図ったことにより、投資及び出資金が減少したｌことが挙げられる。引き続き、ごみ減量施策等の推進、各企業会計の経営健全化を図り負担軽減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17272</xdr:rowOff>
    </xdr:from>
    <xdr:to>
      <xdr:col>24</xdr:col>
      <xdr:colOff>31750</xdr:colOff>
      <xdr:row>38</xdr:row>
      <xdr:rowOff>117856</xdr:rowOff>
    </xdr:to>
    <xdr:cxnSp macro="">
      <xdr:nvCxnSpPr>
        <xdr:cNvPr id="308" name="直線コネクタ 307"/>
        <xdr:cNvCxnSpPr/>
      </xdr:nvCxnSpPr>
      <xdr:spPr>
        <a:xfrm flipV="1">
          <a:off x="15671800" y="653237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113301</xdr:rowOff>
    </xdr:from>
    <xdr:ext cx="762000" cy="259045"/>
    <xdr:sp macro="" textlink="">
      <xdr:nvSpPr>
        <xdr:cNvPr id="309" name="補助費等平均値テキスト"/>
        <xdr:cNvSpPr txBox="1"/>
      </xdr:nvSpPr>
      <xdr:spPr>
        <a:xfrm>
          <a:off x="16598900" y="5942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60706</xdr:rowOff>
    </xdr:from>
    <xdr:to>
      <xdr:col>22</xdr:col>
      <xdr:colOff>565150</xdr:colOff>
      <xdr:row>38</xdr:row>
      <xdr:rowOff>117856</xdr:rowOff>
    </xdr:to>
    <xdr:cxnSp macro="">
      <xdr:nvCxnSpPr>
        <xdr:cNvPr id="311" name="直線コネクタ 310"/>
        <xdr:cNvCxnSpPr/>
      </xdr:nvCxnSpPr>
      <xdr:spPr>
        <a:xfrm>
          <a:off x="14782800" y="5718556"/>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13" name="テキスト ボックス 312"/>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51562</xdr:rowOff>
    </xdr:from>
    <xdr:to>
      <xdr:col>21</xdr:col>
      <xdr:colOff>361950</xdr:colOff>
      <xdr:row>33</xdr:row>
      <xdr:rowOff>60706</xdr:rowOff>
    </xdr:to>
    <xdr:cxnSp macro="">
      <xdr:nvCxnSpPr>
        <xdr:cNvPr id="314" name="直線コネクタ 313"/>
        <xdr:cNvCxnSpPr/>
      </xdr:nvCxnSpPr>
      <xdr:spPr>
        <a:xfrm>
          <a:off x="13893800" y="57094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64279</xdr:rowOff>
    </xdr:from>
    <xdr:ext cx="762000" cy="259045"/>
    <xdr:sp macro="" textlink="">
      <xdr:nvSpPr>
        <xdr:cNvPr id="316" name="テキスト ボックス 315"/>
        <xdr:cNvSpPr txBox="1"/>
      </xdr:nvSpPr>
      <xdr:spPr>
        <a:xfrm>
          <a:off x="14401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51562</xdr:rowOff>
    </xdr:from>
    <xdr:to>
      <xdr:col>20</xdr:col>
      <xdr:colOff>158750</xdr:colOff>
      <xdr:row>33</xdr:row>
      <xdr:rowOff>60706</xdr:rowOff>
    </xdr:to>
    <xdr:cxnSp macro="">
      <xdr:nvCxnSpPr>
        <xdr:cNvPr id="317" name="直線コネクタ 316"/>
        <xdr:cNvCxnSpPr/>
      </xdr:nvCxnSpPr>
      <xdr:spPr>
        <a:xfrm flipV="1">
          <a:off x="13004800" y="57094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82567</xdr:rowOff>
    </xdr:from>
    <xdr:ext cx="762000" cy="259045"/>
    <xdr:sp macro="" textlink="">
      <xdr:nvSpPr>
        <xdr:cNvPr id="319" name="テキスト ボックス 318"/>
        <xdr:cNvSpPr txBox="1"/>
      </xdr:nvSpPr>
      <xdr:spPr>
        <a:xfrm>
          <a:off x="13512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27703</xdr:rowOff>
    </xdr:from>
    <xdr:ext cx="762000" cy="259045"/>
    <xdr:sp macro="" textlink="">
      <xdr:nvSpPr>
        <xdr:cNvPr id="321" name="テキスト ボックス 320"/>
        <xdr:cNvSpPr txBox="1"/>
      </xdr:nvSpPr>
      <xdr:spPr>
        <a:xfrm>
          <a:off x="12623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137922</xdr:rowOff>
    </xdr:from>
    <xdr:to>
      <xdr:col>24</xdr:col>
      <xdr:colOff>82550</xdr:colOff>
      <xdr:row>38</xdr:row>
      <xdr:rowOff>68072</xdr:rowOff>
    </xdr:to>
    <xdr:sp macro="" textlink="">
      <xdr:nvSpPr>
        <xdr:cNvPr id="327" name="円/楕円 326"/>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109999</xdr:rowOff>
    </xdr:from>
    <xdr:ext cx="762000" cy="259045"/>
    <xdr:sp macro="" textlink="">
      <xdr:nvSpPr>
        <xdr:cNvPr id="328"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67056</xdr:rowOff>
    </xdr:from>
    <xdr:to>
      <xdr:col>22</xdr:col>
      <xdr:colOff>615950</xdr:colOff>
      <xdr:row>38</xdr:row>
      <xdr:rowOff>168656</xdr:rowOff>
    </xdr:to>
    <xdr:sp macro="" textlink="">
      <xdr:nvSpPr>
        <xdr:cNvPr id="329" name="円/楕円 328"/>
        <xdr:cNvSpPr/>
      </xdr:nvSpPr>
      <xdr:spPr>
        <a:xfrm>
          <a:off x="15621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153433</xdr:rowOff>
    </xdr:from>
    <xdr:ext cx="736600" cy="259045"/>
    <xdr:sp macro="" textlink="">
      <xdr:nvSpPr>
        <xdr:cNvPr id="330" name="テキスト ボックス 329"/>
        <xdr:cNvSpPr txBox="1"/>
      </xdr:nvSpPr>
      <xdr:spPr>
        <a:xfrm>
          <a:off x="15290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9906</xdr:rowOff>
    </xdr:from>
    <xdr:to>
      <xdr:col>21</xdr:col>
      <xdr:colOff>412750</xdr:colOff>
      <xdr:row>33</xdr:row>
      <xdr:rowOff>111506</xdr:rowOff>
    </xdr:to>
    <xdr:sp macro="" textlink="">
      <xdr:nvSpPr>
        <xdr:cNvPr id="331" name="円/楕円 330"/>
        <xdr:cNvSpPr/>
      </xdr:nvSpPr>
      <xdr:spPr>
        <a:xfrm>
          <a:off x="14732000" y="5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121683</xdr:rowOff>
    </xdr:from>
    <xdr:ext cx="762000" cy="259045"/>
    <xdr:sp macro="" textlink="">
      <xdr:nvSpPr>
        <xdr:cNvPr id="332" name="テキスト ボックス 331"/>
        <xdr:cNvSpPr txBox="1"/>
      </xdr:nvSpPr>
      <xdr:spPr>
        <a:xfrm>
          <a:off x="14401800" y="54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762</xdr:rowOff>
    </xdr:from>
    <xdr:to>
      <xdr:col>20</xdr:col>
      <xdr:colOff>209550</xdr:colOff>
      <xdr:row>33</xdr:row>
      <xdr:rowOff>102362</xdr:rowOff>
    </xdr:to>
    <xdr:sp macro="" textlink="">
      <xdr:nvSpPr>
        <xdr:cNvPr id="333" name="円/楕円 332"/>
        <xdr:cNvSpPr/>
      </xdr:nvSpPr>
      <xdr:spPr>
        <a:xfrm>
          <a:off x="138430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112539</xdr:rowOff>
    </xdr:from>
    <xdr:ext cx="762000" cy="259045"/>
    <xdr:sp macro="" textlink="">
      <xdr:nvSpPr>
        <xdr:cNvPr id="334" name="テキスト ボックス 333"/>
        <xdr:cNvSpPr txBox="1"/>
      </xdr:nvSpPr>
      <xdr:spPr>
        <a:xfrm>
          <a:off x="13512800" y="542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9906</xdr:rowOff>
    </xdr:from>
    <xdr:to>
      <xdr:col>19</xdr:col>
      <xdr:colOff>6350</xdr:colOff>
      <xdr:row>33</xdr:row>
      <xdr:rowOff>111506</xdr:rowOff>
    </xdr:to>
    <xdr:sp macro="" textlink="">
      <xdr:nvSpPr>
        <xdr:cNvPr id="335" name="円/楕円 334"/>
        <xdr:cNvSpPr/>
      </xdr:nvSpPr>
      <xdr:spPr>
        <a:xfrm>
          <a:off x="12954000" y="5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121683</xdr:rowOff>
    </xdr:from>
    <xdr:ext cx="762000" cy="259045"/>
    <xdr:sp macro="" textlink="">
      <xdr:nvSpPr>
        <xdr:cNvPr id="336" name="テキスト ボックス 335"/>
        <xdr:cNvSpPr txBox="1"/>
      </xdr:nvSpPr>
      <xdr:spPr>
        <a:xfrm>
          <a:off x="12623800" y="54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前年度と比較し、</a:t>
          </a:r>
          <a:r>
            <a:rPr kumimoji="1" lang="en-US" altLang="ja-JP" sz="1300">
              <a:latin typeface="+mn-ea"/>
              <a:ea typeface="+mn-ea"/>
            </a:rPr>
            <a:t>0.6</a:t>
          </a:r>
          <a:r>
            <a:rPr kumimoji="1" lang="ja-JP" altLang="en-US" sz="1300">
              <a:latin typeface="+mn-ea"/>
              <a:ea typeface="+mn-ea"/>
            </a:rPr>
            <a:t>ポイント悪化し、類似団体平均に比べても</a:t>
          </a:r>
          <a:r>
            <a:rPr kumimoji="1" lang="en-US" altLang="ja-JP" sz="1300">
              <a:latin typeface="+mn-ea"/>
              <a:ea typeface="+mn-ea"/>
            </a:rPr>
            <a:t>1.0</a:t>
          </a:r>
          <a:r>
            <a:rPr kumimoji="1" lang="ja-JP" altLang="en-US" sz="1300">
              <a:latin typeface="+mn-ea"/>
              <a:ea typeface="+mn-ea"/>
            </a:rPr>
            <a:t>ポイント上回っている。要因として、退職手当債・第三セクター等改革推進債が償還中であることが考えられる。</a:t>
          </a:r>
        </a:p>
        <a:p>
          <a:r>
            <a:rPr kumimoji="1" lang="ja-JP" altLang="en-US" sz="1300">
              <a:latin typeface="+mn-ea"/>
              <a:ea typeface="+mn-ea"/>
            </a:rPr>
            <a:t>　加えて平成</a:t>
          </a:r>
          <a:r>
            <a:rPr kumimoji="1" lang="en-US" altLang="ja-JP" sz="1300">
              <a:latin typeface="+mn-ea"/>
              <a:ea typeface="+mn-ea"/>
            </a:rPr>
            <a:t>23</a:t>
          </a:r>
          <a:r>
            <a:rPr kumimoji="1" lang="ja-JP" altLang="en-US" sz="1300">
              <a:latin typeface="+mn-ea"/>
              <a:ea typeface="+mn-ea"/>
            </a:rPr>
            <a:t>年度から開始した学校園施設耐震化事業にかかる事業債の償還が開始し、今後さらに増加傾向にあることから、中長期に髙い水準で推移することが予想されるため、プライマリーバランスを意識しつつ、堅実な財政運営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77</xdr:row>
      <xdr:rowOff>161289</xdr:rowOff>
    </xdr:to>
    <xdr:cxnSp macro="">
      <xdr:nvCxnSpPr>
        <xdr:cNvPr id="369" name="直線コネクタ 368"/>
        <xdr:cNvCxnSpPr/>
      </xdr:nvCxnSpPr>
      <xdr:spPr>
        <a:xfrm>
          <a:off x="3987800" y="133172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50816</xdr:rowOff>
    </xdr:from>
    <xdr:ext cx="762000" cy="259045"/>
    <xdr:sp macro="" textlink="">
      <xdr:nvSpPr>
        <xdr:cNvPr id="370" name="公債費平均値テキスト"/>
        <xdr:cNvSpPr txBox="1"/>
      </xdr:nvSpPr>
      <xdr:spPr>
        <a:xfrm>
          <a:off x="4914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77</xdr:row>
      <xdr:rowOff>153670</xdr:rowOff>
    </xdr:to>
    <xdr:cxnSp macro="">
      <xdr:nvCxnSpPr>
        <xdr:cNvPr id="372" name="直線コネクタ 371"/>
        <xdr:cNvCxnSpPr/>
      </xdr:nvCxnSpPr>
      <xdr:spPr>
        <a:xfrm flipV="1">
          <a:off x="3098800" y="1331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74" name="テキスト ボックス 373"/>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77</xdr:row>
      <xdr:rowOff>153670</xdr:rowOff>
    </xdr:to>
    <xdr:cxnSp macro="">
      <xdr:nvCxnSpPr>
        <xdr:cNvPr id="375" name="直線コネクタ 374"/>
        <xdr:cNvCxnSpPr/>
      </xdr:nvCxnSpPr>
      <xdr:spPr>
        <a:xfrm>
          <a:off x="2209800" y="1331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77" name="テキスト ボックス 37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115570</xdr:rowOff>
    </xdr:to>
    <xdr:cxnSp macro="">
      <xdr:nvCxnSpPr>
        <xdr:cNvPr id="378" name="直線コネクタ 377"/>
        <xdr:cNvCxnSpPr/>
      </xdr:nvCxnSpPr>
      <xdr:spPr>
        <a:xfrm>
          <a:off x="1320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80" name="テキスト ボックス 379"/>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82" name="テキスト ボックス 381"/>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88" name="円/楕円 387"/>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82566</xdr:rowOff>
    </xdr:from>
    <xdr:ext cx="762000" cy="259045"/>
    <xdr:sp macro="" textlink="">
      <xdr:nvSpPr>
        <xdr:cNvPr id="389"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90" name="円/楕円 389"/>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91" name="テキスト ボックス 390"/>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102870</xdr:rowOff>
    </xdr:from>
    <xdr:to>
      <xdr:col>4</xdr:col>
      <xdr:colOff>396875</xdr:colOff>
      <xdr:row>78</xdr:row>
      <xdr:rowOff>33020</xdr:rowOff>
    </xdr:to>
    <xdr:sp macro="" textlink="">
      <xdr:nvSpPr>
        <xdr:cNvPr id="392" name="円/楕円 391"/>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43197</xdr:rowOff>
    </xdr:from>
    <xdr:ext cx="762000" cy="259045"/>
    <xdr:sp macro="" textlink="">
      <xdr:nvSpPr>
        <xdr:cNvPr id="393" name="テキスト ボックス 392"/>
        <xdr:cNvSpPr txBox="1"/>
      </xdr:nvSpPr>
      <xdr:spPr>
        <a:xfrm>
          <a:off x="2717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4" name="円/楕円 393"/>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95" name="テキスト ボックス 394"/>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96" name="円/楕円 395"/>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97" name="テキスト ボックス 396"/>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mn-ea"/>
              <a:ea typeface="+mn-ea"/>
            </a:rPr>
            <a:t>公債費以外の経常収支比率は、扶助費と補助費等の影響により、類似団体平均より</a:t>
          </a:r>
          <a:r>
            <a:rPr kumimoji="1" lang="en-US" altLang="ja-JP" sz="1300">
              <a:latin typeface="+mn-ea"/>
              <a:ea typeface="+mn-ea"/>
            </a:rPr>
            <a:t>7.3</a:t>
          </a:r>
          <a:r>
            <a:rPr kumimoji="1" lang="ja-JP" altLang="en-US" sz="1300">
              <a:latin typeface="+mn-ea"/>
              <a:ea typeface="+mn-ea"/>
            </a:rPr>
            <a:t>ポイントも上回っている。</a:t>
          </a:r>
        </a:p>
        <a:p>
          <a:r>
            <a:rPr kumimoji="1" lang="ja-JP" altLang="en-US" sz="1300">
              <a:latin typeface="+mn-ea"/>
              <a:ea typeface="+mn-ea"/>
            </a:rPr>
            <a:t>　今後も、扶助費が高い水準で推移することが見込まれることから、歳入確保とともに、人件費の総額抑制、すべての事務事業を厳しく点検し、選択と集中を図り、経常経費の削減を行う。</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101854</xdr:rowOff>
    </xdr:from>
    <xdr:to>
      <xdr:col>24</xdr:col>
      <xdr:colOff>31750</xdr:colOff>
      <xdr:row>80</xdr:row>
      <xdr:rowOff>3556</xdr:rowOff>
    </xdr:to>
    <xdr:cxnSp macro="">
      <xdr:nvCxnSpPr>
        <xdr:cNvPr id="428" name="直線コネクタ 427"/>
        <xdr:cNvCxnSpPr/>
      </xdr:nvCxnSpPr>
      <xdr:spPr>
        <a:xfrm>
          <a:off x="15671800" y="136464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149877</xdr:rowOff>
    </xdr:from>
    <xdr:ext cx="762000" cy="259045"/>
    <xdr:sp macro="" textlink="">
      <xdr:nvSpPr>
        <xdr:cNvPr id="429"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101854</xdr:rowOff>
    </xdr:from>
    <xdr:to>
      <xdr:col>22</xdr:col>
      <xdr:colOff>565150</xdr:colOff>
      <xdr:row>79</xdr:row>
      <xdr:rowOff>124713</xdr:rowOff>
    </xdr:to>
    <xdr:cxnSp macro="">
      <xdr:nvCxnSpPr>
        <xdr:cNvPr id="431" name="直線コネクタ 430"/>
        <xdr:cNvCxnSpPr/>
      </xdr:nvCxnSpPr>
      <xdr:spPr>
        <a:xfrm flipV="1">
          <a:off x="14782800" y="136464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108713</xdr:rowOff>
    </xdr:from>
    <xdr:to>
      <xdr:col>21</xdr:col>
      <xdr:colOff>361950</xdr:colOff>
      <xdr:row>79</xdr:row>
      <xdr:rowOff>124713</xdr:rowOff>
    </xdr:to>
    <xdr:cxnSp macro="">
      <xdr:nvCxnSpPr>
        <xdr:cNvPr id="434" name="直線コネクタ 433"/>
        <xdr:cNvCxnSpPr/>
      </xdr:nvCxnSpPr>
      <xdr:spPr>
        <a:xfrm>
          <a:off x="13893800" y="13481813"/>
          <a:ext cx="8890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6" name="テキスト ボックス 435"/>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49276</xdr:rowOff>
    </xdr:from>
    <xdr:to>
      <xdr:col>20</xdr:col>
      <xdr:colOff>158750</xdr:colOff>
      <xdr:row>78</xdr:row>
      <xdr:rowOff>108713</xdr:rowOff>
    </xdr:to>
    <xdr:cxnSp macro="">
      <xdr:nvCxnSpPr>
        <xdr:cNvPr id="437" name="直線コネクタ 436"/>
        <xdr:cNvCxnSpPr/>
      </xdr:nvCxnSpPr>
      <xdr:spPr>
        <a:xfrm>
          <a:off x="13004800" y="134223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39" name="テキスト ボックス 438"/>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41" name="テキスト ボックス 440"/>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124206</xdr:rowOff>
    </xdr:from>
    <xdr:to>
      <xdr:col>24</xdr:col>
      <xdr:colOff>82550</xdr:colOff>
      <xdr:row>80</xdr:row>
      <xdr:rowOff>54356</xdr:rowOff>
    </xdr:to>
    <xdr:sp macro="" textlink="">
      <xdr:nvSpPr>
        <xdr:cNvPr id="447" name="円/楕円 446"/>
        <xdr:cNvSpPr/>
      </xdr:nvSpPr>
      <xdr:spPr>
        <a:xfrm>
          <a:off x="164592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96283</xdr:rowOff>
    </xdr:from>
    <xdr:ext cx="762000" cy="259045"/>
    <xdr:sp macro="" textlink="">
      <xdr:nvSpPr>
        <xdr:cNvPr id="448" name="公債費以外該当値テキスト"/>
        <xdr:cNvSpPr txBox="1"/>
      </xdr:nvSpPr>
      <xdr:spPr>
        <a:xfrm>
          <a:off x="165989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51054</xdr:rowOff>
    </xdr:from>
    <xdr:to>
      <xdr:col>22</xdr:col>
      <xdr:colOff>615950</xdr:colOff>
      <xdr:row>79</xdr:row>
      <xdr:rowOff>152654</xdr:rowOff>
    </xdr:to>
    <xdr:sp macro="" textlink="">
      <xdr:nvSpPr>
        <xdr:cNvPr id="449" name="円/楕円 448"/>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137431</xdr:rowOff>
    </xdr:from>
    <xdr:ext cx="736600" cy="259045"/>
    <xdr:sp macro="" textlink="">
      <xdr:nvSpPr>
        <xdr:cNvPr id="450" name="テキスト ボックス 449"/>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73913</xdr:rowOff>
    </xdr:from>
    <xdr:to>
      <xdr:col>21</xdr:col>
      <xdr:colOff>412750</xdr:colOff>
      <xdr:row>80</xdr:row>
      <xdr:rowOff>4063</xdr:rowOff>
    </xdr:to>
    <xdr:sp macro="" textlink="">
      <xdr:nvSpPr>
        <xdr:cNvPr id="451" name="円/楕円 450"/>
        <xdr:cNvSpPr/>
      </xdr:nvSpPr>
      <xdr:spPr>
        <a:xfrm>
          <a:off x="14732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160290</xdr:rowOff>
    </xdr:from>
    <xdr:ext cx="762000" cy="259045"/>
    <xdr:sp macro="" textlink="">
      <xdr:nvSpPr>
        <xdr:cNvPr id="452" name="テキスト ボックス 451"/>
        <xdr:cNvSpPr txBox="1"/>
      </xdr:nvSpPr>
      <xdr:spPr>
        <a:xfrm>
          <a:off x="14401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57913</xdr:rowOff>
    </xdr:from>
    <xdr:to>
      <xdr:col>20</xdr:col>
      <xdr:colOff>209550</xdr:colOff>
      <xdr:row>78</xdr:row>
      <xdr:rowOff>159513</xdr:rowOff>
    </xdr:to>
    <xdr:sp macro="" textlink="">
      <xdr:nvSpPr>
        <xdr:cNvPr id="453" name="円/楕円 452"/>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144290</xdr:rowOff>
    </xdr:from>
    <xdr:ext cx="762000" cy="259045"/>
    <xdr:sp macro="" textlink="">
      <xdr:nvSpPr>
        <xdr:cNvPr id="454" name="テキスト ボックス 453"/>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169926</xdr:rowOff>
    </xdr:from>
    <xdr:to>
      <xdr:col>19</xdr:col>
      <xdr:colOff>6350</xdr:colOff>
      <xdr:row>78</xdr:row>
      <xdr:rowOff>100076</xdr:rowOff>
    </xdr:to>
    <xdr:sp macro="" textlink="">
      <xdr:nvSpPr>
        <xdr:cNvPr id="455" name="円/楕円 454"/>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84853</xdr:rowOff>
    </xdr:from>
    <xdr:ext cx="762000" cy="259045"/>
    <xdr:sp macro="" textlink="">
      <xdr:nvSpPr>
        <xdr:cNvPr id="456" name="テキスト ボックス 455"/>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大阪府八尾市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133706</xdr:rowOff>
    </xdr:from>
    <xdr:to>
      <xdr:col>4</xdr:col>
      <xdr:colOff>1117600</xdr:colOff>
      <xdr:row>15</xdr:row>
      <xdr:rowOff>158525</xdr:rowOff>
    </xdr:to>
    <xdr:cxnSp macro="">
      <xdr:nvCxnSpPr>
        <xdr:cNvPr id="52" name="直線コネクタ 51"/>
        <xdr:cNvCxnSpPr/>
      </xdr:nvCxnSpPr>
      <xdr:spPr bwMode="auto">
        <a:xfrm flipV="1">
          <a:off x="5003800" y="2753081"/>
          <a:ext cx="647700" cy="24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32188</xdr:rowOff>
    </xdr:from>
    <xdr:ext cx="762000" cy="259045"/>
    <xdr:sp macro="" textlink="">
      <xdr:nvSpPr>
        <xdr:cNvPr id="53" name="人口1人当たり決算額の推移平均値テキスト130"/>
        <xdr:cNvSpPr txBox="1"/>
      </xdr:nvSpPr>
      <xdr:spPr>
        <a:xfrm>
          <a:off x="5740400" y="282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158525</xdr:rowOff>
    </xdr:from>
    <xdr:to>
      <xdr:col>4</xdr:col>
      <xdr:colOff>469900</xdr:colOff>
      <xdr:row>16</xdr:row>
      <xdr:rowOff>55590</xdr:rowOff>
    </xdr:to>
    <xdr:cxnSp macro="">
      <xdr:nvCxnSpPr>
        <xdr:cNvPr id="55" name="直線コネクタ 54"/>
        <xdr:cNvCxnSpPr/>
      </xdr:nvCxnSpPr>
      <xdr:spPr bwMode="auto">
        <a:xfrm flipV="1">
          <a:off x="4305300" y="2777900"/>
          <a:ext cx="698500" cy="68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126371</xdr:rowOff>
    </xdr:from>
    <xdr:ext cx="736600" cy="259045"/>
    <xdr:sp macro="" textlink="">
      <xdr:nvSpPr>
        <xdr:cNvPr id="57" name="テキスト ボックス 56"/>
        <xdr:cNvSpPr txBox="1"/>
      </xdr:nvSpPr>
      <xdr:spPr>
        <a:xfrm>
          <a:off x="4622800" y="291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55590</xdr:rowOff>
    </xdr:from>
    <xdr:to>
      <xdr:col>3</xdr:col>
      <xdr:colOff>904875</xdr:colOff>
      <xdr:row>16</xdr:row>
      <xdr:rowOff>143503</xdr:rowOff>
    </xdr:to>
    <xdr:cxnSp macro="">
      <xdr:nvCxnSpPr>
        <xdr:cNvPr id="58" name="直線コネクタ 57"/>
        <xdr:cNvCxnSpPr/>
      </xdr:nvCxnSpPr>
      <xdr:spPr bwMode="auto">
        <a:xfrm flipV="1">
          <a:off x="3606800" y="2846415"/>
          <a:ext cx="698500" cy="87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168140</xdr:rowOff>
    </xdr:from>
    <xdr:ext cx="762000" cy="259045"/>
    <xdr:sp macro="" textlink="">
      <xdr:nvSpPr>
        <xdr:cNvPr id="60" name="テキスト ボックス 59"/>
        <xdr:cNvSpPr txBox="1"/>
      </xdr:nvSpPr>
      <xdr:spPr>
        <a:xfrm>
          <a:off x="3924300" y="295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122700</xdr:rowOff>
    </xdr:from>
    <xdr:to>
      <xdr:col>3</xdr:col>
      <xdr:colOff>206375</xdr:colOff>
      <xdr:row>16</xdr:row>
      <xdr:rowOff>143503</xdr:rowOff>
    </xdr:to>
    <xdr:cxnSp macro="">
      <xdr:nvCxnSpPr>
        <xdr:cNvPr id="61" name="直線コネクタ 60"/>
        <xdr:cNvCxnSpPr/>
      </xdr:nvCxnSpPr>
      <xdr:spPr bwMode="auto">
        <a:xfrm>
          <a:off x="2908300" y="2913525"/>
          <a:ext cx="698500" cy="20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55015</xdr:rowOff>
    </xdr:from>
    <xdr:ext cx="762000" cy="259045"/>
    <xdr:sp macro="" textlink="">
      <xdr:nvSpPr>
        <xdr:cNvPr id="63" name="テキスト ボックス 62"/>
        <xdr:cNvSpPr txBox="1"/>
      </xdr:nvSpPr>
      <xdr:spPr>
        <a:xfrm>
          <a:off x="32258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7140</xdr:rowOff>
    </xdr:from>
    <xdr:ext cx="762000" cy="259045"/>
    <xdr:sp macro="" textlink="">
      <xdr:nvSpPr>
        <xdr:cNvPr id="65" name="テキスト ボックス 64"/>
        <xdr:cNvSpPr txBox="1"/>
      </xdr:nvSpPr>
      <xdr:spPr>
        <a:xfrm>
          <a:off x="2527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82906</xdr:rowOff>
    </xdr:from>
    <xdr:to>
      <xdr:col>5</xdr:col>
      <xdr:colOff>34925</xdr:colOff>
      <xdr:row>16</xdr:row>
      <xdr:rowOff>13056</xdr:rowOff>
    </xdr:to>
    <xdr:sp macro="" textlink="">
      <xdr:nvSpPr>
        <xdr:cNvPr id="71" name="円/楕円 70"/>
        <xdr:cNvSpPr/>
      </xdr:nvSpPr>
      <xdr:spPr bwMode="auto">
        <a:xfrm>
          <a:off x="5600700" y="2702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99433</xdr:rowOff>
    </xdr:from>
    <xdr:ext cx="762000" cy="259045"/>
    <xdr:sp macro="" textlink="">
      <xdr:nvSpPr>
        <xdr:cNvPr id="72" name="人口1人当たり決算額の推移該当値テキスト130"/>
        <xdr:cNvSpPr txBox="1"/>
      </xdr:nvSpPr>
      <xdr:spPr>
        <a:xfrm>
          <a:off x="5740400" y="254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66,253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107725</xdr:rowOff>
    </xdr:from>
    <xdr:to>
      <xdr:col>4</xdr:col>
      <xdr:colOff>520700</xdr:colOff>
      <xdr:row>16</xdr:row>
      <xdr:rowOff>37875</xdr:rowOff>
    </xdr:to>
    <xdr:sp macro="" textlink="">
      <xdr:nvSpPr>
        <xdr:cNvPr id="73" name="円/楕円 72"/>
        <xdr:cNvSpPr/>
      </xdr:nvSpPr>
      <xdr:spPr bwMode="auto">
        <a:xfrm>
          <a:off x="4953000" y="2727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48052</xdr:rowOff>
    </xdr:from>
    <xdr:ext cx="736600" cy="259045"/>
    <xdr:sp macro="" textlink="">
      <xdr:nvSpPr>
        <xdr:cNvPr id="74" name="テキスト ボックス 73"/>
        <xdr:cNvSpPr txBox="1"/>
      </xdr:nvSpPr>
      <xdr:spPr>
        <a:xfrm>
          <a:off x="4622800" y="249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65,493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4790</xdr:rowOff>
    </xdr:from>
    <xdr:to>
      <xdr:col>3</xdr:col>
      <xdr:colOff>955675</xdr:colOff>
      <xdr:row>16</xdr:row>
      <xdr:rowOff>106390</xdr:rowOff>
    </xdr:to>
    <xdr:sp macro="" textlink="">
      <xdr:nvSpPr>
        <xdr:cNvPr id="75" name="円/楕円 74"/>
        <xdr:cNvSpPr/>
      </xdr:nvSpPr>
      <xdr:spPr bwMode="auto">
        <a:xfrm>
          <a:off x="4254500" y="279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116567</xdr:rowOff>
    </xdr:from>
    <xdr:ext cx="762000" cy="259045"/>
    <xdr:sp macro="" textlink="">
      <xdr:nvSpPr>
        <xdr:cNvPr id="76" name="テキスト ボックス 75"/>
        <xdr:cNvSpPr txBox="1"/>
      </xdr:nvSpPr>
      <xdr:spPr>
        <a:xfrm>
          <a:off x="3924300" y="256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63,395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92703</xdr:rowOff>
    </xdr:from>
    <xdr:to>
      <xdr:col>3</xdr:col>
      <xdr:colOff>257175</xdr:colOff>
      <xdr:row>17</xdr:row>
      <xdr:rowOff>22853</xdr:rowOff>
    </xdr:to>
    <xdr:sp macro="" textlink="">
      <xdr:nvSpPr>
        <xdr:cNvPr id="77" name="円/楕円 76"/>
        <xdr:cNvSpPr/>
      </xdr:nvSpPr>
      <xdr:spPr bwMode="auto">
        <a:xfrm>
          <a:off x="3556000" y="2883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33030</xdr:rowOff>
    </xdr:from>
    <xdr:ext cx="762000" cy="259045"/>
    <xdr:sp macro="" textlink="">
      <xdr:nvSpPr>
        <xdr:cNvPr id="78" name="テキスト ボックス 77"/>
        <xdr:cNvSpPr txBox="1"/>
      </xdr:nvSpPr>
      <xdr:spPr>
        <a:xfrm>
          <a:off x="3225800" y="265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60,703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71900</xdr:rowOff>
    </xdr:from>
    <xdr:to>
      <xdr:col>2</xdr:col>
      <xdr:colOff>692150</xdr:colOff>
      <xdr:row>17</xdr:row>
      <xdr:rowOff>2050</xdr:rowOff>
    </xdr:to>
    <xdr:sp macro="" textlink="">
      <xdr:nvSpPr>
        <xdr:cNvPr id="79" name="円/楕円 78"/>
        <xdr:cNvSpPr/>
      </xdr:nvSpPr>
      <xdr:spPr bwMode="auto">
        <a:xfrm>
          <a:off x="2857500" y="286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12227</xdr:rowOff>
    </xdr:from>
    <xdr:ext cx="762000" cy="259045"/>
    <xdr:sp macro="" textlink="">
      <xdr:nvSpPr>
        <xdr:cNvPr id="80" name="テキスト ボックス 79"/>
        <xdr:cNvSpPr txBox="1"/>
      </xdr:nvSpPr>
      <xdr:spPr>
        <a:xfrm>
          <a:off x="2527300" y="26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44704</xdr:rowOff>
    </xdr:from>
    <xdr:to>
      <xdr:col>4</xdr:col>
      <xdr:colOff>1117600</xdr:colOff>
      <xdr:row>35</xdr:row>
      <xdr:rowOff>138468</xdr:rowOff>
    </xdr:to>
    <xdr:cxnSp macro="">
      <xdr:nvCxnSpPr>
        <xdr:cNvPr id="113" name="直線コネクタ 112"/>
        <xdr:cNvCxnSpPr/>
      </xdr:nvCxnSpPr>
      <xdr:spPr bwMode="auto">
        <a:xfrm>
          <a:off x="5003800" y="6655054"/>
          <a:ext cx="647700" cy="93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153166</xdr:rowOff>
    </xdr:from>
    <xdr:ext cx="762000" cy="259045"/>
    <xdr:sp macro="" textlink="">
      <xdr:nvSpPr>
        <xdr:cNvPr id="114" name="人口1人当たり決算額の推移平均値テキスト445"/>
        <xdr:cNvSpPr txBox="1"/>
      </xdr:nvSpPr>
      <xdr:spPr>
        <a:xfrm>
          <a:off x="5740400" y="6763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44704</xdr:rowOff>
    </xdr:from>
    <xdr:to>
      <xdr:col>4</xdr:col>
      <xdr:colOff>469900</xdr:colOff>
      <xdr:row>35</xdr:row>
      <xdr:rowOff>95872</xdr:rowOff>
    </xdr:to>
    <xdr:cxnSp macro="">
      <xdr:nvCxnSpPr>
        <xdr:cNvPr id="116" name="直線コネクタ 115"/>
        <xdr:cNvCxnSpPr/>
      </xdr:nvCxnSpPr>
      <xdr:spPr bwMode="auto">
        <a:xfrm flipV="1">
          <a:off x="4305300" y="6655054"/>
          <a:ext cx="698500" cy="5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223575</xdr:rowOff>
    </xdr:from>
    <xdr:ext cx="736600" cy="259045"/>
    <xdr:sp macro="" textlink="">
      <xdr:nvSpPr>
        <xdr:cNvPr id="118" name="テキスト ボックス 117"/>
        <xdr:cNvSpPr txBox="1"/>
      </xdr:nvSpPr>
      <xdr:spPr>
        <a:xfrm>
          <a:off x="4622800" y="68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95872</xdr:rowOff>
    </xdr:from>
    <xdr:to>
      <xdr:col>3</xdr:col>
      <xdr:colOff>904875</xdr:colOff>
      <xdr:row>35</xdr:row>
      <xdr:rowOff>97396</xdr:rowOff>
    </xdr:to>
    <xdr:cxnSp macro="">
      <xdr:nvCxnSpPr>
        <xdr:cNvPr id="119" name="直線コネクタ 118"/>
        <xdr:cNvCxnSpPr/>
      </xdr:nvCxnSpPr>
      <xdr:spPr bwMode="auto">
        <a:xfrm flipV="1">
          <a:off x="3606800" y="6706222"/>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209935</xdr:rowOff>
    </xdr:from>
    <xdr:ext cx="762000" cy="259045"/>
    <xdr:sp macro="" textlink="">
      <xdr:nvSpPr>
        <xdr:cNvPr id="121" name="テキスト ボックス 120"/>
        <xdr:cNvSpPr txBox="1"/>
      </xdr:nvSpPr>
      <xdr:spPr>
        <a:xfrm>
          <a:off x="39243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97396</xdr:rowOff>
    </xdr:from>
    <xdr:to>
      <xdr:col>3</xdr:col>
      <xdr:colOff>206375</xdr:colOff>
      <xdr:row>35</xdr:row>
      <xdr:rowOff>132677</xdr:rowOff>
    </xdr:to>
    <xdr:cxnSp macro="">
      <xdr:nvCxnSpPr>
        <xdr:cNvPr id="122" name="直線コネクタ 121"/>
        <xdr:cNvCxnSpPr/>
      </xdr:nvCxnSpPr>
      <xdr:spPr bwMode="auto">
        <a:xfrm flipV="1">
          <a:off x="2908300" y="6707746"/>
          <a:ext cx="698500" cy="3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154068</xdr:rowOff>
    </xdr:from>
    <xdr:ext cx="762000" cy="259045"/>
    <xdr:sp macro="" textlink="">
      <xdr:nvSpPr>
        <xdr:cNvPr id="124" name="テキスト ボックス 123"/>
        <xdr:cNvSpPr txBox="1"/>
      </xdr:nvSpPr>
      <xdr:spPr>
        <a:xfrm>
          <a:off x="32258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119968</xdr:rowOff>
    </xdr:from>
    <xdr:ext cx="762000" cy="259045"/>
    <xdr:sp macro="" textlink="">
      <xdr:nvSpPr>
        <xdr:cNvPr id="126" name="テキスト ボックス 125"/>
        <xdr:cNvSpPr txBox="1"/>
      </xdr:nvSpPr>
      <xdr:spPr>
        <a:xfrm>
          <a:off x="25273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87668</xdr:rowOff>
    </xdr:from>
    <xdr:to>
      <xdr:col>5</xdr:col>
      <xdr:colOff>34925</xdr:colOff>
      <xdr:row>35</xdr:row>
      <xdr:rowOff>189268</xdr:rowOff>
    </xdr:to>
    <xdr:sp macro="" textlink="">
      <xdr:nvSpPr>
        <xdr:cNvPr id="132" name="円/楕円 131"/>
        <xdr:cNvSpPr/>
      </xdr:nvSpPr>
      <xdr:spPr bwMode="auto">
        <a:xfrm>
          <a:off x="5600700" y="6698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275645</xdr:rowOff>
    </xdr:from>
    <xdr:ext cx="762000" cy="259045"/>
    <xdr:sp macro="" textlink="">
      <xdr:nvSpPr>
        <xdr:cNvPr id="133" name="人口1人当たり決算額の推移該当値テキスト445"/>
        <xdr:cNvSpPr txBox="1"/>
      </xdr:nvSpPr>
      <xdr:spPr>
        <a:xfrm>
          <a:off x="5740400" y="654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11,199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336804</xdr:rowOff>
    </xdr:from>
    <xdr:to>
      <xdr:col>4</xdr:col>
      <xdr:colOff>520700</xdr:colOff>
      <xdr:row>35</xdr:row>
      <xdr:rowOff>95504</xdr:rowOff>
    </xdr:to>
    <xdr:sp macro="" textlink="">
      <xdr:nvSpPr>
        <xdr:cNvPr id="134" name="円/楕円 133"/>
        <xdr:cNvSpPr/>
      </xdr:nvSpPr>
      <xdr:spPr bwMode="auto">
        <a:xfrm>
          <a:off x="4953000" y="6604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105681</xdr:rowOff>
    </xdr:from>
    <xdr:ext cx="736600" cy="259045"/>
    <xdr:sp macro="" textlink="">
      <xdr:nvSpPr>
        <xdr:cNvPr id="135" name="テキスト ボックス 134"/>
        <xdr:cNvSpPr txBox="1"/>
      </xdr:nvSpPr>
      <xdr:spPr>
        <a:xfrm>
          <a:off x="4622800" y="637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45072</xdr:rowOff>
    </xdr:from>
    <xdr:to>
      <xdr:col>3</xdr:col>
      <xdr:colOff>955675</xdr:colOff>
      <xdr:row>35</xdr:row>
      <xdr:rowOff>146672</xdr:rowOff>
    </xdr:to>
    <xdr:sp macro="" textlink="">
      <xdr:nvSpPr>
        <xdr:cNvPr id="136" name="円/楕円 135"/>
        <xdr:cNvSpPr/>
      </xdr:nvSpPr>
      <xdr:spPr bwMode="auto">
        <a:xfrm>
          <a:off x="4254500" y="6655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156849</xdr:rowOff>
    </xdr:from>
    <xdr:ext cx="762000" cy="259045"/>
    <xdr:sp macro="" textlink="">
      <xdr:nvSpPr>
        <xdr:cNvPr id="137" name="テキスト ボックス 136"/>
        <xdr:cNvSpPr txBox="1"/>
      </xdr:nvSpPr>
      <xdr:spPr>
        <a:xfrm>
          <a:off x="3924300" y="642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46596</xdr:rowOff>
    </xdr:from>
    <xdr:to>
      <xdr:col>3</xdr:col>
      <xdr:colOff>257175</xdr:colOff>
      <xdr:row>35</xdr:row>
      <xdr:rowOff>148196</xdr:rowOff>
    </xdr:to>
    <xdr:sp macro="" textlink="">
      <xdr:nvSpPr>
        <xdr:cNvPr id="138" name="円/楕円 137"/>
        <xdr:cNvSpPr/>
      </xdr:nvSpPr>
      <xdr:spPr bwMode="auto">
        <a:xfrm>
          <a:off x="3556000" y="665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132973</xdr:rowOff>
    </xdr:from>
    <xdr:ext cx="762000" cy="259045"/>
    <xdr:sp macro="" textlink="">
      <xdr:nvSpPr>
        <xdr:cNvPr id="139" name="テキスト ボックス 138"/>
        <xdr:cNvSpPr txBox="1"/>
      </xdr:nvSpPr>
      <xdr:spPr>
        <a:xfrm>
          <a:off x="3225800" y="674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81877</xdr:rowOff>
    </xdr:from>
    <xdr:to>
      <xdr:col>2</xdr:col>
      <xdr:colOff>692150</xdr:colOff>
      <xdr:row>35</xdr:row>
      <xdr:rowOff>183477</xdr:rowOff>
    </xdr:to>
    <xdr:sp macro="" textlink="">
      <xdr:nvSpPr>
        <xdr:cNvPr id="140" name="円/楕円 139"/>
        <xdr:cNvSpPr/>
      </xdr:nvSpPr>
      <xdr:spPr bwMode="auto">
        <a:xfrm>
          <a:off x="2857500" y="6692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168254</xdr:rowOff>
    </xdr:from>
    <xdr:ext cx="762000" cy="259045"/>
    <xdr:sp macro="" textlink="">
      <xdr:nvSpPr>
        <xdr:cNvPr id="141" name="テキスト ボックス 140"/>
        <xdr:cNvSpPr txBox="1"/>
      </xdr:nvSpPr>
      <xdr:spPr>
        <a:xfrm>
          <a:off x="2527300" y="677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268,457
261,562
41.72
95,471,728
95,396,771
35,822
54,487,935
94,594,072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39.8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58844</xdr:rowOff>
    </xdr:from>
    <xdr:to>
      <xdr:col>6</xdr:col>
      <xdr:colOff>511175</xdr:colOff>
      <xdr:row>33</xdr:row>
      <xdr:rowOff>90300</xdr:rowOff>
    </xdr:to>
    <xdr:cxnSp macro="">
      <xdr:nvCxnSpPr>
        <xdr:cNvPr id="59" name="直線コネクタ 58"/>
        <xdr:cNvCxnSpPr/>
      </xdr:nvCxnSpPr>
      <xdr:spPr>
        <a:xfrm>
          <a:off x="3797300" y="5716694"/>
          <a:ext cx="838200" cy="3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105823</xdr:rowOff>
    </xdr:from>
    <xdr:ext cx="534377" cy="259045"/>
    <xdr:sp macro="" textlink="">
      <xdr:nvSpPr>
        <xdr:cNvPr id="60" name="人件費平均値テキスト"/>
        <xdr:cNvSpPr txBox="1"/>
      </xdr:nvSpPr>
      <xdr:spPr>
        <a:xfrm>
          <a:off x="4686300" y="576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58844</xdr:rowOff>
    </xdr:from>
    <xdr:to>
      <xdr:col>5</xdr:col>
      <xdr:colOff>358775</xdr:colOff>
      <xdr:row>33</xdr:row>
      <xdr:rowOff>77818</xdr:rowOff>
    </xdr:to>
    <xdr:cxnSp macro="">
      <xdr:nvCxnSpPr>
        <xdr:cNvPr id="62" name="直線コネクタ 61"/>
        <xdr:cNvCxnSpPr/>
      </xdr:nvCxnSpPr>
      <xdr:spPr>
        <a:xfrm flipV="1">
          <a:off x="2908300" y="5716694"/>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11732</xdr:rowOff>
    </xdr:from>
    <xdr:ext cx="534377" cy="259045"/>
    <xdr:sp macro="" textlink="">
      <xdr:nvSpPr>
        <xdr:cNvPr id="64" name="テキスト ボックス 63"/>
        <xdr:cNvSpPr txBox="1"/>
      </xdr:nvSpPr>
      <xdr:spPr>
        <a:xfrm>
          <a:off x="3530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77818</xdr:rowOff>
    </xdr:from>
    <xdr:to>
      <xdr:col>4</xdr:col>
      <xdr:colOff>155575</xdr:colOff>
      <xdr:row>33</xdr:row>
      <xdr:rowOff>150604</xdr:rowOff>
    </xdr:to>
    <xdr:cxnSp macro="">
      <xdr:nvCxnSpPr>
        <xdr:cNvPr id="65" name="直線コネクタ 64"/>
        <xdr:cNvCxnSpPr/>
      </xdr:nvCxnSpPr>
      <xdr:spPr>
        <a:xfrm flipV="1">
          <a:off x="2019300" y="5735668"/>
          <a:ext cx="889000" cy="7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28008</xdr:rowOff>
    </xdr:from>
    <xdr:ext cx="534377" cy="259045"/>
    <xdr:sp macro="" textlink="">
      <xdr:nvSpPr>
        <xdr:cNvPr id="67" name="テキスト ボックス 66"/>
        <xdr:cNvSpPr txBox="1"/>
      </xdr:nvSpPr>
      <xdr:spPr>
        <a:xfrm>
          <a:off x="2641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88082</xdr:rowOff>
    </xdr:from>
    <xdr:to>
      <xdr:col>2</xdr:col>
      <xdr:colOff>638175</xdr:colOff>
      <xdr:row>33</xdr:row>
      <xdr:rowOff>150604</xdr:rowOff>
    </xdr:to>
    <xdr:cxnSp macro="">
      <xdr:nvCxnSpPr>
        <xdr:cNvPr id="68" name="直線コネクタ 67"/>
        <xdr:cNvCxnSpPr/>
      </xdr:nvCxnSpPr>
      <xdr:spPr>
        <a:xfrm>
          <a:off x="1130300" y="5745932"/>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55097</xdr:rowOff>
    </xdr:from>
    <xdr:ext cx="534377" cy="259045"/>
    <xdr:sp macro="" textlink="">
      <xdr:nvSpPr>
        <xdr:cNvPr id="70" name="テキスト ボックス 69"/>
        <xdr:cNvSpPr txBox="1"/>
      </xdr:nvSpPr>
      <xdr:spPr>
        <a:xfrm>
          <a:off x="1752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6840</xdr:rowOff>
    </xdr:from>
    <xdr:ext cx="534377" cy="259045"/>
    <xdr:sp macro="" textlink="">
      <xdr:nvSpPr>
        <xdr:cNvPr id="72" name="テキスト ボックス 71"/>
        <xdr:cNvSpPr txBox="1"/>
      </xdr:nvSpPr>
      <xdr:spPr>
        <a:xfrm>
          <a:off x="863111" y="58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39500</xdr:rowOff>
    </xdr:from>
    <xdr:to>
      <xdr:col>6</xdr:col>
      <xdr:colOff>561975</xdr:colOff>
      <xdr:row>33</xdr:row>
      <xdr:rowOff>141100</xdr:rowOff>
    </xdr:to>
    <xdr:sp macro="" textlink="">
      <xdr:nvSpPr>
        <xdr:cNvPr id="78" name="円/楕円 77"/>
        <xdr:cNvSpPr/>
      </xdr:nvSpPr>
      <xdr:spPr>
        <a:xfrm>
          <a:off x="4584700" y="56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62377</xdr:rowOff>
    </xdr:from>
    <xdr:ext cx="534377" cy="259045"/>
    <xdr:sp macro="" textlink="">
      <xdr:nvSpPr>
        <xdr:cNvPr id="79" name="人件費該当値テキスト"/>
        <xdr:cNvSpPr txBox="1"/>
      </xdr:nvSpPr>
      <xdr:spPr>
        <a:xfrm>
          <a:off x="4686300" y="55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59,661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8044</xdr:rowOff>
    </xdr:from>
    <xdr:to>
      <xdr:col>5</xdr:col>
      <xdr:colOff>409575</xdr:colOff>
      <xdr:row>33</xdr:row>
      <xdr:rowOff>109644</xdr:rowOff>
    </xdr:to>
    <xdr:sp macro="" textlink="">
      <xdr:nvSpPr>
        <xdr:cNvPr id="80" name="円/楕円 79"/>
        <xdr:cNvSpPr/>
      </xdr:nvSpPr>
      <xdr:spPr>
        <a:xfrm>
          <a:off x="3746500" y="56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126171</xdr:rowOff>
    </xdr:from>
    <xdr:ext cx="534377" cy="259045"/>
    <xdr:sp macro="" textlink="">
      <xdr:nvSpPr>
        <xdr:cNvPr id="81" name="テキスト ボックス 80"/>
        <xdr:cNvSpPr txBox="1"/>
      </xdr:nvSpPr>
      <xdr:spPr>
        <a:xfrm>
          <a:off x="3530111" y="544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27018</xdr:rowOff>
    </xdr:from>
    <xdr:to>
      <xdr:col>4</xdr:col>
      <xdr:colOff>206375</xdr:colOff>
      <xdr:row>33</xdr:row>
      <xdr:rowOff>128618</xdr:rowOff>
    </xdr:to>
    <xdr:sp macro="" textlink="">
      <xdr:nvSpPr>
        <xdr:cNvPr id="82" name="円/楕円 81"/>
        <xdr:cNvSpPr/>
      </xdr:nvSpPr>
      <xdr:spPr>
        <a:xfrm>
          <a:off x="2857500" y="56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145145</xdr:rowOff>
    </xdr:from>
    <xdr:ext cx="534377" cy="259045"/>
    <xdr:sp macro="" textlink="">
      <xdr:nvSpPr>
        <xdr:cNvPr id="83" name="テキスト ボックス 82"/>
        <xdr:cNvSpPr txBox="1"/>
      </xdr:nvSpPr>
      <xdr:spPr>
        <a:xfrm>
          <a:off x="2641111" y="546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99804</xdr:rowOff>
    </xdr:from>
    <xdr:to>
      <xdr:col>3</xdr:col>
      <xdr:colOff>3175</xdr:colOff>
      <xdr:row>34</xdr:row>
      <xdr:rowOff>29954</xdr:rowOff>
    </xdr:to>
    <xdr:sp macro="" textlink="">
      <xdr:nvSpPr>
        <xdr:cNvPr id="84" name="円/楕円 83"/>
        <xdr:cNvSpPr/>
      </xdr:nvSpPr>
      <xdr:spPr>
        <a:xfrm>
          <a:off x="1968500" y="575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46481</xdr:rowOff>
    </xdr:from>
    <xdr:ext cx="534377" cy="259045"/>
    <xdr:sp macro="" textlink="">
      <xdr:nvSpPr>
        <xdr:cNvPr id="85" name="テキスト ボックス 84"/>
        <xdr:cNvSpPr txBox="1"/>
      </xdr:nvSpPr>
      <xdr:spPr>
        <a:xfrm>
          <a:off x="1752111" y="553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37282</xdr:rowOff>
    </xdr:from>
    <xdr:to>
      <xdr:col>1</xdr:col>
      <xdr:colOff>485775</xdr:colOff>
      <xdr:row>33</xdr:row>
      <xdr:rowOff>138882</xdr:rowOff>
    </xdr:to>
    <xdr:sp macro="" textlink="">
      <xdr:nvSpPr>
        <xdr:cNvPr id="86" name="円/楕円 85"/>
        <xdr:cNvSpPr/>
      </xdr:nvSpPr>
      <xdr:spPr>
        <a:xfrm>
          <a:off x="1079500" y="569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155409</xdr:rowOff>
    </xdr:from>
    <xdr:ext cx="534377" cy="259045"/>
    <xdr:sp macro="" textlink="">
      <xdr:nvSpPr>
        <xdr:cNvPr id="87" name="テキスト ボックス 86"/>
        <xdr:cNvSpPr txBox="1"/>
      </xdr:nvSpPr>
      <xdr:spPr>
        <a:xfrm>
          <a:off x="863111" y="547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143739</xdr:rowOff>
    </xdr:from>
    <xdr:to>
      <xdr:col>6</xdr:col>
      <xdr:colOff>511175</xdr:colOff>
      <xdr:row>58</xdr:row>
      <xdr:rowOff>37668</xdr:rowOff>
    </xdr:to>
    <xdr:cxnSp macro="">
      <xdr:nvCxnSpPr>
        <xdr:cNvPr id="117" name="直線コネクタ 116"/>
        <xdr:cNvCxnSpPr/>
      </xdr:nvCxnSpPr>
      <xdr:spPr>
        <a:xfrm>
          <a:off x="3797300" y="9916389"/>
          <a:ext cx="8382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29557</xdr:rowOff>
    </xdr:from>
    <xdr:ext cx="534377" cy="259045"/>
    <xdr:sp macro="" textlink="">
      <xdr:nvSpPr>
        <xdr:cNvPr id="118" name="物件費平均値テキスト"/>
        <xdr:cNvSpPr txBox="1"/>
      </xdr:nvSpPr>
      <xdr:spPr>
        <a:xfrm>
          <a:off x="4686300" y="9287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22466</xdr:rowOff>
    </xdr:from>
    <xdr:to>
      <xdr:col>5</xdr:col>
      <xdr:colOff>358775</xdr:colOff>
      <xdr:row>57</xdr:row>
      <xdr:rowOff>143739</xdr:rowOff>
    </xdr:to>
    <xdr:cxnSp macro="">
      <xdr:nvCxnSpPr>
        <xdr:cNvPr id="120" name="直線コネクタ 119"/>
        <xdr:cNvCxnSpPr/>
      </xdr:nvCxnSpPr>
      <xdr:spPr>
        <a:xfrm>
          <a:off x="2908300" y="9795116"/>
          <a:ext cx="889000" cy="12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142562</xdr:rowOff>
    </xdr:from>
    <xdr:ext cx="534377" cy="259045"/>
    <xdr:sp macro="" textlink="">
      <xdr:nvSpPr>
        <xdr:cNvPr id="122" name="テキスト ボックス 121"/>
        <xdr:cNvSpPr txBox="1"/>
      </xdr:nvSpPr>
      <xdr:spPr>
        <a:xfrm>
          <a:off x="3530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22466</xdr:rowOff>
    </xdr:from>
    <xdr:to>
      <xdr:col>4</xdr:col>
      <xdr:colOff>155575</xdr:colOff>
      <xdr:row>57</xdr:row>
      <xdr:rowOff>91884</xdr:rowOff>
    </xdr:to>
    <xdr:cxnSp macro="">
      <xdr:nvCxnSpPr>
        <xdr:cNvPr id="123" name="直線コネクタ 122"/>
        <xdr:cNvCxnSpPr/>
      </xdr:nvCxnSpPr>
      <xdr:spPr>
        <a:xfrm flipV="1">
          <a:off x="2019300" y="9795116"/>
          <a:ext cx="8890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17975</xdr:rowOff>
    </xdr:from>
    <xdr:ext cx="534377" cy="259045"/>
    <xdr:sp macro="" textlink="">
      <xdr:nvSpPr>
        <xdr:cNvPr id="125" name="テキスト ボックス 124"/>
        <xdr:cNvSpPr txBox="1"/>
      </xdr:nvSpPr>
      <xdr:spPr>
        <a:xfrm>
          <a:off x="2641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91884</xdr:rowOff>
    </xdr:from>
    <xdr:to>
      <xdr:col>2</xdr:col>
      <xdr:colOff>638175</xdr:colOff>
      <xdr:row>57</xdr:row>
      <xdr:rowOff>96076</xdr:rowOff>
    </xdr:to>
    <xdr:cxnSp macro="">
      <xdr:nvCxnSpPr>
        <xdr:cNvPr id="126" name="直線コネクタ 125"/>
        <xdr:cNvCxnSpPr/>
      </xdr:nvCxnSpPr>
      <xdr:spPr>
        <a:xfrm flipV="1">
          <a:off x="1130300" y="9864534"/>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140161</xdr:rowOff>
    </xdr:from>
    <xdr:ext cx="534377" cy="259045"/>
    <xdr:sp macro="" textlink="">
      <xdr:nvSpPr>
        <xdr:cNvPr id="128" name="テキスト ボックス 127"/>
        <xdr:cNvSpPr txBox="1"/>
      </xdr:nvSpPr>
      <xdr:spPr>
        <a:xfrm>
          <a:off x="1752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143933</xdr:rowOff>
    </xdr:from>
    <xdr:ext cx="534377" cy="259045"/>
    <xdr:sp macro="" textlink="">
      <xdr:nvSpPr>
        <xdr:cNvPr id="130" name="テキスト ボックス 129"/>
        <xdr:cNvSpPr txBox="1"/>
      </xdr:nvSpPr>
      <xdr:spPr>
        <a:xfrm>
          <a:off x="863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158318</xdr:rowOff>
    </xdr:from>
    <xdr:to>
      <xdr:col>6</xdr:col>
      <xdr:colOff>561975</xdr:colOff>
      <xdr:row>58</xdr:row>
      <xdr:rowOff>88468</xdr:rowOff>
    </xdr:to>
    <xdr:sp macro="" textlink="">
      <xdr:nvSpPr>
        <xdr:cNvPr id="136" name="円/楕円 135"/>
        <xdr:cNvSpPr/>
      </xdr:nvSpPr>
      <xdr:spPr>
        <a:xfrm>
          <a:off x="4584700" y="99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73245</xdr:rowOff>
    </xdr:from>
    <xdr:ext cx="534377" cy="259045"/>
    <xdr:sp macro="" textlink="">
      <xdr:nvSpPr>
        <xdr:cNvPr id="137" name="物件費該当値テキスト"/>
        <xdr:cNvSpPr txBox="1"/>
      </xdr:nvSpPr>
      <xdr:spPr>
        <a:xfrm>
          <a:off x="4686300" y="984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92939</xdr:rowOff>
    </xdr:from>
    <xdr:to>
      <xdr:col>5</xdr:col>
      <xdr:colOff>409575</xdr:colOff>
      <xdr:row>58</xdr:row>
      <xdr:rowOff>23089</xdr:rowOff>
    </xdr:to>
    <xdr:sp macro="" textlink="">
      <xdr:nvSpPr>
        <xdr:cNvPr id="138" name="円/楕円 137"/>
        <xdr:cNvSpPr/>
      </xdr:nvSpPr>
      <xdr:spPr>
        <a:xfrm>
          <a:off x="3746500" y="98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14216</xdr:rowOff>
    </xdr:from>
    <xdr:ext cx="534377" cy="259045"/>
    <xdr:sp macro="" textlink="">
      <xdr:nvSpPr>
        <xdr:cNvPr id="139" name="テキスト ボックス 138"/>
        <xdr:cNvSpPr txBox="1"/>
      </xdr:nvSpPr>
      <xdr:spPr>
        <a:xfrm>
          <a:off x="3530111" y="995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143116</xdr:rowOff>
    </xdr:from>
    <xdr:to>
      <xdr:col>4</xdr:col>
      <xdr:colOff>206375</xdr:colOff>
      <xdr:row>57</xdr:row>
      <xdr:rowOff>73266</xdr:rowOff>
    </xdr:to>
    <xdr:sp macro="" textlink="">
      <xdr:nvSpPr>
        <xdr:cNvPr id="140" name="円/楕円 139"/>
        <xdr:cNvSpPr/>
      </xdr:nvSpPr>
      <xdr:spPr>
        <a:xfrm>
          <a:off x="2857500" y="97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64393</xdr:rowOff>
    </xdr:from>
    <xdr:ext cx="534377" cy="259045"/>
    <xdr:sp macro="" textlink="">
      <xdr:nvSpPr>
        <xdr:cNvPr id="141" name="テキスト ボックス 140"/>
        <xdr:cNvSpPr txBox="1"/>
      </xdr:nvSpPr>
      <xdr:spPr>
        <a:xfrm>
          <a:off x="2641111" y="98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41084</xdr:rowOff>
    </xdr:from>
    <xdr:to>
      <xdr:col>3</xdr:col>
      <xdr:colOff>3175</xdr:colOff>
      <xdr:row>57</xdr:row>
      <xdr:rowOff>142684</xdr:rowOff>
    </xdr:to>
    <xdr:sp macro="" textlink="">
      <xdr:nvSpPr>
        <xdr:cNvPr id="142" name="円/楕円 141"/>
        <xdr:cNvSpPr/>
      </xdr:nvSpPr>
      <xdr:spPr>
        <a:xfrm>
          <a:off x="1968500" y="981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133811</xdr:rowOff>
    </xdr:from>
    <xdr:ext cx="534377" cy="259045"/>
    <xdr:sp macro="" textlink="">
      <xdr:nvSpPr>
        <xdr:cNvPr id="143" name="テキスト ボックス 142"/>
        <xdr:cNvSpPr txBox="1"/>
      </xdr:nvSpPr>
      <xdr:spPr>
        <a:xfrm>
          <a:off x="1752111" y="990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45276</xdr:rowOff>
    </xdr:from>
    <xdr:to>
      <xdr:col>1</xdr:col>
      <xdr:colOff>485775</xdr:colOff>
      <xdr:row>57</xdr:row>
      <xdr:rowOff>146876</xdr:rowOff>
    </xdr:to>
    <xdr:sp macro="" textlink="">
      <xdr:nvSpPr>
        <xdr:cNvPr id="144" name="円/楕円 143"/>
        <xdr:cNvSpPr/>
      </xdr:nvSpPr>
      <xdr:spPr>
        <a:xfrm>
          <a:off x="1079500" y="981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138003</xdr:rowOff>
    </xdr:from>
    <xdr:ext cx="534377" cy="259045"/>
    <xdr:sp macro="" textlink="">
      <xdr:nvSpPr>
        <xdr:cNvPr id="145" name="テキスト ボックス 144"/>
        <xdr:cNvSpPr txBox="1"/>
      </xdr:nvSpPr>
      <xdr:spPr>
        <a:xfrm>
          <a:off x="863111" y="99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69901</xdr:rowOff>
    </xdr:from>
    <xdr:to>
      <xdr:col>6</xdr:col>
      <xdr:colOff>511175</xdr:colOff>
      <xdr:row>78</xdr:row>
      <xdr:rowOff>78130</xdr:rowOff>
    </xdr:to>
    <xdr:cxnSp macro="">
      <xdr:nvCxnSpPr>
        <xdr:cNvPr id="174" name="直線コネクタ 173"/>
        <xdr:cNvCxnSpPr/>
      </xdr:nvCxnSpPr>
      <xdr:spPr>
        <a:xfrm>
          <a:off x="3797300" y="13443001"/>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12640</xdr:rowOff>
    </xdr:from>
    <xdr:ext cx="469744" cy="259045"/>
    <xdr:sp macro="" textlink="">
      <xdr:nvSpPr>
        <xdr:cNvPr id="175" name="維持補修費平均値テキスト"/>
        <xdr:cNvSpPr txBox="1"/>
      </xdr:nvSpPr>
      <xdr:spPr>
        <a:xfrm>
          <a:off x="4686300" y="1304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69901</xdr:rowOff>
    </xdr:from>
    <xdr:to>
      <xdr:col>5</xdr:col>
      <xdr:colOff>358775</xdr:colOff>
      <xdr:row>78</xdr:row>
      <xdr:rowOff>72797</xdr:rowOff>
    </xdr:to>
    <xdr:cxnSp macro="">
      <xdr:nvCxnSpPr>
        <xdr:cNvPr id="177" name="直線コネクタ 176"/>
        <xdr:cNvCxnSpPr/>
      </xdr:nvCxnSpPr>
      <xdr:spPr>
        <a:xfrm flipV="1">
          <a:off x="2908300" y="13443001"/>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131666</xdr:rowOff>
    </xdr:from>
    <xdr:ext cx="469744" cy="259045"/>
    <xdr:sp macro="" textlink="">
      <xdr:nvSpPr>
        <xdr:cNvPr id="179" name="テキスト ボックス 178"/>
        <xdr:cNvSpPr txBox="1"/>
      </xdr:nvSpPr>
      <xdr:spPr>
        <a:xfrm>
          <a:off x="3562427" y="1299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72797</xdr:rowOff>
    </xdr:from>
    <xdr:to>
      <xdr:col>4</xdr:col>
      <xdr:colOff>155575</xdr:colOff>
      <xdr:row>78</xdr:row>
      <xdr:rowOff>77826</xdr:rowOff>
    </xdr:to>
    <xdr:cxnSp macro="">
      <xdr:nvCxnSpPr>
        <xdr:cNvPr id="180" name="直線コネクタ 179"/>
        <xdr:cNvCxnSpPr/>
      </xdr:nvCxnSpPr>
      <xdr:spPr>
        <a:xfrm flipV="1">
          <a:off x="2019300" y="1344589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120845</xdr:rowOff>
    </xdr:from>
    <xdr:ext cx="469744" cy="259045"/>
    <xdr:sp macro="" textlink="">
      <xdr:nvSpPr>
        <xdr:cNvPr id="182" name="テキスト ボックス 181"/>
        <xdr:cNvSpPr txBox="1"/>
      </xdr:nvSpPr>
      <xdr:spPr>
        <a:xfrm>
          <a:off x="2673427"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77826</xdr:rowOff>
    </xdr:from>
    <xdr:to>
      <xdr:col>2</xdr:col>
      <xdr:colOff>638175</xdr:colOff>
      <xdr:row>78</xdr:row>
      <xdr:rowOff>80417</xdr:rowOff>
    </xdr:to>
    <xdr:cxnSp macro="">
      <xdr:nvCxnSpPr>
        <xdr:cNvPr id="183" name="直線コネクタ 182"/>
        <xdr:cNvCxnSpPr/>
      </xdr:nvCxnSpPr>
      <xdr:spPr>
        <a:xfrm flipV="1">
          <a:off x="1130300" y="13450926"/>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140200</xdr:rowOff>
    </xdr:from>
    <xdr:ext cx="469744" cy="259045"/>
    <xdr:sp macro="" textlink="">
      <xdr:nvSpPr>
        <xdr:cNvPr id="185" name="テキスト ボックス 184"/>
        <xdr:cNvSpPr txBox="1"/>
      </xdr:nvSpPr>
      <xdr:spPr>
        <a:xfrm>
          <a:off x="1784427" y="129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27330</xdr:rowOff>
    </xdr:from>
    <xdr:to>
      <xdr:col>6</xdr:col>
      <xdr:colOff>561975</xdr:colOff>
      <xdr:row>78</xdr:row>
      <xdr:rowOff>128930</xdr:rowOff>
    </xdr:to>
    <xdr:sp macro="" textlink="">
      <xdr:nvSpPr>
        <xdr:cNvPr id="193" name="円/楕円 192"/>
        <xdr:cNvSpPr/>
      </xdr:nvSpPr>
      <xdr:spPr>
        <a:xfrm>
          <a:off x="4584700" y="134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113707</xdr:rowOff>
    </xdr:from>
    <xdr:ext cx="469744" cy="259045"/>
    <xdr:sp macro="" textlink="">
      <xdr:nvSpPr>
        <xdr:cNvPr id="194" name="維持補修費該当値テキスト"/>
        <xdr:cNvSpPr txBox="1"/>
      </xdr:nvSpPr>
      <xdr:spPr>
        <a:xfrm>
          <a:off x="4686300" y="133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19101</xdr:rowOff>
    </xdr:from>
    <xdr:to>
      <xdr:col>5</xdr:col>
      <xdr:colOff>409575</xdr:colOff>
      <xdr:row>78</xdr:row>
      <xdr:rowOff>120701</xdr:rowOff>
    </xdr:to>
    <xdr:sp macro="" textlink="">
      <xdr:nvSpPr>
        <xdr:cNvPr id="195" name="円/楕円 194"/>
        <xdr:cNvSpPr/>
      </xdr:nvSpPr>
      <xdr:spPr>
        <a:xfrm>
          <a:off x="3746500" y="133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111828</xdr:rowOff>
    </xdr:from>
    <xdr:ext cx="469744" cy="259045"/>
    <xdr:sp macro="" textlink="">
      <xdr:nvSpPr>
        <xdr:cNvPr id="196" name="テキスト ボックス 195"/>
        <xdr:cNvSpPr txBox="1"/>
      </xdr:nvSpPr>
      <xdr:spPr>
        <a:xfrm>
          <a:off x="3562427" y="1348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21997</xdr:rowOff>
    </xdr:from>
    <xdr:to>
      <xdr:col>4</xdr:col>
      <xdr:colOff>206375</xdr:colOff>
      <xdr:row>78</xdr:row>
      <xdr:rowOff>123597</xdr:rowOff>
    </xdr:to>
    <xdr:sp macro="" textlink="">
      <xdr:nvSpPr>
        <xdr:cNvPr id="197" name="円/楕円 196"/>
        <xdr:cNvSpPr/>
      </xdr:nvSpPr>
      <xdr:spPr>
        <a:xfrm>
          <a:off x="2857500" y="133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114724</xdr:rowOff>
    </xdr:from>
    <xdr:ext cx="469744" cy="259045"/>
    <xdr:sp macro="" textlink="">
      <xdr:nvSpPr>
        <xdr:cNvPr id="198" name="テキスト ボックス 197"/>
        <xdr:cNvSpPr txBox="1"/>
      </xdr:nvSpPr>
      <xdr:spPr>
        <a:xfrm>
          <a:off x="2673427" y="1348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27026</xdr:rowOff>
    </xdr:from>
    <xdr:to>
      <xdr:col>3</xdr:col>
      <xdr:colOff>3175</xdr:colOff>
      <xdr:row>78</xdr:row>
      <xdr:rowOff>128626</xdr:rowOff>
    </xdr:to>
    <xdr:sp macro="" textlink="">
      <xdr:nvSpPr>
        <xdr:cNvPr id="199" name="円/楕円 198"/>
        <xdr:cNvSpPr/>
      </xdr:nvSpPr>
      <xdr:spPr>
        <a:xfrm>
          <a:off x="1968500" y="134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119753</xdr:rowOff>
    </xdr:from>
    <xdr:ext cx="469744" cy="259045"/>
    <xdr:sp macro="" textlink="">
      <xdr:nvSpPr>
        <xdr:cNvPr id="200" name="テキスト ボックス 199"/>
        <xdr:cNvSpPr txBox="1"/>
      </xdr:nvSpPr>
      <xdr:spPr>
        <a:xfrm>
          <a:off x="1784427" y="1349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29617</xdr:rowOff>
    </xdr:from>
    <xdr:to>
      <xdr:col>1</xdr:col>
      <xdr:colOff>485775</xdr:colOff>
      <xdr:row>78</xdr:row>
      <xdr:rowOff>131217</xdr:rowOff>
    </xdr:to>
    <xdr:sp macro="" textlink="">
      <xdr:nvSpPr>
        <xdr:cNvPr id="201" name="円/楕円 200"/>
        <xdr:cNvSpPr/>
      </xdr:nvSpPr>
      <xdr:spPr>
        <a:xfrm>
          <a:off x="1079500" y="134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122344</xdr:rowOff>
    </xdr:from>
    <xdr:ext cx="469744" cy="259045"/>
    <xdr:sp macro="" textlink="">
      <xdr:nvSpPr>
        <xdr:cNvPr id="202" name="テキスト ボックス 201"/>
        <xdr:cNvSpPr txBox="1"/>
      </xdr:nvSpPr>
      <xdr:spPr>
        <a:xfrm>
          <a:off x="895427" y="1349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98171</xdr:rowOff>
    </xdr:from>
    <xdr:to>
      <xdr:col>6</xdr:col>
      <xdr:colOff>511175</xdr:colOff>
      <xdr:row>92</xdr:row>
      <xdr:rowOff>10731</xdr:rowOff>
    </xdr:to>
    <xdr:cxnSp macro="">
      <xdr:nvCxnSpPr>
        <xdr:cNvPr id="232" name="直線コネクタ 231"/>
        <xdr:cNvCxnSpPr/>
      </xdr:nvCxnSpPr>
      <xdr:spPr>
        <a:xfrm flipV="1">
          <a:off x="3797300" y="15700121"/>
          <a:ext cx="8382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76833</xdr:rowOff>
    </xdr:from>
    <xdr:ext cx="534377" cy="259045"/>
    <xdr:sp macro="" textlink="">
      <xdr:nvSpPr>
        <xdr:cNvPr id="233" name="扶助費平均値テキスト"/>
        <xdr:cNvSpPr txBox="1"/>
      </xdr:nvSpPr>
      <xdr:spPr>
        <a:xfrm>
          <a:off x="4686300" y="1636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10731</xdr:rowOff>
    </xdr:from>
    <xdr:to>
      <xdr:col>5</xdr:col>
      <xdr:colOff>358775</xdr:colOff>
      <xdr:row>92</xdr:row>
      <xdr:rowOff>104342</xdr:rowOff>
    </xdr:to>
    <xdr:cxnSp macro="">
      <xdr:nvCxnSpPr>
        <xdr:cNvPr id="235" name="直線コネクタ 234"/>
        <xdr:cNvCxnSpPr/>
      </xdr:nvCxnSpPr>
      <xdr:spPr>
        <a:xfrm flipV="1">
          <a:off x="2908300" y="15784131"/>
          <a:ext cx="889000" cy="9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75823</xdr:rowOff>
    </xdr:from>
    <xdr:ext cx="534377" cy="259045"/>
    <xdr:sp macro="" textlink="">
      <xdr:nvSpPr>
        <xdr:cNvPr id="237" name="テキスト ボックス 236"/>
        <xdr:cNvSpPr txBox="1"/>
      </xdr:nvSpPr>
      <xdr:spPr>
        <a:xfrm>
          <a:off x="3530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104342</xdr:rowOff>
    </xdr:from>
    <xdr:to>
      <xdr:col>4</xdr:col>
      <xdr:colOff>155575</xdr:colOff>
      <xdr:row>93</xdr:row>
      <xdr:rowOff>31801</xdr:rowOff>
    </xdr:to>
    <xdr:cxnSp macro="">
      <xdr:nvCxnSpPr>
        <xdr:cNvPr id="238" name="直線コネクタ 237"/>
        <xdr:cNvCxnSpPr/>
      </xdr:nvCxnSpPr>
      <xdr:spPr>
        <a:xfrm flipV="1">
          <a:off x="2019300" y="15877742"/>
          <a:ext cx="889000" cy="9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141127</xdr:rowOff>
    </xdr:from>
    <xdr:ext cx="534377" cy="259045"/>
    <xdr:sp macro="" textlink="">
      <xdr:nvSpPr>
        <xdr:cNvPr id="240" name="テキスト ボックス 239"/>
        <xdr:cNvSpPr txBox="1"/>
      </xdr:nvSpPr>
      <xdr:spPr>
        <a:xfrm>
          <a:off x="2641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31801</xdr:rowOff>
    </xdr:from>
    <xdr:to>
      <xdr:col>2</xdr:col>
      <xdr:colOff>638175</xdr:colOff>
      <xdr:row>93</xdr:row>
      <xdr:rowOff>37440</xdr:rowOff>
    </xdr:to>
    <xdr:cxnSp macro="">
      <xdr:nvCxnSpPr>
        <xdr:cNvPr id="241" name="直線コネクタ 240"/>
        <xdr:cNvCxnSpPr/>
      </xdr:nvCxnSpPr>
      <xdr:spPr>
        <a:xfrm flipV="1">
          <a:off x="1130300" y="15976651"/>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66603</xdr:rowOff>
    </xdr:from>
    <xdr:ext cx="534377" cy="259045"/>
    <xdr:sp macro="" textlink="">
      <xdr:nvSpPr>
        <xdr:cNvPr id="243" name="テキスト ボックス 242"/>
        <xdr:cNvSpPr txBox="1"/>
      </xdr:nvSpPr>
      <xdr:spPr>
        <a:xfrm>
          <a:off x="1752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97235</xdr:rowOff>
    </xdr:from>
    <xdr:ext cx="534377" cy="259045"/>
    <xdr:sp macro="" textlink="">
      <xdr:nvSpPr>
        <xdr:cNvPr id="245" name="テキスト ボックス 244"/>
        <xdr:cNvSpPr txBox="1"/>
      </xdr:nvSpPr>
      <xdr:spPr>
        <a:xfrm>
          <a:off x="863111" y="167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47371</xdr:rowOff>
    </xdr:from>
    <xdr:to>
      <xdr:col>6</xdr:col>
      <xdr:colOff>561975</xdr:colOff>
      <xdr:row>91</xdr:row>
      <xdr:rowOff>148971</xdr:rowOff>
    </xdr:to>
    <xdr:sp macro="" textlink="">
      <xdr:nvSpPr>
        <xdr:cNvPr id="251" name="円/楕円 250"/>
        <xdr:cNvSpPr/>
      </xdr:nvSpPr>
      <xdr:spPr>
        <a:xfrm>
          <a:off x="4584700" y="1564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149674</xdr:rowOff>
    </xdr:from>
    <xdr:ext cx="599010" cy="259045"/>
    <xdr:sp macro="" textlink="">
      <xdr:nvSpPr>
        <xdr:cNvPr id="252" name="扶助費該当値テキスト"/>
        <xdr:cNvSpPr txBox="1"/>
      </xdr:nvSpPr>
      <xdr:spPr>
        <a:xfrm>
          <a:off x="4686300" y="155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129,180</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131381</xdr:rowOff>
    </xdr:from>
    <xdr:to>
      <xdr:col>5</xdr:col>
      <xdr:colOff>409575</xdr:colOff>
      <xdr:row>92</xdr:row>
      <xdr:rowOff>61531</xdr:rowOff>
    </xdr:to>
    <xdr:sp macro="" textlink="">
      <xdr:nvSpPr>
        <xdr:cNvPr id="253" name="円/楕円 252"/>
        <xdr:cNvSpPr/>
      </xdr:nvSpPr>
      <xdr:spPr>
        <a:xfrm>
          <a:off x="3746500" y="1573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78058</xdr:rowOff>
    </xdr:from>
    <xdr:ext cx="599010" cy="259045"/>
    <xdr:sp macro="" textlink="">
      <xdr:nvSpPr>
        <xdr:cNvPr id="254" name="テキスト ボックス 253"/>
        <xdr:cNvSpPr txBox="1"/>
      </xdr:nvSpPr>
      <xdr:spPr>
        <a:xfrm>
          <a:off x="3497794" y="1550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124,770</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53542</xdr:rowOff>
    </xdr:from>
    <xdr:to>
      <xdr:col>4</xdr:col>
      <xdr:colOff>206375</xdr:colOff>
      <xdr:row>92</xdr:row>
      <xdr:rowOff>155142</xdr:rowOff>
    </xdr:to>
    <xdr:sp macro="" textlink="">
      <xdr:nvSpPr>
        <xdr:cNvPr id="255" name="円/楕円 254"/>
        <xdr:cNvSpPr/>
      </xdr:nvSpPr>
      <xdr:spPr>
        <a:xfrm>
          <a:off x="2857500" y="1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219</xdr:rowOff>
    </xdr:from>
    <xdr:ext cx="599010" cy="259045"/>
    <xdr:sp macro="" textlink="">
      <xdr:nvSpPr>
        <xdr:cNvPr id="256" name="テキスト ボックス 255"/>
        <xdr:cNvSpPr txBox="1"/>
      </xdr:nvSpPr>
      <xdr:spPr>
        <a:xfrm>
          <a:off x="2608794" y="1560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119,856</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152451</xdr:rowOff>
    </xdr:from>
    <xdr:to>
      <xdr:col>3</xdr:col>
      <xdr:colOff>3175</xdr:colOff>
      <xdr:row>93</xdr:row>
      <xdr:rowOff>82601</xdr:rowOff>
    </xdr:to>
    <xdr:sp macro="" textlink="">
      <xdr:nvSpPr>
        <xdr:cNvPr id="257" name="円/楕円 256"/>
        <xdr:cNvSpPr/>
      </xdr:nvSpPr>
      <xdr:spPr>
        <a:xfrm>
          <a:off x="1968500" y="159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99128</xdr:rowOff>
    </xdr:from>
    <xdr:ext cx="599010" cy="259045"/>
    <xdr:sp macro="" textlink="">
      <xdr:nvSpPr>
        <xdr:cNvPr id="258" name="テキスト ボックス 257"/>
        <xdr:cNvSpPr txBox="1"/>
      </xdr:nvSpPr>
      <xdr:spPr>
        <a:xfrm>
          <a:off x="1719794" y="1570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114,664</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158090</xdr:rowOff>
    </xdr:from>
    <xdr:to>
      <xdr:col>1</xdr:col>
      <xdr:colOff>485775</xdr:colOff>
      <xdr:row>93</xdr:row>
      <xdr:rowOff>88240</xdr:rowOff>
    </xdr:to>
    <xdr:sp macro="" textlink="">
      <xdr:nvSpPr>
        <xdr:cNvPr id="259" name="円/楕円 258"/>
        <xdr:cNvSpPr/>
      </xdr:nvSpPr>
      <xdr:spPr>
        <a:xfrm>
          <a:off x="1079500" y="159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104767</xdr:rowOff>
    </xdr:from>
    <xdr:ext cx="599010" cy="259045"/>
    <xdr:sp macro="" textlink="">
      <xdr:nvSpPr>
        <xdr:cNvPr id="260" name="テキスト ボックス 259"/>
        <xdr:cNvSpPr txBox="1"/>
      </xdr:nvSpPr>
      <xdr:spPr>
        <a:xfrm>
          <a:off x="830794" y="1570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426</xdr:rowOff>
    </xdr:from>
    <xdr:to>
      <xdr:col>15</xdr:col>
      <xdr:colOff>180975</xdr:colOff>
      <xdr:row>35</xdr:row>
      <xdr:rowOff>92418</xdr:rowOff>
    </xdr:to>
    <xdr:cxnSp macro="">
      <xdr:nvCxnSpPr>
        <xdr:cNvPr id="289" name="直線コネクタ 288"/>
        <xdr:cNvCxnSpPr/>
      </xdr:nvCxnSpPr>
      <xdr:spPr>
        <a:xfrm>
          <a:off x="9639300" y="6001176"/>
          <a:ext cx="838200" cy="9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55402</xdr:rowOff>
    </xdr:from>
    <xdr:ext cx="534377" cy="259045"/>
    <xdr:sp macro="" textlink="">
      <xdr:nvSpPr>
        <xdr:cNvPr id="290" name="補助費等平均値テキスト"/>
        <xdr:cNvSpPr txBox="1"/>
      </xdr:nvSpPr>
      <xdr:spPr>
        <a:xfrm>
          <a:off x="10528300" y="6056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426</xdr:rowOff>
    </xdr:from>
    <xdr:to>
      <xdr:col>14</xdr:col>
      <xdr:colOff>28575</xdr:colOff>
      <xdr:row>36</xdr:row>
      <xdr:rowOff>166179</xdr:rowOff>
    </xdr:to>
    <xdr:cxnSp macro="">
      <xdr:nvCxnSpPr>
        <xdr:cNvPr id="292" name="直線コネクタ 291"/>
        <xdr:cNvCxnSpPr/>
      </xdr:nvCxnSpPr>
      <xdr:spPr>
        <a:xfrm flipV="1">
          <a:off x="8750300" y="6001176"/>
          <a:ext cx="889000" cy="33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12806</xdr:rowOff>
    </xdr:from>
    <xdr:ext cx="534377" cy="259045"/>
    <xdr:sp macro="" textlink="">
      <xdr:nvSpPr>
        <xdr:cNvPr id="294" name="テキスト ボックス 293"/>
        <xdr:cNvSpPr txBox="1"/>
      </xdr:nvSpPr>
      <xdr:spPr>
        <a:xfrm>
          <a:off x="9372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22352</xdr:rowOff>
    </xdr:from>
    <xdr:to>
      <xdr:col>12</xdr:col>
      <xdr:colOff>511175</xdr:colOff>
      <xdr:row>36</xdr:row>
      <xdr:rowOff>166179</xdr:rowOff>
    </xdr:to>
    <xdr:cxnSp macro="">
      <xdr:nvCxnSpPr>
        <xdr:cNvPr id="295" name="直線コネクタ 294"/>
        <xdr:cNvCxnSpPr/>
      </xdr:nvCxnSpPr>
      <xdr:spPr>
        <a:xfrm>
          <a:off x="7861300" y="6194552"/>
          <a:ext cx="889000" cy="1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86841</xdr:rowOff>
    </xdr:from>
    <xdr:ext cx="534377" cy="259045"/>
    <xdr:sp macro="" textlink="">
      <xdr:nvSpPr>
        <xdr:cNvPr id="297" name="テキスト ボックス 296"/>
        <xdr:cNvSpPr txBox="1"/>
      </xdr:nvSpPr>
      <xdr:spPr>
        <a:xfrm>
          <a:off x="8483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22352</xdr:rowOff>
    </xdr:from>
    <xdr:to>
      <xdr:col>11</xdr:col>
      <xdr:colOff>307975</xdr:colOff>
      <xdr:row>37</xdr:row>
      <xdr:rowOff>117164</xdr:rowOff>
    </xdr:to>
    <xdr:cxnSp macro="">
      <xdr:nvCxnSpPr>
        <xdr:cNvPr id="298" name="直線コネクタ 297"/>
        <xdr:cNvCxnSpPr/>
      </xdr:nvCxnSpPr>
      <xdr:spPr>
        <a:xfrm flipV="1">
          <a:off x="6972300" y="6194552"/>
          <a:ext cx="889000" cy="26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44969</xdr:rowOff>
    </xdr:from>
    <xdr:ext cx="534377" cy="259045"/>
    <xdr:sp macro="" textlink="">
      <xdr:nvSpPr>
        <xdr:cNvPr id="300" name="テキスト ボックス 299"/>
        <xdr:cNvSpPr txBox="1"/>
      </xdr:nvSpPr>
      <xdr:spPr>
        <a:xfrm>
          <a:off x="7594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105491</xdr:rowOff>
    </xdr:from>
    <xdr:ext cx="534377" cy="259045"/>
    <xdr:sp macro="" textlink="">
      <xdr:nvSpPr>
        <xdr:cNvPr id="302" name="テキスト ボックス 301"/>
        <xdr:cNvSpPr txBox="1"/>
      </xdr:nvSpPr>
      <xdr:spPr>
        <a:xfrm>
          <a:off x="6705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41618</xdr:rowOff>
    </xdr:from>
    <xdr:to>
      <xdr:col>15</xdr:col>
      <xdr:colOff>231775</xdr:colOff>
      <xdr:row>35</xdr:row>
      <xdr:rowOff>143218</xdr:rowOff>
    </xdr:to>
    <xdr:sp macro="" textlink="">
      <xdr:nvSpPr>
        <xdr:cNvPr id="308" name="円/楕円 307"/>
        <xdr:cNvSpPr/>
      </xdr:nvSpPr>
      <xdr:spPr>
        <a:xfrm>
          <a:off x="10426700" y="604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64495</xdr:rowOff>
    </xdr:from>
    <xdr:ext cx="534377" cy="259045"/>
    <xdr:sp macro="" textlink="">
      <xdr:nvSpPr>
        <xdr:cNvPr id="309" name="補助費等該当値テキスト"/>
        <xdr:cNvSpPr txBox="1"/>
      </xdr:nvSpPr>
      <xdr:spPr>
        <a:xfrm>
          <a:off x="10528300" y="58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33,482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121076</xdr:rowOff>
    </xdr:from>
    <xdr:to>
      <xdr:col>14</xdr:col>
      <xdr:colOff>79375</xdr:colOff>
      <xdr:row>35</xdr:row>
      <xdr:rowOff>51226</xdr:rowOff>
    </xdr:to>
    <xdr:sp macro="" textlink="">
      <xdr:nvSpPr>
        <xdr:cNvPr id="310" name="円/楕円 309"/>
        <xdr:cNvSpPr/>
      </xdr:nvSpPr>
      <xdr:spPr>
        <a:xfrm>
          <a:off x="9588500" y="59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67753</xdr:rowOff>
    </xdr:from>
    <xdr:ext cx="534377" cy="259045"/>
    <xdr:sp macro="" textlink="">
      <xdr:nvSpPr>
        <xdr:cNvPr id="311" name="テキスト ボックス 310"/>
        <xdr:cNvSpPr txBox="1"/>
      </xdr:nvSpPr>
      <xdr:spPr>
        <a:xfrm>
          <a:off x="9372111" y="57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115379</xdr:rowOff>
    </xdr:from>
    <xdr:to>
      <xdr:col>12</xdr:col>
      <xdr:colOff>561975</xdr:colOff>
      <xdr:row>37</xdr:row>
      <xdr:rowOff>45529</xdr:rowOff>
    </xdr:to>
    <xdr:sp macro="" textlink="">
      <xdr:nvSpPr>
        <xdr:cNvPr id="312" name="円/楕円 311"/>
        <xdr:cNvSpPr/>
      </xdr:nvSpPr>
      <xdr:spPr>
        <a:xfrm>
          <a:off x="8699500" y="628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36656</xdr:rowOff>
    </xdr:from>
    <xdr:ext cx="534377" cy="259045"/>
    <xdr:sp macro="" textlink="">
      <xdr:nvSpPr>
        <xdr:cNvPr id="313" name="テキスト ボックス 312"/>
        <xdr:cNvSpPr txBox="1"/>
      </xdr:nvSpPr>
      <xdr:spPr>
        <a:xfrm>
          <a:off x="8483111" y="638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143002</xdr:rowOff>
    </xdr:from>
    <xdr:to>
      <xdr:col>11</xdr:col>
      <xdr:colOff>358775</xdr:colOff>
      <xdr:row>36</xdr:row>
      <xdr:rowOff>73152</xdr:rowOff>
    </xdr:to>
    <xdr:sp macro="" textlink="">
      <xdr:nvSpPr>
        <xdr:cNvPr id="314" name="円/楕円 313"/>
        <xdr:cNvSpPr/>
      </xdr:nvSpPr>
      <xdr:spPr>
        <a:xfrm>
          <a:off x="78105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64279</xdr:rowOff>
    </xdr:from>
    <xdr:ext cx="534377" cy="259045"/>
    <xdr:sp macro="" textlink="">
      <xdr:nvSpPr>
        <xdr:cNvPr id="315" name="テキスト ボックス 314"/>
        <xdr:cNvSpPr txBox="1"/>
      </xdr:nvSpPr>
      <xdr:spPr>
        <a:xfrm>
          <a:off x="7594111" y="623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66364</xdr:rowOff>
    </xdr:from>
    <xdr:to>
      <xdr:col>10</xdr:col>
      <xdr:colOff>155575</xdr:colOff>
      <xdr:row>37</xdr:row>
      <xdr:rowOff>167963</xdr:rowOff>
    </xdr:to>
    <xdr:sp macro="" textlink="">
      <xdr:nvSpPr>
        <xdr:cNvPr id="316" name="円/楕円 315"/>
        <xdr:cNvSpPr/>
      </xdr:nvSpPr>
      <xdr:spPr>
        <a:xfrm>
          <a:off x="6921500" y="64100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159091</xdr:rowOff>
    </xdr:from>
    <xdr:ext cx="534377" cy="259045"/>
    <xdr:sp macro="" textlink="">
      <xdr:nvSpPr>
        <xdr:cNvPr id="317" name="テキスト ボックス 316"/>
        <xdr:cNvSpPr txBox="1"/>
      </xdr:nvSpPr>
      <xdr:spPr>
        <a:xfrm>
          <a:off x="6705111" y="650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171231</xdr:rowOff>
    </xdr:from>
    <xdr:to>
      <xdr:col>15</xdr:col>
      <xdr:colOff>180975</xdr:colOff>
      <xdr:row>59</xdr:row>
      <xdr:rowOff>41745</xdr:rowOff>
    </xdr:to>
    <xdr:cxnSp macro="">
      <xdr:nvCxnSpPr>
        <xdr:cNvPr id="349" name="直線コネクタ 348"/>
        <xdr:cNvCxnSpPr/>
      </xdr:nvCxnSpPr>
      <xdr:spPr>
        <a:xfrm>
          <a:off x="9639300" y="9600981"/>
          <a:ext cx="838200" cy="55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45140</xdr:rowOff>
    </xdr:from>
    <xdr:ext cx="534377" cy="259045"/>
    <xdr:sp macro="" textlink="">
      <xdr:nvSpPr>
        <xdr:cNvPr id="350" name="普通建設事業費平均値テキスト"/>
        <xdr:cNvSpPr txBox="1"/>
      </xdr:nvSpPr>
      <xdr:spPr>
        <a:xfrm>
          <a:off x="10528300" y="96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171231</xdr:rowOff>
    </xdr:from>
    <xdr:to>
      <xdr:col>14</xdr:col>
      <xdr:colOff>28575</xdr:colOff>
      <xdr:row>57</xdr:row>
      <xdr:rowOff>87188</xdr:rowOff>
    </xdr:to>
    <xdr:cxnSp macro="">
      <xdr:nvCxnSpPr>
        <xdr:cNvPr id="352" name="直線コネクタ 351"/>
        <xdr:cNvCxnSpPr/>
      </xdr:nvCxnSpPr>
      <xdr:spPr>
        <a:xfrm flipV="1">
          <a:off x="8750300" y="9600981"/>
          <a:ext cx="889000" cy="25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99103</xdr:rowOff>
    </xdr:from>
    <xdr:ext cx="534377" cy="259045"/>
    <xdr:sp macro="" textlink="">
      <xdr:nvSpPr>
        <xdr:cNvPr id="354" name="テキスト ボックス 353"/>
        <xdr:cNvSpPr txBox="1"/>
      </xdr:nvSpPr>
      <xdr:spPr>
        <a:xfrm>
          <a:off x="9372111" y="98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20077</xdr:rowOff>
    </xdr:from>
    <xdr:to>
      <xdr:col>12</xdr:col>
      <xdr:colOff>511175</xdr:colOff>
      <xdr:row>57</xdr:row>
      <xdr:rowOff>87188</xdr:rowOff>
    </xdr:to>
    <xdr:cxnSp macro="">
      <xdr:nvCxnSpPr>
        <xdr:cNvPr id="355" name="直線コネクタ 354"/>
        <xdr:cNvCxnSpPr/>
      </xdr:nvCxnSpPr>
      <xdr:spPr>
        <a:xfrm>
          <a:off x="7861300" y="9792727"/>
          <a:ext cx="889000" cy="6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152130</xdr:rowOff>
    </xdr:from>
    <xdr:ext cx="534377" cy="259045"/>
    <xdr:sp macro="" textlink="">
      <xdr:nvSpPr>
        <xdr:cNvPr id="357" name="テキスト ボックス 356"/>
        <xdr:cNvSpPr txBox="1"/>
      </xdr:nvSpPr>
      <xdr:spPr>
        <a:xfrm>
          <a:off x="8483111" y="9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20077</xdr:rowOff>
    </xdr:from>
    <xdr:to>
      <xdr:col>11</xdr:col>
      <xdr:colOff>307975</xdr:colOff>
      <xdr:row>58</xdr:row>
      <xdr:rowOff>66025</xdr:rowOff>
    </xdr:to>
    <xdr:cxnSp macro="">
      <xdr:nvCxnSpPr>
        <xdr:cNvPr id="358" name="直線コネクタ 357"/>
        <xdr:cNvCxnSpPr/>
      </xdr:nvCxnSpPr>
      <xdr:spPr>
        <a:xfrm flipV="1">
          <a:off x="6972300" y="9792727"/>
          <a:ext cx="889000" cy="21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136968</xdr:rowOff>
    </xdr:from>
    <xdr:ext cx="534377" cy="259045"/>
    <xdr:sp macro="" textlink="">
      <xdr:nvSpPr>
        <xdr:cNvPr id="360" name="テキスト ボックス 359"/>
        <xdr:cNvSpPr txBox="1"/>
      </xdr:nvSpPr>
      <xdr:spPr>
        <a:xfrm>
          <a:off x="7594111" y="99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26564</xdr:rowOff>
    </xdr:from>
    <xdr:ext cx="534377" cy="259045"/>
    <xdr:sp macro="" textlink="">
      <xdr:nvSpPr>
        <xdr:cNvPr id="362" name="テキスト ボックス 361"/>
        <xdr:cNvSpPr txBox="1"/>
      </xdr:nvSpPr>
      <xdr:spPr>
        <a:xfrm>
          <a:off x="6705111" y="96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162395</xdr:rowOff>
    </xdr:from>
    <xdr:to>
      <xdr:col>15</xdr:col>
      <xdr:colOff>231775</xdr:colOff>
      <xdr:row>59</xdr:row>
      <xdr:rowOff>92545</xdr:rowOff>
    </xdr:to>
    <xdr:sp macro="" textlink="">
      <xdr:nvSpPr>
        <xdr:cNvPr id="368" name="円/楕円 367"/>
        <xdr:cNvSpPr/>
      </xdr:nvSpPr>
      <xdr:spPr>
        <a:xfrm>
          <a:off x="10426700" y="101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77322</xdr:rowOff>
    </xdr:from>
    <xdr:ext cx="534377" cy="259045"/>
    <xdr:sp macro="" textlink="">
      <xdr:nvSpPr>
        <xdr:cNvPr id="369" name="普通建設事業費該当値テキスト"/>
        <xdr:cNvSpPr txBox="1"/>
      </xdr:nvSpPr>
      <xdr:spPr>
        <a:xfrm>
          <a:off x="10528300" y="100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23,499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120431</xdr:rowOff>
    </xdr:from>
    <xdr:to>
      <xdr:col>14</xdr:col>
      <xdr:colOff>79375</xdr:colOff>
      <xdr:row>56</xdr:row>
      <xdr:rowOff>50581</xdr:rowOff>
    </xdr:to>
    <xdr:sp macro="" textlink="">
      <xdr:nvSpPr>
        <xdr:cNvPr id="370" name="円/楕円 369"/>
        <xdr:cNvSpPr/>
      </xdr:nvSpPr>
      <xdr:spPr>
        <a:xfrm>
          <a:off x="9588500" y="955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67108</xdr:rowOff>
    </xdr:from>
    <xdr:ext cx="534377" cy="259045"/>
    <xdr:sp macro="" textlink="">
      <xdr:nvSpPr>
        <xdr:cNvPr id="371" name="テキスト ボックス 370"/>
        <xdr:cNvSpPr txBox="1"/>
      </xdr:nvSpPr>
      <xdr:spPr>
        <a:xfrm>
          <a:off x="9372111" y="93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57,569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36388</xdr:rowOff>
    </xdr:from>
    <xdr:to>
      <xdr:col>12</xdr:col>
      <xdr:colOff>561975</xdr:colOff>
      <xdr:row>57</xdr:row>
      <xdr:rowOff>137988</xdr:rowOff>
    </xdr:to>
    <xdr:sp macro="" textlink="">
      <xdr:nvSpPr>
        <xdr:cNvPr id="372" name="円/楕円 371"/>
        <xdr:cNvSpPr/>
      </xdr:nvSpPr>
      <xdr:spPr>
        <a:xfrm>
          <a:off x="8699500" y="980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129115</xdr:rowOff>
    </xdr:from>
    <xdr:ext cx="534377" cy="259045"/>
    <xdr:sp macro="" textlink="">
      <xdr:nvSpPr>
        <xdr:cNvPr id="373" name="テキスト ボックス 372"/>
        <xdr:cNvSpPr txBox="1"/>
      </xdr:nvSpPr>
      <xdr:spPr>
        <a:xfrm>
          <a:off x="8483111" y="990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140727</xdr:rowOff>
    </xdr:from>
    <xdr:to>
      <xdr:col>11</xdr:col>
      <xdr:colOff>358775</xdr:colOff>
      <xdr:row>57</xdr:row>
      <xdr:rowOff>70877</xdr:rowOff>
    </xdr:to>
    <xdr:sp macro="" textlink="">
      <xdr:nvSpPr>
        <xdr:cNvPr id="374" name="円/楕円 373"/>
        <xdr:cNvSpPr/>
      </xdr:nvSpPr>
      <xdr:spPr>
        <a:xfrm>
          <a:off x="7810500" y="974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87404</xdr:rowOff>
    </xdr:from>
    <xdr:ext cx="534377" cy="259045"/>
    <xdr:sp macro="" textlink="">
      <xdr:nvSpPr>
        <xdr:cNvPr id="375" name="テキスト ボックス 374"/>
        <xdr:cNvSpPr txBox="1"/>
      </xdr:nvSpPr>
      <xdr:spPr>
        <a:xfrm>
          <a:off x="7594111" y="951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15225</xdr:rowOff>
    </xdr:from>
    <xdr:to>
      <xdr:col>10</xdr:col>
      <xdr:colOff>155575</xdr:colOff>
      <xdr:row>58</xdr:row>
      <xdr:rowOff>116825</xdr:rowOff>
    </xdr:to>
    <xdr:sp macro="" textlink="">
      <xdr:nvSpPr>
        <xdr:cNvPr id="376" name="円/楕円 375"/>
        <xdr:cNvSpPr/>
      </xdr:nvSpPr>
      <xdr:spPr>
        <a:xfrm>
          <a:off x="6921500" y="995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107952</xdr:rowOff>
    </xdr:from>
    <xdr:ext cx="534377" cy="259045"/>
    <xdr:sp macro="" textlink="">
      <xdr:nvSpPr>
        <xdr:cNvPr id="377" name="テキスト ボックス 376"/>
        <xdr:cNvSpPr txBox="1"/>
      </xdr:nvSpPr>
      <xdr:spPr>
        <a:xfrm>
          <a:off x="6705111" y="1005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101752</xdr:rowOff>
    </xdr:from>
    <xdr:to>
      <xdr:col>15</xdr:col>
      <xdr:colOff>180975</xdr:colOff>
      <xdr:row>79</xdr:row>
      <xdr:rowOff>36601</xdr:rowOff>
    </xdr:to>
    <xdr:cxnSp macro="">
      <xdr:nvCxnSpPr>
        <xdr:cNvPr id="406" name="直線コネクタ 405"/>
        <xdr:cNvCxnSpPr/>
      </xdr:nvCxnSpPr>
      <xdr:spPr>
        <a:xfrm>
          <a:off x="9639300" y="13303402"/>
          <a:ext cx="838200" cy="27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7"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101752</xdr:rowOff>
    </xdr:from>
    <xdr:to>
      <xdr:col>14</xdr:col>
      <xdr:colOff>28575</xdr:colOff>
      <xdr:row>77</xdr:row>
      <xdr:rowOff>133108</xdr:rowOff>
    </xdr:to>
    <xdr:cxnSp macro="">
      <xdr:nvCxnSpPr>
        <xdr:cNvPr id="409" name="直線コネクタ 408"/>
        <xdr:cNvCxnSpPr/>
      </xdr:nvCxnSpPr>
      <xdr:spPr>
        <a:xfrm flipV="1">
          <a:off x="8750300" y="13303402"/>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168241</xdr:rowOff>
    </xdr:from>
    <xdr:ext cx="534377" cy="259045"/>
    <xdr:sp macro="" textlink="">
      <xdr:nvSpPr>
        <xdr:cNvPr id="411" name="テキスト ボックス 410"/>
        <xdr:cNvSpPr txBox="1"/>
      </xdr:nvSpPr>
      <xdr:spPr>
        <a:xfrm>
          <a:off x="9372111" y="126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94175</xdr:rowOff>
    </xdr:from>
    <xdr:ext cx="534377" cy="259045"/>
    <xdr:sp macro="" textlink="">
      <xdr:nvSpPr>
        <xdr:cNvPr id="413" name="テキスト ボックス 412"/>
        <xdr:cNvSpPr txBox="1"/>
      </xdr:nvSpPr>
      <xdr:spPr>
        <a:xfrm>
          <a:off x="8483111" y="127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157251</xdr:rowOff>
    </xdr:from>
    <xdr:to>
      <xdr:col>15</xdr:col>
      <xdr:colOff>231775</xdr:colOff>
      <xdr:row>79</xdr:row>
      <xdr:rowOff>87401</xdr:rowOff>
    </xdr:to>
    <xdr:sp macro="" textlink="">
      <xdr:nvSpPr>
        <xdr:cNvPr id="419" name="円/楕円 418"/>
        <xdr:cNvSpPr/>
      </xdr:nvSpPr>
      <xdr:spPr>
        <a:xfrm>
          <a:off x="10426700" y="135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72178</xdr:rowOff>
    </xdr:from>
    <xdr:ext cx="378565" cy="259045"/>
    <xdr:sp macro="" textlink="">
      <xdr:nvSpPr>
        <xdr:cNvPr id="420" name="普通建設事業費 （ うち新規整備　）該当値テキスト"/>
        <xdr:cNvSpPr txBox="1"/>
      </xdr:nvSpPr>
      <xdr:spPr>
        <a:xfrm>
          <a:off x="10528300" y="13445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50952</xdr:rowOff>
    </xdr:from>
    <xdr:to>
      <xdr:col>14</xdr:col>
      <xdr:colOff>79375</xdr:colOff>
      <xdr:row>77</xdr:row>
      <xdr:rowOff>152552</xdr:rowOff>
    </xdr:to>
    <xdr:sp macro="" textlink="">
      <xdr:nvSpPr>
        <xdr:cNvPr id="421" name="円/楕円 420"/>
        <xdr:cNvSpPr/>
      </xdr:nvSpPr>
      <xdr:spPr>
        <a:xfrm>
          <a:off x="9588500" y="132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143679</xdr:rowOff>
    </xdr:from>
    <xdr:ext cx="469744" cy="259045"/>
    <xdr:sp macro="" textlink="">
      <xdr:nvSpPr>
        <xdr:cNvPr id="422" name="テキスト ボックス 421"/>
        <xdr:cNvSpPr txBox="1"/>
      </xdr:nvSpPr>
      <xdr:spPr>
        <a:xfrm>
          <a:off x="9404427" y="133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82308</xdr:rowOff>
    </xdr:from>
    <xdr:to>
      <xdr:col>12</xdr:col>
      <xdr:colOff>561975</xdr:colOff>
      <xdr:row>78</xdr:row>
      <xdr:rowOff>12458</xdr:rowOff>
    </xdr:to>
    <xdr:sp macro="" textlink="">
      <xdr:nvSpPr>
        <xdr:cNvPr id="423" name="円/楕円 422"/>
        <xdr:cNvSpPr/>
      </xdr:nvSpPr>
      <xdr:spPr>
        <a:xfrm>
          <a:off x="8699500" y="132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3585</xdr:rowOff>
    </xdr:from>
    <xdr:ext cx="469744" cy="259045"/>
    <xdr:sp macro="" textlink="">
      <xdr:nvSpPr>
        <xdr:cNvPr id="424" name="テキスト ボックス 423"/>
        <xdr:cNvSpPr txBox="1"/>
      </xdr:nvSpPr>
      <xdr:spPr>
        <a:xfrm>
          <a:off x="8515427" y="1337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49137</xdr:rowOff>
    </xdr:from>
    <xdr:to>
      <xdr:col>15</xdr:col>
      <xdr:colOff>180975</xdr:colOff>
      <xdr:row>97</xdr:row>
      <xdr:rowOff>100552</xdr:rowOff>
    </xdr:to>
    <xdr:cxnSp macro="">
      <xdr:nvCxnSpPr>
        <xdr:cNvPr id="453" name="直線コネクタ 452"/>
        <xdr:cNvCxnSpPr/>
      </xdr:nvCxnSpPr>
      <xdr:spPr>
        <a:xfrm>
          <a:off x="9639300" y="16165437"/>
          <a:ext cx="838200" cy="56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129398</xdr:rowOff>
    </xdr:from>
    <xdr:ext cx="534377" cy="259045"/>
    <xdr:sp macro="" textlink="">
      <xdr:nvSpPr>
        <xdr:cNvPr id="454" name="普通建設事業費 （ うち更新整備　）平均値テキスト"/>
        <xdr:cNvSpPr txBox="1"/>
      </xdr:nvSpPr>
      <xdr:spPr>
        <a:xfrm>
          <a:off x="10528300" y="16417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49137</xdr:rowOff>
    </xdr:from>
    <xdr:to>
      <xdr:col>14</xdr:col>
      <xdr:colOff>28575</xdr:colOff>
      <xdr:row>95</xdr:row>
      <xdr:rowOff>169856</xdr:rowOff>
    </xdr:to>
    <xdr:cxnSp macro="">
      <xdr:nvCxnSpPr>
        <xdr:cNvPr id="456" name="直線コネクタ 455"/>
        <xdr:cNvCxnSpPr/>
      </xdr:nvCxnSpPr>
      <xdr:spPr>
        <a:xfrm flipV="1">
          <a:off x="8750300" y="16165437"/>
          <a:ext cx="889000" cy="29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75195</xdr:rowOff>
    </xdr:from>
    <xdr:ext cx="534377" cy="259045"/>
    <xdr:sp macro="" textlink="">
      <xdr:nvSpPr>
        <xdr:cNvPr id="458" name="テキスト ボックス 457"/>
        <xdr:cNvSpPr txBox="1"/>
      </xdr:nvSpPr>
      <xdr:spPr>
        <a:xfrm>
          <a:off x="9372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100359</xdr:rowOff>
    </xdr:from>
    <xdr:ext cx="534377" cy="259045"/>
    <xdr:sp macro="" textlink="">
      <xdr:nvSpPr>
        <xdr:cNvPr id="460" name="テキスト ボックス 459"/>
        <xdr:cNvSpPr txBox="1"/>
      </xdr:nvSpPr>
      <xdr:spPr>
        <a:xfrm>
          <a:off x="8483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49752</xdr:rowOff>
    </xdr:from>
    <xdr:to>
      <xdr:col>15</xdr:col>
      <xdr:colOff>231775</xdr:colOff>
      <xdr:row>97</xdr:row>
      <xdr:rowOff>151352</xdr:rowOff>
    </xdr:to>
    <xdr:sp macro="" textlink="">
      <xdr:nvSpPr>
        <xdr:cNvPr id="466" name="円/楕円 465"/>
        <xdr:cNvSpPr/>
      </xdr:nvSpPr>
      <xdr:spPr>
        <a:xfrm>
          <a:off x="10426700" y="166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28179</xdr:rowOff>
    </xdr:from>
    <xdr:ext cx="534377" cy="259045"/>
    <xdr:sp macro="" textlink="">
      <xdr:nvSpPr>
        <xdr:cNvPr id="467" name="普通建設事業費 （ うち更新整備　）該当値テキスト"/>
        <xdr:cNvSpPr txBox="1"/>
      </xdr:nvSpPr>
      <xdr:spPr>
        <a:xfrm>
          <a:off x="10528300" y="166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15,055</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169787</xdr:rowOff>
    </xdr:from>
    <xdr:to>
      <xdr:col>14</xdr:col>
      <xdr:colOff>79375</xdr:colOff>
      <xdr:row>94</xdr:row>
      <xdr:rowOff>99937</xdr:rowOff>
    </xdr:to>
    <xdr:sp macro="" textlink="">
      <xdr:nvSpPr>
        <xdr:cNvPr id="468" name="円/楕円 467"/>
        <xdr:cNvSpPr/>
      </xdr:nvSpPr>
      <xdr:spPr>
        <a:xfrm>
          <a:off x="9588500" y="161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116464</xdr:rowOff>
    </xdr:from>
    <xdr:ext cx="534377" cy="259045"/>
    <xdr:sp macro="" textlink="">
      <xdr:nvSpPr>
        <xdr:cNvPr id="469" name="テキスト ボックス 468"/>
        <xdr:cNvSpPr txBox="1"/>
      </xdr:nvSpPr>
      <xdr:spPr>
        <a:xfrm>
          <a:off x="9372111" y="1588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119056</xdr:rowOff>
    </xdr:from>
    <xdr:to>
      <xdr:col>12</xdr:col>
      <xdr:colOff>561975</xdr:colOff>
      <xdr:row>96</xdr:row>
      <xdr:rowOff>49206</xdr:rowOff>
    </xdr:to>
    <xdr:sp macro="" textlink="">
      <xdr:nvSpPr>
        <xdr:cNvPr id="470" name="円/楕円 469"/>
        <xdr:cNvSpPr/>
      </xdr:nvSpPr>
      <xdr:spPr>
        <a:xfrm>
          <a:off x="8699500" y="164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65733</xdr:rowOff>
    </xdr:from>
    <xdr:ext cx="534377" cy="259045"/>
    <xdr:sp macro="" textlink="">
      <xdr:nvSpPr>
        <xdr:cNvPr id="471" name="テキスト ボックス 470"/>
        <xdr:cNvSpPr txBox="1"/>
      </xdr:nvSpPr>
      <xdr:spPr>
        <a:xfrm>
          <a:off x="8483111" y="161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2" name="直線コネクタ 50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3"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5" name="直線コネクタ 50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11084</xdr:rowOff>
    </xdr:from>
    <xdr:ext cx="378565" cy="259045"/>
    <xdr:sp macro="" textlink="">
      <xdr:nvSpPr>
        <xdr:cNvPr id="507" name="テキスト ボックス 506"/>
        <xdr:cNvSpPr txBox="1"/>
      </xdr:nvSpPr>
      <xdr:spPr>
        <a:xfrm>
          <a:off x="15292017" y="601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23767</xdr:rowOff>
    </xdr:from>
    <xdr:to>
      <xdr:col>21</xdr:col>
      <xdr:colOff>161925</xdr:colOff>
      <xdr:row>39</xdr:row>
      <xdr:rowOff>98878</xdr:rowOff>
    </xdr:to>
    <xdr:cxnSp macro="">
      <xdr:nvCxnSpPr>
        <xdr:cNvPr id="508" name="直線コネクタ 507"/>
        <xdr:cNvCxnSpPr/>
      </xdr:nvCxnSpPr>
      <xdr:spPr>
        <a:xfrm>
          <a:off x="13703300" y="671031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151510</xdr:rowOff>
    </xdr:from>
    <xdr:ext cx="378565" cy="259045"/>
    <xdr:sp macro="" textlink="">
      <xdr:nvSpPr>
        <xdr:cNvPr id="510" name="テキスト ボックス 509"/>
        <xdr:cNvSpPr txBox="1"/>
      </xdr:nvSpPr>
      <xdr:spPr>
        <a:xfrm>
          <a:off x="14403017" y="598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23767</xdr:rowOff>
    </xdr:from>
    <xdr:to>
      <xdr:col>19</xdr:col>
      <xdr:colOff>644525</xdr:colOff>
      <xdr:row>39</xdr:row>
      <xdr:rowOff>98878</xdr:rowOff>
    </xdr:to>
    <xdr:cxnSp macro="">
      <xdr:nvCxnSpPr>
        <xdr:cNvPr id="511" name="直線コネクタ 510"/>
        <xdr:cNvCxnSpPr/>
      </xdr:nvCxnSpPr>
      <xdr:spPr>
        <a:xfrm flipV="1">
          <a:off x="12814300" y="671031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3" name="テキスト ボックス 512"/>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3" name="円/楕円 52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4" name="テキスト ボックス 523"/>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5" name="円/楕円 52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6" name="テキスト ボックス 525"/>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144417</xdr:rowOff>
    </xdr:from>
    <xdr:to>
      <xdr:col>20</xdr:col>
      <xdr:colOff>9525</xdr:colOff>
      <xdr:row>39</xdr:row>
      <xdr:rowOff>74567</xdr:rowOff>
    </xdr:to>
    <xdr:sp macro="" textlink="">
      <xdr:nvSpPr>
        <xdr:cNvPr id="527" name="円/楕円 526"/>
        <xdr:cNvSpPr/>
      </xdr:nvSpPr>
      <xdr:spPr>
        <a:xfrm>
          <a:off x="13652500" y="665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65694</xdr:rowOff>
    </xdr:from>
    <xdr:ext cx="313932" cy="259045"/>
    <xdr:sp macro="" textlink="">
      <xdr:nvSpPr>
        <xdr:cNvPr id="528" name="テキスト ボックス 527"/>
        <xdr:cNvSpPr txBox="1"/>
      </xdr:nvSpPr>
      <xdr:spPr>
        <a:xfrm>
          <a:off x="13546333" y="6752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9" name="円/楕円 52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0" name="テキスト ボックス 529"/>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83236</xdr:rowOff>
    </xdr:from>
    <xdr:to>
      <xdr:col>23</xdr:col>
      <xdr:colOff>517525</xdr:colOff>
      <xdr:row>75</xdr:row>
      <xdr:rowOff>88627</xdr:rowOff>
    </xdr:to>
    <xdr:cxnSp macro="">
      <xdr:nvCxnSpPr>
        <xdr:cNvPr id="608" name="直線コネクタ 607"/>
        <xdr:cNvCxnSpPr/>
      </xdr:nvCxnSpPr>
      <xdr:spPr>
        <a:xfrm>
          <a:off x="15481300" y="12941986"/>
          <a:ext cx="838200" cy="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50620</xdr:rowOff>
    </xdr:from>
    <xdr:ext cx="534377" cy="259045"/>
    <xdr:sp macro="" textlink="">
      <xdr:nvSpPr>
        <xdr:cNvPr id="609" name="公債費平均値テキスト"/>
        <xdr:cNvSpPr txBox="1"/>
      </xdr:nvSpPr>
      <xdr:spPr>
        <a:xfrm>
          <a:off x="16370300" y="12909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73139</xdr:rowOff>
    </xdr:from>
    <xdr:to>
      <xdr:col>22</xdr:col>
      <xdr:colOff>365125</xdr:colOff>
      <xdr:row>75</xdr:row>
      <xdr:rowOff>83236</xdr:rowOff>
    </xdr:to>
    <xdr:cxnSp macro="">
      <xdr:nvCxnSpPr>
        <xdr:cNvPr id="611" name="直線コネクタ 610"/>
        <xdr:cNvCxnSpPr/>
      </xdr:nvCxnSpPr>
      <xdr:spPr>
        <a:xfrm>
          <a:off x="14592300" y="12931889"/>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133297</xdr:rowOff>
    </xdr:from>
    <xdr:ext cx="534377" cy="259045"/>
    <xdr:sp macro="" textlink="">
      <xdr:nvSpPr>
        <xdr:cNvPr id="613" name="テキスト ボックス 612"/>
        <xdr:cNvSpPr txBox="1"/>
      </xdr:nvSpPr>
      <xdr:spPr>
        <a:xfrm>
          <a:off x="15214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73139</xdr:rowOff>
    </xdr:from>
    <xdr:to>
      <xdr:col>21</xdr:col>
      <xdr:colOff>161925</xdr:colOff>
      <xdr:row>75</xdr:row>
      <xdr:rowOff>105086</xdr:rowOff>
    </xdr:to>
    <xdr:cxnSp macro="">
      <xdr:nvCxnSpPr>
        <xdr:cNvPr id="614" name="直線コネクタ 613"/>
        <xdr:cNvCxnSpPr/>
      </xdr:nvCxnSpPr>
      <xdr:spPr>
        <a:xfrm flipV="1">
          <a:off x="13703300" y="12931889"/>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124426</xdr:rowOff>
    </xdr:from>
    <xdr:ext cx="534377" cy="259045"/>
    <xdr:sp macro="" textlink="">
      <xdr:nvSpPr>
        <xdr:cNvPr id="616" name="テキスト ボックス 615"/>
        <xdr:cNvSpPr txBox="1"/>
      </xdr:nvSpPr>
      <xdr:spPr>
        <a:xfrm>
          <a:off x="14325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105086</xdr:rowOff>
    </xdr:from>
    <xdr:to>
      <xdr:col>19</xdr:col>
      <xdr:colOff>644525</xdr:colOff>
      <xdr:row>75</xdr:row>
      <xdr:rowOff>107868</xdr:rowOff>
    </xdr:to>
    <xdr:cxnSp macro="">
      <xdr:nvCxnSpPr>
        <xdr:cNvPr id="617" name="直線コネクタ 616"/>
        <xdr:cNvCxnSpPr/>
      </xdr:nvCxnSpPr>
      <xdr:spPr>
        <a:xfrm flipV="1">
          <a:off x="12814300" y="12963836"/>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19" name="テキスト ボックス 618"/>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130027</xdr:rowOff>
    </xdr:from>
    <xdr:ext cx="534377" cy="259045"/>
    <xdr:sp macro="" textlink="">
      <xdr:nvSpPr>
        <xdr:cNvPr id="621" name="テキスト ボックス 620"/>
        <xdr:cNvSpPr txBox="1"/>
      </xdr:nvSpPr>
      <xdr:spPr>
        <a:xfrm>
          <a:off x="12547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37827</xdr:rowOff>
    </xdr:from>
    <xdr:to>
      <xdr:col>23</xdr:col>
      <xdr:colOff>568325</xdr:colOff>
      <xdr:row>75</xdr:row>
      <xdr:rowOff>139427</xdr:rowOff>
    </xdr:to>
    <xdr:sp macro="" textlink="">
      <xdr:nvSpPr>
        <xdr:cNvPr id="627" name="円/楕円 626"/>
        <xdr:cNvSpPr/>
      </xdr:nvSpPr>
      <xdr:spPr>
        <a:xfrm>
          <a:off x="16268700" y="128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60704</xdr:rowOff>
    </xdr:from>
    <xdr:ext cx="534377" cy="259045"/>
    <xdr:sp macro="" textlink="">
      <xdr:nvSpPr>
        <xdr:cNvPr id="628" name="公債費該当値テキスト"/>
        <xdr:cNvSpPr txBox="1"/>
      </xdr:nvSpPr>
      <xdr:spPr>
        <a:xfrm>
          <a:off x="16370300" y="1274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33,681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32436</xdr:rowOff>
    </xdr:from>
    <xdr:to>
      <xdr:col>22</xdr:col>
      <xdr:colOff>415925</xdr:colOff>
      <xdr:row>75</xdr:row>
      <xdr:rowOff>134036</xdr:rowOff>
    </xdr:to>
    <xdr:sp macro="" textlink="">
      <xdr:nvSpPr>
        <xdr:cNvPr id="629" name="円/楕円 628"/>
        <xdr:cNvSpPr/>
      </xdr:nvSpPr>
      <xdr:spPr>
        <a:xfrm>
          <a:off x="15430500" y="128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150563</xdr:rowOff>
    </xdr:from>
    <xdr:ext cx="534377" cy="259045"/>
    <xdr:sp macro="" textlink="">
      <xdr:nvSpPr>
        <xdr:cNvPr id="630" name="テキスト ボックス 629"/>
        <xdr:cNvSpPr txBox="1"/>
      </xdr:nvSpPr>
      <xdr:spPr>
        <a:xfrm>
          <a:off x="15214111" y="126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22339</xdr:rowOff>
    </xdr:from>
    <xdr:to>
      <xdr:col>21</xdr:col>
      <xdr:colOff>212725</xdr:colOff>
      <xdr:row>75</xdr:row>
      <xdr:rowOff>123939</xdr:rowOff>
    </xdr:to>
    <xdr:sp macro="" textlink="">
      <xdr:nvSpPr>
        <xdr:cNvPr id="631" name="円/楕円 630"/>
        <xdr:cNvSpPr/>
      </xdr:nvSpPr>
      <xdr:spPr>
        <a:xfrm>
          <a:off x="14541500" y="128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115067</xdr:rowOff>
    </xdr:from>
    <xdr:ext cx="534377" cy="259045"/>
    <xdr:sp macro="" textlink="">
      <xdr:nvSpPr>
        <xdr:cNvPr id="632" name="テキスト ボックス 631"/>
        <xdr:cNvSpPr txBox="1"/>
      </xdr:nvSpPr>
      <xdr:spPr>
        <a:xfrm>
          <a:off x="14325111" y="129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54286</xdr:rowOff>
    </xdr:from>
    <xdr:to>
      <xdr:col>20</xdr:col>
      <xdr:colOff>9525</xdr:colOff>
      <xdr:row>75</xdr:row>
      <xdr:rowOff>155885</xdr:rowOff>
    </xdr:to>
    <xdr:sp macro="" textlink="">
      <xdr:nvSpPr>
        <xdr:cNvPr id="633" name="円/楕円 632"/>
        <xdr:cNvSpPr/>
      </xdr:nvSpPr>
      <xdr:spPr>
        <a:xfrm>
          <a:off x="13652500" y="129130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147014</xdr:rowOff>
    </xdr:from>
    <xdr:ext cx="534377" cy="259045"/>
    <xdr:sp macro="" textlink="">
      <xdr:nvSpPr>
        <xdr:cNvPr id="634" name="テキスト ボックス 633"/>
        <xdr:cNvSpPr txBox="1"/>
      </xdr:nvSpPr>
      <xdr:spPr>
        <a:xfrm>
          <a:off x="13436111" y="1300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57068</xdr:rowOff>
    </xdr:from>
    <xdr:to>
      <xdr:col>18</xdr:col>
      <xdr:colOff>492125</xdr:colOff>
      <xdr:row>75</xdr:row>
      <xdr:rowOff>158668</xdr:rowOff>
    </xdr:to>
    <xdr:sp macro="" textlink="">
      <xdr:nvSpPr>
        <xdr:cNvPr id="635" name="円/楕円 634"/>
        <xdr:cNvSpPr/>
      </xdr:nvSpPr>
      <xdr:spPr>
        <a:xfrm>
          <a:off x="12763500" y="129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149795</xdr:rowOff>
    </xdr:from>
    <xdr:ext cx="534377" cy="259045"/>
    <xdr:sp macro="" textlink="">
      <xdr:nvSpPr>
        <xdr:cNvPr id="636" name="テキスト ボックス 635"/>
        <xdr:cNvSpPr txBox="1"/>
      </xdr:nvSpPr>
      <xdr:spPr>
        <a:xfrm>
          <a:off x="12547111" y="1300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7" name="直線コネクタ 64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8" name="テキスト ボックス 64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9" name="直線コネクタ 64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0" name="テキスト ボックス 64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1" name="直線コネクタ 65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2" name="テキスト ボックス 65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3" name="直線コネクタ 65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4" name="テキスト ボックス 65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5" name="直線コネクタ 65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6" name="テキスト ボックス 65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7" name="直線コネクタ 65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8" name="テキスト ボックス 65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2" name="直線コネクタ 661"/>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3"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4" name="直線コネクタ 663"/>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5"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6" name="直線コネクタ 665"/>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151456</xdr:rowOff>
    </xdr:from>
    <xdr:to>
      <xdr:col>23</xdr:col>
      <xdr:colOff>517525</xdr:colOff>
      <xdr:row>99</xdr:row>
      <xdr:rowOff>4935</xdr:rowOff>
    </xdr:to>
    <xdr:cxnSp macro="">
      <xdr:nvCxnSpPr>
        <xdr:cNvPr id="667" name="直線コネクタ 666"/>
        <xdr:cNvCxnSpPr/>
      </xdr:nvCxnSpPr>
      <xdr:spPr>
        <a:xfrm>
          <a:off x="15481300" y="16953556"/>
          <a:ext cx="838200" cy="2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136706</xdr:rowOff>
    </xdr:from>
    <xdr:ext cx="469744" cy="259045"/>
    <xdr:sp macro="" textlink="">
      <xdr:nvSpPr>
        <xdr:cNvPr id="668" name="積立金平均値テキスト"/>
        <xdr:cNvSpPr txBox="1"/>
      </xdr:nvSpPr>
      <xdr:spPr>
        <a:xfrm>
          <a:off x="16370300" y="16253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9" name="フローチャート : 判断 668"/>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102253</xdr:rowOff>
    </xdr:from>
    <xdr:to>
      <xdr:col>22</xdr:col>
      <xdr:colOff>365125</xdr:colOff>
      <xdr:row>98</xdr:row>
      <xdr:rowOff>151456</xdr:rowOff>
    </xdr:to>
    <xdr:cxnSp macro="">
      <xdr:nvCxnSpPr>
        <xdr:cNvPr id="670" name="直線コネクタ 669"/>
        <xdr:cNvCxnSpPr/>
      </xdr:nvCxnSpPr>
      <xdr:spPr>
        <a:xfrm>
          <a:off x="14592300" y="16561453"/>
          <a:ext cx="889000" cy="39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1" name="フローチャート : 判断 670"/>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55171</xdr:rowOff>
    </xdr:from>
    <xdr:ext cx="469744" cy="259045"/>
    <xdr:sp macro="" textlink="">
      <xdr:nvSpPr>
        <xdr:cNvPr id="672" name="テキスト ボックス 671"/>
        <xdr:cNvSpPr txBox="1"/>
      </xdr:nvSpPr>
      <xdr:spPr>
        <a:xfrm>
          <a:off x="15246427" y="160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40095</xdr:rowOff>
    </xdr:from>
    <xdr:to>
      <xdr:col>21</xdr:col>
      <xdr:colOff>161925</xdr:colOff>
      <xdr:row>96</xdr:row>
      <xdr:rowOff>102253</xdr:rowOff>
    </xdr:to>
    <xdr:cxnSp macro="">
      <xdr:nvCxnSpPr>
        <xdr:cNvPr id="673" name="直線コネクタ 672"/>
        <xdr:cNvCxnSpPr/>
      </xdr:nvCxnSpPr>
      <xdr:spPr>
        <a:xfrm>
          <a:off x="13703300" y="16499295"/>
          <a:ext cx="889000" cy="6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4" name="フローチャート : 判断 673"/>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46028</xdr:rowOff>
    </xdr:from>
    <xdr:ext cx="469744" cy="259045"/>
    <xdr:sp macro="" textlink="">
      <xdr:nvSpPr>
        <xdr:cNvPr id="675" name="テキスト ボックス 674"/>
        <xdr:cNvSpPr txBox="1"/>
      </xdr:nvSpPr>
      <xdr:spPr>
        <a:xfrm>
          <a:off x="14357427" y="161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40095</xdr:rowOff>
    </xdr:from>
    <xdr:to>
      <xdr:col>19</xdr:col>
      <xdr:colOff>644525</xdr:colOff>
      <xdr:row>97</xdr:row>
      <xdr:rowOff>122937</xdr:rowOff>
    </xdr:to>
    <xdr:cxnSp macro="">
      <xdr:nvCxnSpPr>
        <xdr:cNvPr id="676" name="直線コネクタ 675"/>
        <xdr:cNvCxnSpPr/>
      </xdr:nvCxnSpPr>
      <xdr:spPr>
        <a:xfrm flipV="1">
          <a:off x="12814300" y="16499295"/>
          <a:ext cx="889000" cy="2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7" name="フローチャート : 判断 676"/>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75201</xdr:rowOff>
    </xdr:from>
    <xdr:ext cx="469744" cy="259045"/>
    <xdr:sp macro="" textlink="">
      <xdr:nvSpPr>
        <xdr:cNvPr id="678" name="テキスト ボックス 677"/>
        <xdr:cNvSpPr txBox="1"/>
      </xdr:nvSpPr>
      <xdr:spPr>
        <a:xfrm>
          <a:off x="13468427" y="1602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9" name="フローチャート : 判断 678"/>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27630</xdr:rowOff>
    </xdr:from>
    <xdr:ext cx="469744" cy="259045"/>
    <xdr:sp macro="" textlink="">
      <xdr:nvSpPr>
        <xdr:cNvPr id="680" name="テキスト ボックス 679"/>
        <xdr:cNvSpPr txBox="1"/>
      </xdr:nvSpPr>
      <xdr:spPr>
        <a:xfrm>
          <a:off x="12579427" y="161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125585</xdr:rowOff>
    </xdr:from>
    <xdr:to>
      <xdr:col>23</xdr:col>
      <xdr:colOff>568325</xdr:colOff>
      <xdr:row>99</xdr:row>
      <xdr:rowOff>55735</xdr:rowOff>
    </xdr:to>
    <xdr:sp macro="" textlink="">
      <xdr:nvSpPr>
        <xdr:cNvPr id="686" name="円/楕円 685"/>
        <xdr:cNvSpPr/>
      </xdr:nvSpPr>
      <xdr:spPr>
        <a:xfrm>
          <a:off x="16268700" y="169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40512</xdr:rowOff>
    </xdr:from>
    <xdr:ext cx="378565" cy="259045"/>
    <xdr:sp macro="" textlink="">
      <xdr:nvSpPr>
        <xdr:cNvPr id="687" name="積立金該当値テキスト"/>
        <xdr:cNvSpPr txBox="1"/>
      </xdr:nvSpPr>
      <xdr:spPr>
        <a:xfrm>
          <a:off x="16370300" y="16842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100656</xdr:rowOff>
    </xdr:from>
    <xdr:to>
      <xdr:col>22</xdr:col>
      <xdr:colOff>415925</xdr:colOff>
      <xdr:row>99</xdr:row>
      <xdr:rowOff>30806</xdr:rowOff>
    </xdr:to>
    <xdr:sp macro="" textlink="">
      <xdr:nvSpPr>
        <xdr:cNvPr id="688" name="円/楕円 687"/>
        <xdr:cNvSpPr/>
      </xdr:nvSpPr>
      <xdr:spPr>
        <a:xfrm>
          <a:off x="15430500" y="169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21933</xdr:rowOff>
    </xdr:from>
    <xdr:ext cx="469744" cy="259045"/>
    <xdr:sp macro="" textlink="">
      <xdr:nvSpPr>
        <xdr:cNvPr id="689" name="テキスト ボックス 688"/>
        <xdr:cNvSpPr txBox="1"/>
      </xdr:nvSpPr>
      <xdr:spPr>
        <a:xfrm>
          <a:off x="15246427" y="1699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51453</xdr:rowOff>
    </xdr:from>
    <xdr:to>
      <xdr:col>21</xdr:col>
      <xdr:colOff>212725</xdr:colOff>
      <xdr:row>96</xdr:row>
      <xdr:rowOff>153053</xdr:rowOff>
    </xdr:to>
    <xdr:sp macro="" textlink="">
      <xdr:nvSpPr>
        <xdr:cNvPr id="690" name="円/楕円 689"/>
        <xdr:cNvSpPr/>
      </xdr:nvSpPr>
      <xdr:spPr>
        <a:xfrm>
          <a:off x="14541500" y="1651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144180</xdr:rowOff>
    </xdr:from>
    <xdr:ext cx="469744" cy="259045"/>
    <xdr:sp macro="" textlink="">
      <xdr:nvSpPr>
        <xdr:cNvPr id="691" name="テキスト ボックス 690"/>
        <xdr:cNvSpPr txBox="1"/>
      </xdr:nvSpPr>
      <xdr:spPr>
        <a:xfrm>
          <a:off x="14357427" y="1660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160745</xdr:rowOff>
    </xdr:from>
    <xdr:to>
      <xdr:col>20</xdr:col>
      <xdr:colOff>9525</xdr:colOff>
      <xdr:row>96</xdr:row>
      <xdr:rowOff>90895</xdr:rowOff>
    </xdr:to>
    <xdr:sp macro="" textlink="">
      <xdr:nvSpPr>
        <xdr:cNvPr id="692" name="円/楕円 691"/>
        <xdr:cNvSpPr/>
      </xdr:nvSpPr>
      <xdr:spPr>
        <a:xfrm>
          <a:off x="13652500" y="164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82022</xdr:rowOff>
    </xdr:from>
    <xdr:ext cx="469744" cy="259045"/>
    <xdr:sp macro="" textlink="">
      <xdr:nvSpPr>
        <xdr:cNvPr id="693" name="テキスト ボックス 692"/>
        <xdr:cNvSpPr txBox="1"/>
      </xdr:nvSpPr>
      <xdr:spPr>
        <a:xfrm>
          <a:off x="13468427" y="1654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72137</xdr:rowOff>
    </xdr:from>
    <xdr:to>
      <xdr:col>18</xdr:col>
      <xdr:colOff>492125</xdr:colOff>
      <xdr:row>98</xdr:row>
      <xdr:rowOff>2287</xdr:rowOff>
    </xdr:to>
    <xdr:sp macro="" textlink="">
      <xdr:nvSpPr>
        <xdr:cNvPr id="694" name="円/楕円 693"/>
        <xdr:cNvSpPr/>
      </xdr:nvSpPr>
      <xdr:spPr>
        <a:xfrm>
          <a:off x="12763500" y="1670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164864</xdr:rowOff>
    </xdr:from>
    <xdr:ext cx="469744" cy="259045"/>
    <xdr:sp macro="" textlink="">
      <xdr:nvSpPr>
        <xdr:cNvPr id="695" name="テキスト ボックス 694"/>
        <xdr:cNvSpPr txBox="1"/>
      </xdr:nvSpPr>
      <xdr:spPr>
        <a:xfrm>
          <a:off x="12579427" y="1679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1" name="直線コネクタ 720"/>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4"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5" name="直線コネクタ 724"/>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125821</xdr:rowOff>
    </xdr:from>
    <xdr:to>
      <xdr:col>32</xdr:col>
      <xdr:colOff>187325</xdr:colOff>
      <xdr:row>37</xdr:row>
      <xdr:rowOff>126474</xdr:rowOff>
    </xdr:to>
    <xdr:cxnSp macro="">
      <xdr:nvCxnSpPr>
        <xdr:cNvPr id="726" name="直線コネクタ 725"/>
        <xdr:cNvCxnSpPr/>
      </xdr:nvCxnSpPr>
      <xdr:spPr>
        <a:xfrm>
          <a:off x="21323300" y="5955121"/>
          <a:ext cx="838200" cy="51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153542</xdr:rowOff>
    </xdr:from>
    <xdr:ext cx="469744" cy="259045"/>
    <xdr:sp macro="" textlink="">
      <xdr:nvSpPr>
        <xdr:cNvPr id="727" name="投資及び出資金平均値テキスト"/>
        <xdr:cNvSpPr txBox="1"/>
      </xdr:nvSpPr>
      <xdr:spPr>
        <a:xfrm>
          <a:off x="22212300" y="649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8" name="フローチャート : 判断 727"/>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125821</xdr:rowOff>
    </xdr:from>
    <xdr:to>
      <xdr:col>31</xdr:col>
      <xdr:colOff>34925</xdr:colOff>
      <xdr:row>37</xdr:row>
      <xdr:rowOff>123535</xdr:rowOff>
    </xdr:to>
    <xdr:cxnSp macro="">
      <xdr:nvCxnSpPr>
        <xdr:cNvPr id="729" name="直線コネクタ 728"/>
        <xdr:cNvCxnSpPr/>
      </xdr:nvCxnSpPr>
      <xdr:spPr>
        <a:xfrm flipV="1">
          <a:off x="20434300" y="5955121"/>
          <a:ext cx="889000" cy="5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0" name="フローチャート : 判断 729"/>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88064</xdr:rowOff>
    </xdr:from>
    <xdr:ext cx="469744" cy="259045"/>
    <xdr:sp macro="" textlink="">
      <xdr:nvSpPr>
        <xdr:cNvPr id="731" name="テキスト ボックス 730"/>
        <xdr:cNvSpPr txBox="1"/>
      </xdr:nvSpPr>
      <xdr:spPr>
        <a:xfrm>
          <a:off x="21088427"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141496</xdr:rowOff>
    </xdr:from>
    <xdr:to>
      <xdr:col>29</xdr:col>
      <xdr:colOff>517525</xdr:colOff>
      <xdr:row>37</xdr:row>
      <xdr:rowOff>123535</xdr:rowOff>
    </xdr:to>
    <xdr:cxnSp macro="">
      <xdr:nvCxnSpPr>
        <xdr:cNvPr id="732" name="直線コネクタ 731"/>
        <xdr:cNvCxnSpPr/>
      </xdr:nvCxnSpPr>
      <xdr:spPr>
        <a:xfrm>
          <a:off x="19545300" y="6313696"/>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3" name="フローチャート : 判断 732"/>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160727</xdr:rowOff>
    </xdr:from>
    <xdr:ext cx="378565" cy="259045"/>
    <xdr:sp macro="" textlink="">
      <xdr:nvSpPr>
        <xdr:cNvPr id="734" name="テキスト ボックス 733"/>
        <xdr:cNvSpPr txBox="1"/>
      </xdr:nvSpPr>
      <xdr:spPr>
        <a:xfrm>
          <a:off x="20245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141496</xdr:rowOff>
    </xdr:from>
    <xdr:to>
      <xdr:col>28</xdr:col>
      <xdr:colOff>314325</xdr:colOff>
      <xdr:row>36</xdr:row>
      <xdr:rowOff>164846</xdr:rowOff>
    </xdr:to>
    <xdr:cxnSp macro="">
      <xdr:nvCxnSpPr>
        <xdr:cNvPr id="735" name="直線コネクタ 734"/>
        <xdr:cNvCxnSpPr/>
      </xdr:nvCxnSpPr>
      <xdr:spPr>
        <a:xfrm flipV="1">
          <a:off x="18656300" y="6313696"/>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6" name="フローチャート : 判断 735"/>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155338</xdr:rowOff>
    </xdr:from>
    <xdr:ext cx="378565" cy="259045"/>
    <xdr:sp macro="" textlink="">
      <xdr:nvSpPr>
        <xdr:cNvPr id="737" name="テキスト ボックス 736"/>
        <xdr:cNvSpPr txBox="1"/>
      </xdr:nvSpPr>
      <xdr:spPr>
        <a:xfrm>
          <a:off x="19356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8" name="フローチャート : 判断 737"/>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156154</xdr:rowOff>
    </xdr:from>
    <xdr:ext cx="378565" cy="259045"/>
    <xdr:sp macro="" textlink="">
      <xdr:nvSpPr>
        <xdr:cNvPr id="739" name="テキスト ボックス 738"/>
        <xdr:cNvSpPr txBox="1"/>
      </xdr:nvSpPr>
      <xdr:spPr>
        <a:xfrm>
          <a:off x="18467017" y="667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75674</xdr:rowOff>
    </xdr:from>
    <xdr:to>
      <xdr:col>32</xdr:col>
      <xdr:colOff>238125</xdr:colOff>
      <xdr:row>38</xdr:row>
      <xdr:rowOff>5824</xdr:rowOff>
    </xdr:to>
    <xdr:sp macro="" textlink="">
      <xdr:nvSpPr>
        <xdr:cNvPr id="745" name="円/楕円 744"/>
        <xdr:cNvSpPr/>
      </xdr:nvSpPr>
      <xdr:spPr>
        <a:xfrm>
          <a:off x="22110700" y="641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98551</xdr:rowOff>
    </xdr:from>
    <xdr:ext cx="469744" cy="259045"/>
    <xdr:sp macro="" textlink="">
      <xdr:nvSpPr>
        <xdr:cNvPr id="746" name="投資及び出資金該当値テキスト"/>
        <xdr:cNvSpPr txBox="1"/>
      </xdr:nvSpPr>
      <xdr:spPr>
        <a:xfrm>
          <a:off x="22212300" y="627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1,931</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75021</xdr:rowOff>
    </xdr:from>
    <xdr:to>
      <xdr:col>31</xdr:col>
      <xdr:colOff>85725</xdr:colOff>
      <xdr:row>35</xdr:row>
      <xdr:rowOff>5171</xdr:rowOff>
    </xdr:to>
    <xdr:sp macro="" textlink="">
      <xdr:nvSpPr>
        <xdr:cNvPr id="747" name="円/楕円 746"/>
        <xdr:cNvSpPr/>
      </xdr:nvSpPr>
      <xdr:spPr>
        <a:xfrm>
          <a:off x="21272500" y="590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21698</xdr:rowOff>
    </xdr:from>
    <xdr:ext cx="469744" cy="259045"/>
    <xdr:sp macro="" textlink="">
      <xdr:nvSpPr>
        <xdr:cNvPr id="748" name="テキスト ボックス 747"/>
        <xdr:cNvSpPr txBox="1"/>
      </xdr:nvSpPr>
      <xdr:spPr>
        <a:xfrm>
          <a:off x="21088427" y="56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72735</xdr:rowOff>
    </xdr:from>
    <xdr:to>
      <xdr:col>29</xdr:col>
      <xdr:colOff>568325</xdr:colOff>
      <xdr:row>38</xdr:row>
      <xdr:rowOff>2885</xdr:rowOff>
    </xdr:to>
    <xdr:sp macro="" textlink="">
      <xdr:nvSpPr>
        <xdr:cNvPr id="749" name="円/楕円 748"/>
        <xdr:cNvSpPr/>
      </xdr:nvSpPr>
      <xdr:spPr>
        <a:xfrm>
          <a:off x="20383500" y="641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19412</xdr:rowOff>
    </xdr:from>
    <xdr:ext cx="469744" cy="259045"/>
    <xdr:sp macro="" textlink="">
      <xdr:nvSpPr>
        <xdr:cNvPr id="750" name="テキスト ボックス 749"/>
        <xdr:cNvSpPr txBox="1"/>
      </xdr:nvSpPr>
      <xdr:spPr>
        <a:xfrm>
          <a:off x="20199427" y="619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90696</xdr:rowOff>
    </xdr:from>
    <xdr:to>
      <xdr:col>28</xdr:col>
      <xdr:colOff>365125</xdr:colOff>
      <xdr:row>37</xdr:row>
      <xdr:rowOff>20846</xdr:rowOff>
    </xdr:to>
    <xdr:sp macro="" textlink="">
      <xdr:nvSpPr>
        <xdr:cNvPr id="751" name="円/楕円 750"/>
        <xdr:cNvSpPr/>
      </xdr:nvSpPr>
      <xdr:spPr>
        <a:xfrm>
          <a:off x="19494500" y="62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37373</xdr:rowOff>
    </xdr:from>
    <xdr:ext cx="469744" cy="259045"/>
    <xdr:sp macro="" textlink="">
      <xdr:nvSpPr>
        <xdr:cNvPr id="752" name="テキスト ボックス 751"/>
        <xdr:cNvSpPr txBox="1"/>
      </xdr:nvSpPr>
      <xdr:spPr>
        <a:xfrm>
          <a:off x="19310427" y="603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114046</xdr:rowOff>
    </xdr:from>
    <xdr:to>
      <xdr:col>27</xdr:col>
      <xdr:colOff>161925</xdr:colOff>
      <xdr:row>37</xdr:row>
      <xdr:rowOff>44196</xdr:rowOff>
    </xdr:to>
    <xdr:sp macro="" textlink="">
      <xdr:nvSpPr>
        <xdr:cNvPr id="753" name="円/楕円 752"/>
        <xdr:cNvSpPr/>
      </xdr:nvSpPr>
      <xdr:spPr>
        <a:xfrm>
          <a:off x="18605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60723</xdr:rowOff>
    </xdr:from>
    <xdr:ext cx="469744" cy="259045"/>
    <xdr:sp macro="" textlink="">
      <xdr:nvSpPr>
        <xdr:cNvPr id="754" name="テキスト ボックス 753"/>
        <xdr:cNvSpPr txBox="1"/>
      </xdr:nvSpPr>
      <xdr:spPr>
        <a:xfrm>
          <a:off x="18421427"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6" name="直線コネクタ 775"/>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9"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0" name="直線コネクタ 779"/>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110142</xdr:rowOff>
    </xdr:from>
    <xdr:to>
      <xdr:col>32</xdr:col>
      <xdr:colOff>187325</xdr:colOff>
      <xdr:row>58</xdr:row>
      <xdr:rowOff>112314</xdr:rowOff>
    </xdr:to>
    <xdr:cxnSp macro="">
      <xdr:nvCxnSpPr>
        <xdr:cNvPr id="781" name="直線コネクタ 780"/>
        <xdr:cNvCxnSpPr/>
      </xdr:nvCxnSpPr>
      <xdr:spPr>
        <a:xfrm flipV="1">
          <a:off x="21323300" y="10054242"/>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2" name="貸付金平均値テキスト"/>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3" name="フローチャート : 判断 782"/>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109525</xdr:rowOff>
    </xdr:from>
    <xdr:to>
      <xdr:col>31</xdr:col>
      <xdr:colOff>34925</xdr:colOff>
      <xdr:row>58</xdr:row>
      <xdr:rowOff>112314</xdr:rowOff>
    </xdr:to>
    <xdr:cxnSp macro="">
      <xdr:nvCxnSpPr>
        <xdr:cNvPr id="784" name="直線コネクタ 783"/>
        <xdr:cNvCxnSpPr/>
      </xdr:nvCxnSpPr>
      <xdr:spPr>
        <a:xfrm>
          <a:off x="20434300" y="10053625"/>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5" name="フローチャート : 判断 784"/>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6" name="テキスト ボックス 785"/>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109525</xdr:rowOff>
    </xdr:from>
    <xdr:to>
      <xdr:col>29</xdr:col>
      <xdr:colOff>517525</xdr:colOff>
      <xdr:row>58</xdr:row>
      <xdr:rowOff>112406</xdr:rowOff>
    </xdr:to>
    <xdr:cxnSp macro="">
      <xdr:nvCxnSpPr>
        <xdr:cNvPr id="787" name="直線コネクタ 786"/>
        <xdr:cNvCxnSpPr/>
      </xdr:nvCxnSpPr>
      <xdr:spPr>
        <a:xfrm flipV="1">
          <a:off x="19545300" y="10053625"/>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8" name="フローチャート : 判断 787"/>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9" name="テキスト ボックス 788"/>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112406</xdr:rowOff>
    </xdr:from>
    <xdr:to>
      <xdr:col>28</xdr:col>
      <xdr:colOff>314325</xdr:colOff>
      <xdr:row>58</xdr:row>
      <xdr:rowOff>121572</xdr:rowOff>
    </xdr:to>
    <xdr:cxnSp macro="">
      <xdr:nvCxnSpPr>
        <xdr:cNvPr id="790" name="直線コネクタ 789"/>
        <xdr:cNvCxnSpPr/>
      </xdr:nvCxnSpPr>
      <xdr:spPr>
        <a:xfrm flipV="1">
          <a:off x="18656300" y="10056506"/>
          <a:ext cx="889000" cy="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1" name="フローチャート : 判断 790"/>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2" name="テキスト ボックス 791"/>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3" name="フローチャート : 判断 792"/>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4" name="テキスト ボックス 793"/>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59342</xdr:rowOff>
    </xdr:from>
    <xdr:to>
      <xdr:col>32</xdr:col>
      <xdr:colOff>238125</xdr:colOff>
      <xdr:row>58</xdr:row>
      <xdr:rowOff>160942</xdr:rowOff>
    </xdr:to>
    <xdr:sp macro="" textlink="">
      <xdr:nvSpPr>
        <xdr:cNvPr id="800" name="円/楕円 799"/>
        <xdr:cNvSpPr/>
      </xdr:nvSpPr>
      <xdr:spPr>
        <a:xfrm>
          <a:off x="22110700" y="100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145719</xdr:rowOff>
    </xdr:from>
    <xdr:ext cx="469744" cy="259045"/>
    <xdr:sp macro="" textlink="">
      <xdr:nvSpPr>
        <xdr:cNvPr id="801" name="貸付金該当値テキスト"/>
        <xdr:cNvSpPr txBox="1"/>
      </xdr:nvSpPr>
      <xdr:spPr>
        <a:xfrm>
          <a:off x="22212300" y="99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61514</xdr:rowOff>
    </xdr:from>
    <xdr:to>
      <xdr:col>31</xdr:col>
      <xdr:colOff>85725</xdr:colOff>
      <xdr:row>58</xdr:row>
      <xdr:rowOff>163114</xdr:rowOff>
    </xdr:to>
    <xdr:sp macro="" textlink="">
      <xdr:nvSpPr>
        <xdr:cNvPr id="802" name="円/楕円 801"/>
        <xdr:cNvSpPr/>
      </xdr:nvSpPr>
      <xdr:spPr>
        <a:xfrm>
          <a:off x="21272500" y="100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154241</xdr:rowOff>
    </xdr:from>
    <xdr:ext cx="469744" cy="259045"/>
    <xdr:sp macro="" textlink="">
      <xdr:nvSpPr>
        <xdr:cNvPr id="803" name="テキスト ボックス 802"/>
        <xdr:cNvSpPr txBox="1"/>
      </xdr:nvSpPr>
      <xdr:spPr>
        <a:xfrm>
          <a:off x="21088427" y="1009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58725</xdr:rowOff>
    </xdr:from>
    <xdr:to>
      <xdr:col>29</xdr:col>
      <xdr:colOff>568325</xdr:colOff>
      <xdr:row>58</xdr:row>
      <xdr:rowOff>160325</xdr:rowOff>
    </xdr:to>
    <xdr:sp macro="" textlink="">
      <xdr:nvSpPr>
        <xdr:cNvPr id="804" name="円/楕円 803"/>
        <xdr:cNvSpPr/>
      </xdr:nvSpPr>
      <xdr:spPr>
        <a:xfrm>
          <a:off x="20383500" y="100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151452</xdr:rowOff>
    </xdr:from>
    <xdr:ext cx="469744" cy="259045"/>
    <xdr:sp macro="" textlink="">
      <xdr:nvSpPr>
        <xdr:cNvPr id="805" name="テキスト ボックス 804"/>
        <xdr:cNvSpPr txBox="1"/>
      </xdr:nvSpPr>
      <xdr:spPr>
        <a:xfrm>
          <a:off x="20199427" y="1009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61606</xdr:rowOff>
    </xdr:from>
    <xdr:to>
      <xdr:col>28</xdr:col>
      <xdr:colOff>365125</xdr:colOff>
      <xdr:row>58</xdr:row>
      <xdr:rowOff>163206</xdr:rowOff>
    </xdr:to>
    <xdr:sp macro="" textlink="">
      <xdr:nvSpPr>
        <xdr:cNvPr id="806" name="円/楕円 805"/>
        <xdr:cNvSpPr/>
      </xdr:nvSpPr>
      <xdr:spPr>
        <a:xfrm>
          <a:off x="19494500" y="100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154333</xdr:rowOff>
    </xdr:from>
    <xdr:ext cx="469744" cy="259045"/>
    <xdr:sp macro="" textlink="">
      <xdr:nvSpPr>
        <xdr:cNvPr id="807" name="テキスト ボックス 806"/>
        <xdr:cNvSpPr txBox="1"/>
      </xdr:nvSpPr>
      <xdr:spPr>
        <a:xfrm>
          <a:off x="19310427" y="1009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70772</xdr:rowOff>
    </xdr:from>
    <xdr:to>
      <xdr:col>27</xdr:col>
      <xdr:colOff>161925</xdr:colOff>
      <xdr:row>59</xdr:row>
      <xdr:rowOff>922</xdr:rowOff>
    </xdr:to>
    <xdr:sp macro="" textlink="">
      <xdr:nvSpPr>
        <xdr:cNvPr id="808" name="円/楕円 807"/>
        <xdr:cNvSpPr/>
      </xdr:nvSpPr>
      <xdr:spPr>
        <a:xfrm>
          <a:off x="18605500" y="100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163499</xdr:rowOff>
    </xdr:from>
    <xdr:ext cx="378565" cy="259045"/>
    <xdr:sp macro="" textlink="">
      <xdr:nvSpPr>
        <xdr:cNvPr id="809" name="テキスト ボックス 808"/>
        <xdr:cNvSpPr txBox="1"/>
      </xdr:nvSpPr>
      <xdr:spPr>
        <a:xfrm>
          <a:off x="18467017" y="101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0" name="テキスト ボックス 82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4" name="直線コネクタ 833"/>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5"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6" name="直線コネクタ 835"/>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7"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8" name="直線コネクタ 837"/>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128156</xdr:rowOff>
    </xdr:from>
    <xdr:to>
      <xdr:col>32</xdr:col>
      <xdr:colOff>187325</xdr:colOff>
      <xdr:row>75</xdr:row>
      <xdr:rowOff>148234</xdr:rowOff>
    </xdr:to>
    <xdr:cxnSp macro="">
      <xdr:nvCxnSpPr>
        <xdr:cNvPr id="839" name="直線コネクタ 838"/>
        <xdr:cNvCxnSpPr/>
      </xdr:nvCxnSpPr>
      <xdr:spPr>
        <a:xfrm>
          <a:off x="21323300" y="12986906"/>
          <a:ext cx="8382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134841</xdr:rowOff>
    </xdr:from>
    <xdr:ext cx="534377" cy="259045"/>
    <xdr:sp macro="" textlink="">
      <xdr:nvSpPr>
        <xdr:cNvPr id="840" name="繰出金平均値テキスト"/>
        <xdr:cNvSpPr txBox="1"/>
      </xdr:nvSpPr>
      <xdr:spPr>
        <a:xfrm>
          <a:off x="22212300" y="12993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1" name="フローチャート : 判断 840"/>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91122</xdr:rowOff>
    </xdr:from>
    <xdr:to>
      <xdr:col>31</xdr:col>
      <xdr:colOff>34925</xdr:colOff>
      <xdr:row>75</xdr:row>
      <xdr:rowOff>128156</xdr:rowOff>
    </xdr:to>
    <xdr:cxnSp macro="">
      <xdr:nvCxnSpPr>
        <xdr:cNvPr id="842" name="直線コネクタ 841"/>
        <xdr:cNvCxnSpPr/>
      </xdr:nvCxnSpPr>
      <xdr:spPr>
        <a:xfrm>
          <a:off x="20434300" y="12264072"/>
          <a:ext cx="889000" cy="7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3" name="フローチャート : 判断 842"/>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18750</xdr:rowOff>
    </xdr:from>
    <xdr:ext cx="534377" cy="259045"/>
    <xdr:sp macro="" textlink="">
      <xdr:nvSpPr>
        <xdr:cNvPr id="844" name="テキスト ボックス 843"/>
        <xdr:cNvSpPr txBox="1"/>
      </xdr:nvSpPr>
      <xdr:spPr>
        <a:xfrm>
          <a:off x="21056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91122</xdr:rowOff>
    </xdr:from>
    <xdr:to>
      <xdr:col>29</xdr:col>
      <xdr:colOff>517525</xdr:colOff>
      <xdr:row>72</xdr:row>
      <xdr:rowOff>48108</xdr:rowOff>
    </xdr:to>
    <xdr:cxnSp macro="">
      <xdr:nvCxnSpPr>
        <xdr:cNvPr id="845" name="直線コネクタ 844"/>
        <xdr:cNvCxnSpPr/>
      </xdr:nvCxnSpPr>
      <xdr:spPr>
        <a:xfrm flipV="1">
          <a:off x="19545300" y="12264072"/>
          <a:ext cx="889000" cy="12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6" name="フローチャート : 判断 845"/>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31399</xdr:rowOff>
    </xdr:from>
    <xdr:ext cx="534377" cy="259045"/>
    <xdr:sp macro="" textlink="">
      <xdr:nvSpPr>
        <xdr:cNvPr id="847" name="テキスト ボックス 846"/>
        <xdr:cNvSpPr txBox="1"/>
      </xdr:nvSpPr>
      <xdr:spPr>
        <a:xfrm>
          <a:off x="20167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48108</xdr:rowOff>
    </xdr:from>
    <xdr:to>
      <xdr:col>28</xdr:col>
      <xdr:colOff>314325</xdr:colOff>
      <xdr:row>72</xdr:row>
      <xdr:rowOff>140653</xdr:rowOff>
    </xdr:to>
    <xdr:cxnSp macro="">
      <xdr:nvCxnSpPr>
        <xdr:cNvPr id="848" name="直線コネクタ 847"/>
        <xdr:cNvCxnSpPr/>
      </xdr:nvCxnSpPr>
      <xdr:spPr>
        <a:xfrm flipV="1">
          <a:off x="18656300" y="12392508"/>
          <a:ext cx="889000" cy="9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9" name="フローチャート : 判断 848"/>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109617</xdr:rowOff>
    </xdr:from>
    <xdr:ext cx="534377" cy="259045"/>
    <xdr:sp macro="" textlink="">
      <xdr:nvSpPr>
        <xdr:cNvPr id="850" name="テキスト ボックス 849"/>
        <xdr:cNvSpPr txBox="1"/>
      </xdr:nvSpPr>
      <xdr:spPr>
        <a:xfrm>
          <a:off x="19278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1" name="フローチャート : 判断 850"/>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73119</xdr:rowOff>
    </xdr:from>
    <xdr:ext cx="534377" cy="259045"/>
    <xdr:sp macro="" textlink="">
      <xdr:nvSpPr>
        <xdr:cNvPr id="852" name="テキスト ボックス 851"/>
        <xdr:cNvSpPr txBox="1"/>
      </xdr:nvSpPr>
      <xdr:spPr>
        <a:xfrm>
          <a:off x="18389111" y="1310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97434</xdr:rowOff>
    </xdr:from>
    <xdr:to>
      <xdr:col>32</xdr:col>
      <xdr:colOff>238125</xdr:colOff>
      <xdr:row>76</xdr:row>
      <xdr:rowOff>27584</xdr:rowOff>
    </xdr:to>
    <xdr:sp macro="" textlink="">
      <xdr:nvSpPr>
        <xdr:cNvPr id="858" name="円/楕円 857"/>
        <xdr:cNvSpPr/>
      </xdr:nvSpPr>
      <xdr:spPr>
        <a:xfrm>
          <a:off x="22110700" y="129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120311</xdr:rowOff>
    </xdr:from>
    <xdr:ext cx="534377" cy="259045"/>
    <xdr:sp macro="" textlink="">
      <xdr:nvSpPr>
        <xdr:cNvPr id="859" name="繰出金該当値テキスト"/>
        <xdr:cNvSpPr txBox="1"/>
      </xdr:nvSpPr>
      <xdr:spPr>
        <a:xfrm>
          <a:off x="22212300" y="128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35,276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77356</xdr:rowOff>
    </xdr:from>
    <xdr:to>
      <xdr:col>31</xdr:col>
      <xdr:colOff>85725</xdr:colOff>
      <xdr:row>76</xdr:row>
      <xdr:rowOff>7507</xdr:rowOff>
    </xdr:to>
    <xdr:sp macro="" textlink="">
      <xdr:nvSpPr>
        <xdr:cNvPr id="860" name="円/楕円 859"/>
        <xdr:cNvSpPr/>
      </xdr:nvSpPr>
      <xdr:spPr>
        <a:xfrm>
          <a:off x="21272500" y="129361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24033</xdr:rowOff>
    </xdr:from>
    <xdr:ext cx="534377" cy="259045"/>
    <xdr:sp macro="" textlink="">
      <xdr:nvSpPr>
        <xdr:cNvPr id="861" name="テキスト ボックス 860"/>
        <xdr:cNvSpPr txBox="1"/>
      </xdr:nvSpPr>
      <xdr:spPr>
        <a:xfrm>
          <a:off x="21056111" y="1271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35,803</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40322</xdr:rowOff>
    </xdr:from>
    <xdr:to>
      <xdr:col>29</xdr:col>
      <xdr:colOff>568325</xdr:colOff>
      <xdr:row>71</xdr:row>
      <xdr:rowOff>141922</xdr:rowOff>
    </xdr:to>
    <xdr:sp macro="" textlink="">
      <xdr:nvSpPr>
        <xdr:cNvPr id="862" name="円/楕円 861"/>
        <xdr:cNvSpPr/>
      </xdr:nvSpPr>
      <xdr:spPr>
        <a:xfrm>
          <a:off x="20383500" y="122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69</xdr:row>
      <xdr:rowOff>158449</xdr:rowOff>
    </xdr:from>
    <xdr:ext cx="534377" cy="259045"/>
    <xdr:sp macro="" textlink="">
      <xdr:nvSpPr>
        <xdr:cNvPr id="863" name="テキスト ボックス 862"/>
        <xdr:cNvSpPr txBox="1"/>
      </xdr:nvSpPr>
      <xdr:spPr>
        <a:xfrm>
          <a:off x="20167111" y="119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54,775</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168758</xdr:rowOff>
    </xdr:from>
    <xdr:to>
      <xdr:col>28</xdr:col>
      <xdr:colOff>365125</xdr:colOff>
      <xdr:row>72</xdr:row>
      <xdr:rowOff>98908</xdr:rowOff>
    </xdr:to>
    <xdr:sp macro="" textlink="">
      <xdr:nvSpPr>
        <xdr:cNvPr id="864" name="円/楕円 863"/>
        <xdr:cNvSpPr/>
      </xdr:nvSpPr>
      <xdr:spPr>
        <a:xfrm>
          <a:off x="19494500" y="1234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115435</xdr:rowOff>
    </xdr:from>
    <xdr:ext cx="534377" cy="259045"/>
    <xdr:sp macro="" textlink="">
      <xdr:nvSpPr>
        <xdr:cNvPr id="865" name="テキスト ボックス 864"/>
        <xdr:cNvSpPr txBox="1"/>
      </xdr:nvSpPr>
      <xdr:spPr>
        <a:xfrm>
          <a:off x="19278111" y="1211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51,404</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89853</xdr:rowOff>
    </xdr:from>
    <xdr:to>
      <xdr:col>27</xdr:col>
      <xdr:colOff>161925</xdr:colOff>
      <xdr:row>73</xdr:row>
      <xdr:rowOff>20003</xdr:rowOff>
    </xdr:to>
    <xdr:sp macro="" textlink="">
      <xdr:nvSpPr>
        <xdr:cNvPr id="866" name="円/楕円 865"/>
        <xdr:cNvSpPr/>
      </xdr:nvSpPr>
      <xdr:spPr>
        <a:xfrm>
          <a:off x="18605500" y="124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36530</xdr:rowOff>
    </xdr:from>
    <xdr:ext cx="534377" cy="259045"/>
    <xdr:sp macro="" textlink="">
      <xdr:nvSpPr>
        <xdr:cNvPr id="867" name="テキスト ボックス 866"/>
        <xdr:cNvSpPr txBox="1"/>
      </xdr:nvSpPr>
      <xdr:spPr>
        <a:xfrm>
          <a:off x="18389111" y="1220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扶助費は住民一人当たり</a:t>
          </a:r>
          <a:r>
            <a:rPr kumimoji="1" lang="en-US" altLang="ja-JP" sz="1300">
              <a:latin typeface="ＭＳ Ｐゴシック"/>
            </a:rPr>
            <a:t>129,180</a:t>
          </a:r>
          <a:r>
            <a:rPr kumimoji="1" lang="ja-JP" altLang="en-US" sz="1300">
              <a:latin typeface="ＭＳ Ｐゴシック"/>
            </a:rPr>
            <a:t>円となっており、類似団体と比較して高い水準になっている。これは、本市が全国的にみても生活保護率が高く、生活保護費が高い水準で推移していることが主な要因である。一方、普通建設事業費（うち更新整備）は、住民一人当たり</a:t>
          </a:r>
          <a:r>
            <a:rPr kumimoji="1" lang="en-US" altLang="ja-JP" sz="1300">
              <a:latin typeface="ＭＳ Ｐゴシック"/>
            </a:rPr>
            <a:t>15,055</a:t>
          </a:r>
          <a:r>
            <a:rPr kumimoji="1" lang="ja-JP" altLang="en-US" sz="1300">
              <a:latin typeface="ＭＳ Ｐゴシック"/>
            </a:rPr>
            <a:t>円となり、前年比で大幅に減少し、類似団体平均と比較しても下回る水準となった。これは、近年集中的に実施してきた学校園施設耐震化事業等が平成</a:t>
          </a:r>
          <a:r>
            <a:rPr kumimoji="1" lang="en-US" altLang="ja-JP" sz="1300">
              <a:latin typeface="ＭＳ Ｐゴシック"/>
            </a:rPr>
            <a:t>27</a:t>
          </a:r>
          <a:r>
            <a:rPr kumimoji="1" lang="ja-JP" altLang="en-US" sz="1300">
              <a:latin typeface="ＭＳ Ｐゴシック"/>
            </a:rPr>
            <a:t>年度で最終年度をむかえたことから、事業費が大幅に減少したことによるものである。また、補助費等、投資及び出資金がそれぞれ前年度より減少している要因は、公共下水道事業会計における資本費平準化債の発行による負担の平準化を図っ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268,457
261,562
41.72
95,471,728
95,396,771
35,822
54,487,935
94,594,072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39.8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12337</xdr:rowOff>
    </xdr:from>
    <xdr:to>
      <xdr:col>6</xdr:col>
      <xdr:colOff>511175</xdr:colOff>
      <xdr:row>36</xdr:row>
      <xdr:rowOff>80917</xdr:rowOff>
    </xdr:to>
    <xdr:cxnSp macro="">
      <xdr:nvCxnSpPr>
        <xdr:cNvPr id="63" name="直線コネクタ 62"/>
        <xdr:cNvCxnSpPr/>
      </xdr:nvCxnSpPr>
      <xdr:spPr>
        <a:xfrm>
          <a:off x="3797300" y="618453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29227</xdr:rowOff>
    </xdr:from>
    <xdr:ext cx="469744" cy="259045"/>
    <xdr:sp macro="" textlink="">
      <xdr:nvSpPr>
        <xdr:cNvPr id="64" name="議会費平均値テキスト"/>
        <xdr:cNvSpPr txBox="1"/>
      </xdr:nvSpPr>
      <xdr:spPr>
        <a:xfrm>
          <a:off x="46863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12337</xdr:rowOff>
    </xdr:from>
    <xdr:to>
      <xdr:col>5</xdr:col>
      <xdr:colOff>358775</xdr:colOff>
      <xdr:row>36</xdr:row>
      <xdr:rowOff>74386</xdr:rowOff>
    </xdr:to>
    <xdr:cxnSp macro="">
      <xdr:nvCxnSpPr>
        <xdr:cNvPr id="66" name="直線コネクタ 65"/>
        <xdr:cNvCxnSpPr/>
      </xdr:nvCxnSpPr>
      <xdr:spPr>
        <a:xfrm flipV="1">
          <a:off x="2908300" y="618453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143346</xdr:rowOff>
    </xdr:from>
    <xdr:ext cx="469744" cy="259045"/>
    <xdr:sp macro="" textlink="">
      <xdr:nvSpPr>
        <xdr:cNvPr id="68" name="テキスト ボックス 67"/>
        <xdr:cNvSpPr txBox="1"/>
      </xdr:nvSpPr>
      <xdr:spPr>
        <a:xfrm>
          <a:off x="3562427"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74386</xdr:rowOff>
    </xdr:from>
    <xdr:to>
      <xdr:col>4</xdr:col>
      <xdr:colOff>155575</xdr:colOff>
      <xdr:row>36</xdr:row>
      <xdr:rowOff>101600</xdr:rowOff>
    </xdr:to>
    <xdr:cxnSp macro="">
      <xdr:nvCxnSpPr>
        <xdr:cNvPr id="69" name="直線コネクタ 68"/>
        <xdr:cNvCxnSpPr/>
      </xdr:nvCxnSpPr>
      <xdr:spPr>
        <a:xfrm flipV="1">
          <a:off x="2019300" y="6246586"/>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32855</xdr:rowOff>
    </xdr:from>
    <xdr:ext cx="469744" cy="259045"/>
    <xdr:sp macro="" textlink="">
      <xdr:nvSpPr>
        <xdr:cNvPr id="71" name="テキスト ボックス 70"/>
        <xdr:cNvSpPr txBox="1"/>
      </xdr:nvSpPr>
      <xdr:spPr>
        <a:xfrm>
          <a:off x="2673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143510</xdr:rowOff>
    </xdr:from>
    <xdr:to>
      <xdr:col>2</xdr:col>
      <xdr:colOff>638175</xdr:colOff>
      <xdr:row>36</xdr:row>
      <xdr:rowOff>101600</xdr:rowOff>
    </xdr:to>
    <xdr:cxnSp macro="">
      <xdr:nvCxnSpPr>
        <xdr:cNvPr id="72" name="直線コネクタ 71"/>
        <xdr:cNvCxnSpPr/>
      </xdr:nvCxnSpPr>
      <xdr:spPr>
        <a:xfrm>
          <a:off x="1130300" y="61442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92727</xdr:rowOff>
    </xdr:from>
    <xdr:ext cx="469744" cy="259045"/>
    <xdr:sp macro="" textlink="">
      <xdr:nvSpPr>
        <xdr:cNvPr id="74" name="テキスト ボックス 73"/>
        <xdr:cNvSpPr txBox="1"/>
      </xdr:nvSpPr>
      <xdr:spPr>
        <a:xfrm>
          <a:off x="1784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6730</xdr:rowOff>
    </xdr:from>
    <xdr:ext cx="469744" cy="259045"/>
    <xdr:sp macro="" textlink="">
      <xdr:nvSpPr>
        <xdr:cNvPr id="76" name="テキスト ボックス 75"/>
        <xdr:cNvSpPr txBox="1"/>
      </xdr:nvSpPr>
      <xdr:spPr>
        <a:xfrm>
          <a:off x="895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30117</xdr:rowOff>
    </xdr:from>
    <xdr:to>
      <xdr:col>6</xdr:col>
      <xdr:colOff>561975</xdr:colOff>
      <xdr:row>36</xdr:row>
      <xdr:rowOff>131717</xdr:rowOff>
    </xdr:to>
    <xdr:sp macro="" textlink="">
      <xdr:nvSpPr>
        <xdr:cNvPr id="82" name="円/楕円 81"/>
        <xdr:cNvSpPr/>
      </xdr:nvSpPr>
      <xdr:spPr>
        <a:xfrm>
          <a:off x="45847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52994</xdr:rowOff>
    </xdr:from>
    <xdr:ext cx="469744" cy="259045"/>
    <xdr:sp macro="" textlink="">
      <xdr:nvSpPr>
        <xdr:cNvPr id="83" name="議会費該当値テキスト"/>
        <xdr:cNvSpPr txBox="1"/>
      </xdr:nvSpPr>
      <xdr:spPr>
        <a:xfrm>
          <a:off x="4686300" y="605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132987</xdr:rowOff>
    </xdr:from>
    <xdr:to>
      <xdr:col>5</xdr:col>
      <xdr:colOff>409575</xdr:colOff>
      <xdr:row>36</xdr:row>
      <xdr:rowOff>63137</xdr:rowOff>
    </xdr:to>
    <xdr:sp macro="" textlink="">
      <xdr:nvSpPr>
        <xdr:cNvPr id="84" name="円/楕円 83"/>
        <xdr:cNvSpPr/>
      </xdr:nvSpPr>
      <xdr:spPr>
        <a:xfrm>
          <a:off x="3746500" y="61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54264</xdr:rowOff>
    </xdr:from>
    <xdr:ext cx="469744" cy="259045"/>
    <xdr:sp macro="" textlink="">
      <xdr:nvSpPr>
        <xdr:cNvPr id="85" name="テキスト ボックス 84"/>
        <xdr:cNvSpPr txBox="1"/>
      </xdr:nvSpPr>
      <xdr:spPr>
        <a:xfrm>
          <a:off x="3562427" y="622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23586</xdr:rowOff>
    </xdr:from>
    <xdr:to>
      <xdr:col>4</xdr:col>
      <xdr:colOff>206375</xdr:colOff>
      <xdr:row>36</xdr:row>
      <xdr:rowOff>125186</xdr:rowOff>
    </xdr:to>
    <xdr:sp macro="" textlink="">
      <xdr:nvSpPr>
        <xdr:cNvPr id="86" name="円/楕円 85"/>
        <xdr:cNvSpPr/>
      </xdr:nvSpPr>
      <xdr:spPr>
        <a:xfrm>
          <a:off x="2857500" y="61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116313</xdr:rowOff>
    </xdr:from>
    <xdr:ext cx="469744" cy="259045"/>
    <xdr:sp macro="" textlink="">
      <xdr:nvSpPr>
        <xdr:cNvPr id="87" name="テキスト ボックス 86"/>
        <xdr:cNvSpPr txBox="1"/>
      </xdr:nvSpPr>
      <xdr:spPr>
        <a:xfrm>
          <a:off x="2673427"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50800</xdr:rowOff>
    </xdr:from>
    <xdr:to>
      <xdr:col>3</xdr:col>
      <xdr:colOff>3175</xdr:colOff>
      <xdr:row>36</xdr:row>
      <xdr:rowOff>152400</xdr:rowOff>
    </xdr:to>
    <xdr:sp macro="" textlink="">
      <xdr:nvSpPr>
        <xdr:cNvPr id="88" name="円/楕円 87"/>
        <xdr:cNvSpPr/>
      </xdr:nvSpPr>
      <xdr:spPr>
        <a:xfrm>
          <a:off x="1968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143527</xdr:rowOff>
    </xdr:from>
    <xdr:ext cx="469744" cy="259045"/>
    <xdr:sp macro="" textlink="">
      <xdr:nvSpPr>
        <xdr:cNvPr id="89" name="テキスト ボックス 88"/>
        <xdr:cNvSpPr txBox="1"/>
      </xdr:nvSpPr>
      <xdr:spPr>
        <a:xfrm>
          <a:off x="1784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92710</xdr:rowOff>
    </xdr:from>
    <xdr:to>
      <xdr:col>1</xdr:col>
      <xdr:colOff>485775</xdr:colOff>
      <xdr:row>36</xdr:row>
      <xdr:rowOff>22860</xdr:rowOff>
    </xdr:to>
    <xdr:sp macro="" textlink="">
      <xdr:nvSpPr>
        <xdr:cNvPr id="90" name="円/楕円 89"/>
        <xdr:cNvSpPr/>
      </xdr:nvSpPr>
      <xdr:spPr>
        <a:xfrm>
          <a:off x="1079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13987</xdr:rowOff>
    </xdr:from>
    <xdr:ext cx="469744" cy="259045"/>
    <xdr:sp macro="" textlink="">
      <xdr:nvSpPr>
        <xdr:cNvPr id="91" name="テキスト ボックス 90"/>
        <xdr:cNvSpPr txBox="1"/>
      </xdr:nvSpPr>
      <xdr:spPr>
        <a:xfrm>
          <a:off x="8954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7112</xdr:rowOff>
    </xdr:from>
    <xdr:to>
      <xdr:col>6</xdr:col>
      <xdr:colOff>511175</xdr:colOff>
      <xdr:row>58</xdr:row>
      <xdr:rowOff>66646</xdr:rowOff>
    </xdr:to>
    <xdr:cxnSp macro="">
      <xdr:nvCxnSpPr>
        <xdr:cNvPr id="123" name="直線コネクタ 122"/>
        <xdr:cNvCxnSpPr/>
      </xdr:nvCxnSpPr>
      <xdr:spPr>
        <a:xfrm>
          <a:off x="3797300" y="9951212"/>
          <a:ext cx="838200" cy="5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58872</xdr:rowOff>
    </xdr:from>
    <xdr:ext cx="534377" cy="259045"/>
    <xdr:sp macro="" textlink="">
      <xdr:nvSpPr>
        <xdr:cNvPr id="124" name="総務費平均値テキスト"/>
        <xdr:cNvSpPr txBox="1"/>
      </xdr:nvSpPr>
      <xdr:spPr>
        <a:xfrm>
          <a:off x="4686300" y="9488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68704</xdr:rowOff>
    </xdr:from>
    <xdr:to>
      <xdr:col>5</xdr:col>
      <xdr:colOff>358775</xdr:colOff>
      <xdr:row>58</xdr:row>
      <xdr:rowOff>7112</xdr:rowOff>
    </xdr:to>
    <xdr:cxnSp macro="">
      <xdr:nvCxnSpPr>
        <xdr:cNvPr id="126" name="直線コネクタ 125"/>
        <xdr:cNvCxnSpPr/>
      </xdr:nvCxnSpPr>
      <xdr:spPr>
        <a:xfrm>
          <a:off x="2908300" y="9841354"/>
          <a:ext cx="889000" cy="10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8" name="テキスト ボックス 127"/>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41206</xdr:rowOff>
    </xdr:from>
    <xdr:to>
      <xdr:col>4</xdr:col>
      <xdr:colOff>155575</xdr:colOff>
      <xdr:row>57</xdr:row>
      <xdr:rowOff>68704</xdr:rowOff>
    </xdr:to>
    <xdr:cxnSp macro="">
      <xdr:nvCxnSpPr>
        <xdr:cNvPr id="129" name="直線コネクタ 128"/>
        <xdr:cNvCxnSpPr/>
      </xdr:nvCxnSpPr>
      <xdr:spPr>
        <a:xfrm>
          <a:off x="2019300" y="9470956"/>
          <a:ext cx="889000" cy="37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141811</xdr:rowOff>
    </xdr:from>
    <xdr:ext cx="534377" cy="259045"/>
    <xdr:sp macro="" textlink="">
      <xdr:nvSpPr>
        <xdr:cNvPr id="131" name="テキスト ボックス 130"/>
        <xdr:cNvSpPr txBox="1"/>
      </xdr:nvSpPr>
      <xdr:spPr>
        <a:xfrm>
          <a:off x="2641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41206</xdr:rowOff>
    </xdr:from>
    <xdr:to>
      <xdr:col>2</xdr:col>
      <xdr:colOff>638175</xdr:colOff>
      <xdr:row>58</xdr:row>
      <xdr:rowOff>13970</xdr:rowOff>
    </xdr:to>
    <xdr:cxnSp macro="">
      <xdr:nvCxnSpPr>
        <xdr:cNvPr id="132" name="直線コネクタ 131"/>
        <xdr:cNvCxnSpPr/>
      </xdr:nvCxnSpPr>
      <xdr:spPr>
        <a:xfrm flipV="1">
          <a:off x="1130300" y="9470956"/>
          <a:ext cx="889000" cy="48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53056</xdr:rowOff>
    </xdr:from>
    <xdr:ext cx="534377" cy="259045"/>
    <xdr:sp macro="" textlink="">
      <xdr:nvSpPr>
        <xdr:cNvPr id="134" name="テキスト ボックス 133"/>
        <xdr:cNvSpPr txBox="1"/>
      </xdr:nvSpPr>
      <xdr:spPr>
        <a:xfrm>
          <a:off x="1752111" y="965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15846</xdr:rowOff>
    </xdr:from>
    <xdr:to>
      <xdr:col>6</xdr:col>
      <xdr:colOff>561975</xdr:colOff>
      <xdr:row>58</xdr:row>
      <xdr:rowOff>117446</xdr:rowOff>
    </xdr:to>
    <xdr:sp macro="" textlink="">
      <xdr:nvSpPr>
        <xdr:cNvPr id="142" name="円/楕円 141"/>
        <xdr:cNvSpPr/>
      </xdr:nvSpPr>
      <xdr:spPr>
        <a:xfrm>
          <a:off x="4584700" y="995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102223</xdr:rowOff>
    </xdr:from>
    <xdr:ext cx="534377" cy="259045"/>
    <xdr:sp macro="" textlink="">
      <xdr:nvSpPr>
        <xdr:cNvPr id="143" name="総務費該当値テキスト"/>
        <xdr:cNvSpPr txBox="1"/>
      </xdr:nvSpPr>
      <xdr:spPr>
        <a:xfrm>
          <a:off x="4686300" y="987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127762</xdr:rowOff>
    </xdr:from>
    <xdr:to>
      <xdr:col>5</xdr:col>
      <xdr:colOff>409575</xdr:colOff>
      <xdr:row>58</xdr:row>
      <xdr:rowOff>57912</xdr:rowOff>
    </xdr:to>
    <xdr:sp macro="" textlink="">
      <xdr:nvSpPr>
        <xdr:cNvPr id="144" name="円/楕円 143"/>
        <xdr:cNvSpPr/>
      </xdr:nvSpPr>
      <xdr:spPr>
        <a:xfrm>
          <a:off x="3746500" y="990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49039</xdr:rowOff>
    </xdr:from>
    <xdr:ext cx="534377" cy="259045"/>
    <xdr:sp macro="" textlink="">
      <xdr:nvSpPr>
        <xdr:cNvPr id="145" name="テキスト ボックス 144"/>
        <xdr:cNvSpPr txBox="1"/>
      </xdr:nvSpPr>
      <xdr:spPr>
        <a:xfrm>
          <a:off x="3530111" y="99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17904</xdr:rowOff>
    </xdr:from>
    <xdr:to>
      <xdr:col>4</xdr:col>
      <xdr:colOff>206375</xdr:colOff>
      <xdr:row>57</xdr:row>
      <xdr:rowOff>119504</xdr:rowOff>
    </xdr:to>
    <xdr:sp macro="" textlink="">
      <xdr:nvSpPr>
        <xdr:cNvPr id="146" name="円/楕円 145"/>
        <xdr:cNvSpPr/>
      </xdr:nvSpPr>
      <xdr:spPr>
        <a:xfrm>
          <a:off x="2857500" y="979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110631</xdr:rowOff>
    </xdr:from>
    <xdr:ext cx="534377" cy="259045"/>
    <xdr:sp macro="" textlink="">
      <xdr:nvSpPr>
        <xdr:cNvPr id="147" name="テキスト ボックス 146"/>
        <xdr:cNvSpPr txBox="1"/>
      </xdr:nvSpPr>
      <xdr:spPr>
        <a:xfrm>
          <a:off x="2641111" y="988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161856</xdr:rowOff>
    </xdr:from>
    <xdr:to>
      <xdr:col>3</xdr:col>
      <xdr:colOff>3175</xdr:colOff>
      <xdr:row>55</xdr:row>
      <xdr:rowOff>92006</xdr:rowOff>
    </xdr:to>
    <xdr:sp macro="" textlink="">
      <xdr:nvSpPr>
        <xdr:cNvPr id="148" name="円/楕円 147"/>
        <xdr:cNvSpPr/>
      </xdr:nvSpPr>
      <xdr:spPr>
        <a:xfrm>
          <a:off x="1968500" y="94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108533</xdr:rowOff>
    </xdr:from>
    <xdr:ext cx="534377" cy="259045"/>
    <xdr:sp macro="" textlink="">
      <xdr:nvSpPr>
        <xdr:cNvPr id="149" name="テキスト ボックス 148"/>
        <xdr:cNvSpPr txBox="1"/>
      </xdr:nvSpPr>
      <xdr:spPr>
        <a:xfrm>
          <a:off x="1752111" y="919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134620</xdr:rowOff>
    </xdr:from>
    <xdr:to>
      <xdr:col>1</xdr:col>
      <xdr:colOff>485775</xdr:colOff>
      <xdr:row>58</xdr:row>
      <xdr:rowOff>64770</xdr:rowOff>
    </xdr:to>
    <xdr:sp macro="" textlink="">
      <xdr:nvSpPr>
        <xdr:cNvPr id="150" name="円/楕円 149"/>
        <xdr:cNvSpPr/>
      </xdr:nvSpPr>
      <xdr:spPr>
        <a:xfrm>
          <a:off x="1079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55897</xdr:rowOff>
    </xdr:from>
    <xdr:ext cx="534377" cy="259045"/>
    <xdr:sp macro="" textlink="">
      <xdr:nvSpPr>
        <xdr:cNvPr id="151" name="テキスト ボックス 150"/>
        <xdr:cNvSpPr txBox="1"/>
      </xdr:nvSpPr>
      <xdr:spPr>
        <a:xfrm>
          <a:off x="863111" y="99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93732</xdr:rowOff>
    </xdr:from>
    <xdr:to>
      <xdr:col>6</xdr:col>
      <xdr:colOff>510540</xdr:colOff>
      <xdr:row>79</xdr:row>
      <xdr:rowOff>130060</xdr:rowOff>
    </xdr:to>
    <xdr:cxnSp macro="">
      <xdr:nvCxnSpPr>
        <xdr:cNvPr id="176" name="直線コネクタ 175"/>
        <xdr:cNvCxnSpPr/>
      </xdr:nvCxnSpPr>
      <xdr:spPr>
        <a:xfrm flipV="1">
          <a:off x="4633595" y="12266682"/>
          <a:ext cx="1270" cy="140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133887</xdr:rowOff>
    </xdr:from>
    <xdr:ext cx="599010" cy="259045"/>
    <xdr:sp macro="" textlink="">
      <xdr:nvSpPr>
        <xdr:cNvPr id="177" name="民生費最小値テキスト"/>
        <xdr:cNvSpPr txBox="1"/>
      </xdr:nvSpPr>
      <xdr:spPr>
        <a:xfrm>
          <a:off x="4686300" y="1367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79</xdr:row>
      <xdr:rowOff>130060</xdr:rowOff>
    </xdr:from>
    <xdr:to>
      <xdr:col>6</xdr:col>
      <xdr:colOff>600075</xdr:colOff>
      <xdr:row>79</xdr:row>
      <xdr:rowOff>130060</xdr:rowOff>
    </xdr:to>
    <xdr:cxnSp macro="">
      <xdr:nvCxnSpPr>
        <xdr:cNvPr id="178" name="直線コネクタ 177"/>
        <xdr:cNvCxnSpPr/>
      </xdr:nvCxnSpPr>
      <xdr:spPr>
        <a:xfrm>
          <a:off x="4546600" y="1367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40409</xdr:rowOff>
    </xdr:from>
    <xdr:ext cx="599010" cy="259045"/>
    <xdr:sp macro="" textlink="">
      <xdr:nvSpPr>
        <xdr:cNvPr id="179" name="民生費最大値テキスト"/>
        <xdr:cNvSpPr txBox="1"/>
      </xdr:nvSpPr>
      <xdr:spPr>
        <a:xfrm>
          <a:off x="4686300" y="1204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93732</xdr:rowOff>
    </xdr:from>
    <xdr:to>
      <xdr:col>6</xdr:col>
      <xdr:colOff>600075</xdr:colOff>
      <xdr:row>71</xdr:row>
      <xdr:rowOff>93732</xdr:rowOff>
    </xdr:to>
    <xdr:cxnSp macro="">
      <xdr:nvCxnSpPr>
        <xdr:cNvPr id="180" name="直線コネクタ 179"/>
        <xdr:cNvCxnSpPr/>
      </xdr:nvCxnSpPr>
      <xdr:spPr>
        <a:xfrm>
          <a:off x="4546600" y="1226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142481</xdr:rowOff>
    </xdr:from>
    <xdr:to>
      <xdr:col>6</xdr:col>
      <xdr:colOff>511175</xdr:colOff>
      <xdr:row>72</xdr:row>
      <xdr:rowOff>84779</xdr:rowOff>
    </xdr:to>
    <xdr:cxnSp macro="">
      <xdr:nvCxnSpPr>
        <xdr:cNvPr id="181" name="直線コネクタ 180"/>
        <xdr:cNvCxnSpPr/>
      </xdr:nvCxnSpPr>
      <xdr:spPr>
        <a:xfrm flipV="1">
          <a:off x="3797300" y="12315431"/>
          <a:ext cx="838200" cy="1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45266</xdr:rowOff>
    </xdr:from>
    <xdr:ext cx="599010" cy="259045"/>
    <xdr:sp macro="" textlink="">
      <xdr:nvSpPr>
        <xdr:cNvPr id="182" name="民生費平均値テキスト"/>
        <xdr:cNvSpPr txBox="1"/>
      </xdr:nvSpPr>
      <xdr:spPr>
        <a:xfrm>
          <a:off x="4686300" y="130754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66839</xdr:rowOff>
    </xdr:from>
    <xdr:to>
      <xdr:col>6</xdr:col>
      <xdr:colOff>561975</xdr:colOff>
      <xdr:row>76</xdr:row>
      <xdr:rowOff>168439</xdr:rowOff>
    </xdr:to>
    <xdr:sp macro="" textlink="">
      <xdr:nvSpPr>
        <xdr:cNvPr id="183" name="フローチャート : 判断 182"/>
        <xdr:cNvSpPr/>
      </xdr:nvSpPr>
      <xdr:spPr>
        <a:xfrm>
          <a:off x="45847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84779</xdr:rowOff>
    </xdr:from>
    <xdr:to>
      <xdr:col>5</xdr:col>
      <xdr:colOff>358775</xdr:colOff>
      <xdr:row>72</xdr:row>
      <xdr:rowOff>148692</xdr:rowOff>
    </xdr:to>
    <xdr:cxnSp macro="">
      <xdr:nvCxnSpPr>
        <xdr:cNvPr id="184" name="直線コネクタ 183"/>
        <xdr:cNvCxnSpPr/>
      </xdr:nvCxnSpPr>
      <xdr:spPr>
        <a:xfrm flipV="1">
          <a:off x="2908300" y="12429179"/>
          <a:ext cx="889000" cy="6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138601</xdr:rowOff>
    </xdr:from>
    <xdr:to>
      <xdr:col>5</xdr:col>
      <xdr:colOff>409575</xdr:colOff>
      <xdr:row>77</xdr:row>
      <xdr:rowOff>68751</xdr:rowOff>
    </xdr:to>
    <xdr:sp macro="" textlink="">
      <xdr:nvSpPr>
        <xdr:cNvPr id="185" name="フローチャート : 判断 184"/>
        <xdr:cNvSpPr/>
      </xdr:nvSpPr>
      <xdr:spPr>
        <a:xfrm>
          <a:off x="3746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59878</xdr:rowOff>
    </xdr:from>
    <xdr:ext cx="599010" cy="259045"/>
    <xdr:sp macro="" textlink="">
      <xdr:nvSpPr>
        <xdr:cNvPr id="186" name="テキスト ボックス 185"/>
        <xdr:cNvSpPr txBox="1"/>
      </xdr:nvSpPr>
      <xdr:spPr>
        <a:xfrm>
          <a:off x="3497794"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148692</xdr:rowOff>
    </xdr:from>
    <xdr:to>
      <xdr:col>4</xdr:col>
      <xdr:colOff>155575</xdr:colOff>
      <xdr:row>74</xdr:row>
      <xdr:rowOff>66891</xdr:rowOff>
    </xdr:to>
    <xdr:cxnSp macro="">
      <xdr:nvCxnSpPr>
        <xdr:cNvPr id="187" name="直線コネクタ 186"/>
        <xdr:cNvCxnSpPr/>
      </xdr:nvCxnSpPr>
      <xdr:spPr>
        <a:xfrm flipV="1">
          <a:off x="2019300" y="12493092"/>
          <a:ext cx="889000" cy="26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57925</xdr:rowOff>
    </xdr:from>
    <xdr:to>
      <xdr:col>4</xdr:col>
      <xdr:colOff>206375</xdr:colOff>
      <xdr:row>77</xdr:row>
      <xdr:rowOff>159525</xdr:rowOff>
    </xdr:to>
    <xdr:sp macro="" textlink="">
      <xdr:nvSpPr>
        <xdr:cNvPr id="188" name="フローチャート : 判断 187"/>
        <xdr:cNvSpPr/>
      </xdr:nvSpPr>
      <xdr:spPr>
        <a:xfrm>
          <a:off x="2857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150652</xdr:rowOff>
    </xdr:from>
    <xdr:ext cx="599010" cy="259045"/>
    <xdr:sp macro="" textlink="">
      <xdr:nvSpPr>
        <xdr:cNvPr id="189" name="テキスト ボックス 188"/>
        <xdr:cNvSpPr txBox="1"/>
      </xdr:nvSpPr>
      <xdr:spPr>
        <a:xfrm>
          <a:off x="2608794"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66891</xdr:rowOff>
    </xdr:from>
    <xdr:to>
      <xdr:col>2</xdr:col>
      <xdr:colOff>638175</xdr:colOff>
      <xdr:row>74</xdr:row>
      <xdr:rowOff>134233</xdr:rowOff>
    </xdr:to>
    <xdr:cxnSp macro="">
      <xdr:nvCxnSpPr>
        <xdr:cNvPr id="190" name="直線コネクタ 189"/>
        <xdr:cNvCxnSpPr/>
      </xdr:nvCxnSpPr>
      <xdr:spPr>
        <a:xfrm flipV="1">
          <a:off x="1130300" y="12754191"/>
          <a:ext cx="8890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58001</xdr:rowOff>
    </xdr:from>
    <xdr:to>
      <xdr:col>3</xdr:col>
      <xdr:colOff>3175</xdr:colOff>
      <xdr:row>78</xdr:row>
      <xdr:rowOff>159601</xdr:rowOff>
    </xdr:to>
    <xdr:sp macro="" textlink="">
      <xdr:nvSpPr>
        <xdr:cNvPr id="191" name="フローチャート : 判断 190"/>
        <xdr:cNvSpPr/>
      </xdr:nvSpPr>
      <xdr:spPr>
        <a:xfrm>
          <a:off x="1968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150728</xdr:rowOff>
    </xdr:from>
    <xdr:ext cx="599010" cy="259045"/>
    <xdr:sp macro="" textlink="">
      <xdr:nvSpPr>
        <xdr:cNvPr id="192" name="テキスト ボックス 191"/>
        <xdr:cNvSpPr txBox="1"/>
      </xdr:nvSpPr>
      <xdr:spPr>
        <a:xfrm>
          <a:off x="1719794"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116866</xdr:rowOff>
    </xdr:from>
    <xdr:to>
      <xdr:col>1</xdr:col>
      <xdr:colOff>485775</xdr:colOff>
      <xdr:row>79</xdr:row>
      <xdr:rowOff>47016</xdr:rowOff>
    </xdr:to>
    <xdr:sp macro="" textlink="">
      <xdr:nvSpPr>
        <xdr:cNvPr id="193" name="フローチャート : 判断 192"/>
        <xdr:cNvSpPr/>
      </xdr:nvSpPr>
      <xdr:spPr>
        <a:xfrm>
          <a:off x="1079500" y="1348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38143</xdr:rowOff>
    </xdr:from>
    <xdr:ext cx="599010" cy="259045"/>
    <xdr:sp macro="" textlink="">
      <xdr:nvSpPr>
        <xdr:cNvPr id="194" name="テキスト ボックス 193"/>
        <xdr:cNvSpPr txBox="1"/>
      </xdr:nvSpPr>
      <xdr:spPr>
        <a:xfrm>
          <a:off x="830794" y="135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91681</xdr:rowOff>
    </xdr:from>
    <xdr:to>
      <xdr:col>6</xdr:col>
      <xdr:colOff>561975</xdr:colOff>
      <xdr:row>72</xdr:row>
      <xdr:rowOff>21831</xdr:rowOff>
    </xdr:to>
    <xdr:sp macro="" textlink="">
      <xdr:nvSpPr>
        <xdr:cNvPr id="200" name="円/楕円 199"/>
        <xdr:cNvSpPr/>
      </xdr:nvSpPr>
      <xdr:spPr>
        <a:xfrm>
          <a:off x="4584700" y="1226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6608</xdr:rowOff>
    </xdr:from>
    <xdr:ext cx="599010" cy="259045"/>
    <xdr:sp macro="" textlink="">
      <xdr:nvSpPr>
        <xdr:cNvPr id="201" name="民生費該当値テキスト"/>
        <xdr:cNvSpPr txBox="1"/>
      </xdr:nvSpPr>
      <xdr:spPr>
        <a:xfrm>
          <a:off x="4686300" y="1217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186,854</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33979</xdr:rowOff>
    </xdr:from>
    <xdr:to>
      <xdr:col>5</xdr:col>
      <xdr:colOff>409575</xdr:colOff>
      <xdr:row>72</xdr:row>
      <xdr:rowOff>135579</xdr:rowOff>
    </xdr:to>
    <xdr:sp macro="" textlink="">
      <xdr:nvSpPr>
        <xdr:cNvPr id="202" name="円/楕円 201"/>
        <xdr:cNvSpPr/>
      </xdr:nvSpPr>
      <xdr:spPr>
        <a:xfrm>
          <a:off x="3746500" y="123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152106</xdr:rowOff>
    </xdr:from>
    <xdr:ext cx="599010" cy="259045"/>
    <xdr:sp macro="" textlink="">
      <xdr:nvSpPr>
        <xdr:cNvPr id="203" name="テキスト ボックス 202"/>
        <xdr:cNvSpPr txBox="1"/>
      </xdr:nvSpPr>
      <xdr:spPr>
        <a:xfrm>
          <a:off x="3497794" y="121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180,883</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97892</xdr:rowOff>
    </xdr:from>
    <xdr:to>
      <xdr:col>4</xdr:col>
      <xdr:colOff>206375</xdr:colOff>
      <xdr:row>73</xdr:row>
      <xdr:rowOff>28042</xdr:rowOff>
    </xdr:to>
    <xdr:sp macro="" textlink="">
      <xdr:nvSpPr>
        <xdr:cNvPr id="204" name="円/楕円 203"/>
        <xdr:cNvSpPr/>
      </xdr:nvSpPr>
      <xdr:spPr>
        <a:xfrm>
          <a:off x="2857500" y="1244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44569</xdr:rowOff>
    </xdr:from>
    <xdr:ext cx="599010" cy="259045"/>
    <xdr:sp macro="" textlink="">
      <xdr:nvSpPr>
        <xdr:cNvPr id="205" name="テキスト ボックス 204"/>
        <xdr:cNvSpPr txBox="1"/>
      </xdr:nvSpPr>
      <xdr:spPr>
        <a:xfrm>
          <a:off x="2608794" y="1221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177,528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16091</xdr:rowOff>
    </xdr:from>
    <xdr:to>
      <xdr:col>3</xdr:col>
      <xdr:colOff>3175</xdr:colOff>
      <xdr:row>74</xdr:row>
      <xdr:rowOff>117691</xdr:rowOff>
    </xdr:to>
    <xdr:sp macro="" textlink="">
      <xdr:nvSpPr>
        <xdr:cNvPr id="206" name="円/楕円 205"/>
        <xdr:cNvSpPr/>
      </xdr:nvSpPr>
      <xdr:spPr>
        <a:xfrm>
          <a:off x="1968500" y="127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134218</xdr:rowOff>
    </xdr:from>
    <xdr:ext cx="599010" cy="259045"/>
    <xdr:sp macro="" textlink="">
      <xdr:nvSpPr>
        <xdr:cNvPr id="207" name="テキスト ボックス 206"/>
        <xdr:cNvSpPr txBox="1"/>
      </xdr:nvSpPr>
      <xdr:spPr>
        <a:xfrm>
          <a:off x="1719794" y="1247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163,822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83433</xdr:rowOff>
    </xdr:from>
    <xdr:to>
      <xdr:col>1</xdr:col>
      <xdr:colOff>485775</xdr:colOff>
      <xdr:row>75</xdr:row>
      <xdr:rowOff>13583</xdr:rowOff>
    </xdr:to>
    <xdr:sp macro="" textlink="">
      <xdr:nvSpPr>
        <xdr:cNvPr id="208" name="円/楕円 207"/>
        <xdr:cNvSpPr/>
      </xdr:nvSpPr>
      <xdr:spPr>
        <a:xfrm>
          <a:off x="1079500" y="12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30110</xdr:rowOff>
    </xdr:from>
    <xdr:ext cx="599010" cy="259045"/>
    <xdr:sp macro="" textlink="">
      <xdr:nvSpPr>
        <xdr:cNvPr id="209" name="テキスト ボックス 208"/>
        <xdr:cNvSpPr txBox="1"/>
      </xdr:nvSpPr>
      <xdr:spPr>
        <a:xfrm>
          <a:off x="830794" y="125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2" name="直線コネクタ 231"/>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3"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4" name="直線コネクタ 233"/>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5"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6" name="直線コネクタ 235"/>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9672</xdr:rowOff>
    </xdr:from>
    <xdr:to>
      <xdr:col>6</xdr:col>
      <xdr:colOff>511175</xdr:colOff>
      <xdr:row>97</xdr:row>
      <xdr:rowOff>66686</xdr:rowOff>
    </xdr:to>
    <xdr:cxnSp macro="">
      <xdr:nvCxnSpPr>
        <xdr:cNvPr id="237" name="直線コネクタ 236"/>
        <xdr:cNvCxnSpPr/>
      </xdr:nvCxnSpPr>
      <xdr:spPr>
        <a:xfrm>
          <a:off x="3797300" y="16640322"/>
          <a:ext cx="838200" cy="5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3512</xdr:rowOff>
    </xdr:from>
    <xdr:ext cx="534377" cy="259045"/>
    <xdr:sp macro="" textlink="">
      <xdr:nvSpPr>
        <xdr:cNvPr id="238" name="衛生費平均値テキスト"/>
        <xdr:cNvSpPr txBox="1"/>
      </xdr:nvSpPr>
      <xdr:spPr>
        <a:xfrm>
          <a:off x="4686300" y="1646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39" name="フローチャート : 判断 238"/>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150901</xdr:rowOff>
    </xdr:from>
    <xdr:to>
      <xdr:col>5</xdr:col>
      <xdr:colOff>358775</xdr:colOff>
      <xdr:row>97</xdr:row>
      <xdr:rowOff>9672</xdr:rowOff>
    </xdr:to>
    <xdr:cxnSp macro="">
      <xdr:nvCxnSpPr>
        <xdr:cNvPr id="240" name="直線コネクタ 239"/>
        <xdr:cNvCxnSpPr/>
      </xdr:nvCxnSpPr>
      <xdr:spPr>
        <a:xfrm>
          <a:off x="2908300" y="16610101"/>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1" name="フローチャート : 判断 240"/>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104909</xdr:rowOff>
    </xdr:from>
    <xdr:ext cx="534377" cy="259045"/>
    <xdr:sp macro="" textlink="">
      <xdr:nvSpPr>
        <xdr:cNvPr id="242" name="テキスト ボックス 241"/>
        <xdr:cNvSpPr txBox="1"/>
      </xdr:nvSpPr>
      <xdr:spPr>
        <a:xfrm>
          <a:off x="3530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150901</xdr:rowOff>
    </xdr:from>
    <xdr:to>
      <xdr:col>4</xdr:col>
      <xdr:colOff>155575</xdr:colOff>
      <xdr:row>97</xdr:row>
      <xdr:rowOff>25743</xdr:rowOff>
    </xdr:to>
    <xdr:cxnSp macro="">
      <xdr:nvCxnSpPr>
        <xdr:cNvPr id="243" name="直線コネクタ 242"/>
        <xdr:cNvCxnSpPr/>
      </xdr:nvCxnSpPr>
      <xdr:spPr>
        <a:xfrm flipV="1">
          <a:off x="2019300" y="16610101"/>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4" name="フローチャート : 判断 243"/>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138330</xdr:rowOff>
    </xdr:from>
    <xdr:ext cx="534377" cy="259045"/>
    <xdr:sp macro="" textlink="">
      <xdr:nvSpPr>
        <xdr:cNvPr id="245" name="テキスト ボックス 244"/>
        <xdr:cNvSpPr txBox="1"/>
      </xdr:nvSpPr>
      <xdr:spPr>
        <a:xfrm>
          <a:off x="2641111" y="167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15091</xdr:rowOff>
    </xdr:from>
    <xdr:to>
      <xdr:col>2</xdr:col>
      <xdr:colOff>638175</xdr:colOff>
      <xdr:row>97</xdr:row>
      <xdr:rowOff>25743</xdr:rowOff>
    </xdr:to>
    <xdr:cxnSp macro="">
      <xdr:nvCxnSpPr>
        <xdr:cNvPr id="246" name="直線コネクタ 245"/>
        <xdr:cNvCxnSpPr/>
      </xdr:nvCxnSpPr>
      <xdr:spPr>
        <a:xfrm>
          <a:off x="1130300" y="16645741"/>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7" name="フローチャート : 判断 246"/>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161007</xdr:rowOff>
    </xdr:from>
    <xdr:ext cx="534377" cy="259045"/>
    <xdr:sp macro="" textlink="">
      <xdr:nvSpPr>
        <xdr:cNvPr id="248" name="テキスト ボックス 247"/>
        <xdr:cNvSpPr txBox="1"/>
      </xdr:nvSpPr>
      <xdr:spPr>
        <a:xfrm>
          <a:off x="1752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49" name="フローチャート : 判断 248"/>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126511</xdr:rowOff>
    </xdr:from>
    <xdr:ext cx="534377" cy="259045"/>
    <xdr:sp macro="" textlink="">
      <xdr:nvSpPr>
        <xdr:cNvPr id="250" name="テキスト ボックス 249"/>
        <xdr:cNvSpPr txBox="1"/>
      </xdr:nvSpPr>
      <xdr:spPr>
        <a:xfrm>
          <a:off x="863111" y="167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15886</xdr:rowOff>
    </xdr:from>
    <xdr:to>
      <xdr:col>6</xdr:col>
      <xdr:colOff>561975</xdr:colOff>
      <xdr:row>97</xdr:row>
      <xdr:rowOff>117486</xdr:rowOff>
    </xdr:to>
    <xdr:sp macro="" textlink="">
      <xdr:nvSpPr>
        <xdr:cNvPr id="256" name="円/楕円 255"/>
        <xdr:cNvSpPr/>
      </xdr:nvSpPr>
      <xdr:spPr>
        <a:xfrm>
          <a:off x="4584700" y="166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165763</xdr:rowOff>
    </xdr:from>
    <xdr:ext cx="534377" cy="259045"/>
    <xdr:sp macro="" textlink="">
      <xdr:nvSpPr>
        <xdr:cNvPr id="257" name="衛生費該当値テキスト"/>
        <xdr:cNvSpPr txBox="1"/>
      </xdr:nvSpPr>
      <xdr:spPr>
        <a:xfrm>
          <a:off x="4686300" y="1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30,694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130322</xdr:rowOff>
    </xdr:from>
    <xdr:to>
      <xdr:col>5</xdr:col>
      <xdr:colOff>409575</xdr:colOff>
      <xdr:row>97</xdr:row>
      <xdr:rowOff>60472</xdr:rowOff>
    </xdr:to>
    <xdr:sp macro="" textlink="">
      <xdr:nvSpPr>
        <xdr:cNvPr id="258" name="円/楕円 257"/>
        <xdr:cNvSpPr/>
      </xdr:nvSpPr>
      <xdr:spPr>
        <a:xfrm>
          <a:off x="3746500" y="165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76999</xdr:rowOff>
    </xdr:from>
    <xdr:ext cx="534377" cy="259045"/>
    <xdr:sp macro="" textlink="">
      <xdr:nvSpPr>
        <xdr:cNvPr id="259" name="テキスト ボックス 258"/>
        <xdr:cNvSpPr txBox="1"/>
      </xdr:nvSpPr>
      <xdr:spPr>
        <a:xfrm>
          <a:off x="3530111" y="1636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100101</xdr:rowOff>
    </xdr:from>
    <xdr:to>
      <xdr:col>4</xdr:col>
      <xdr:colOff>206375</xdr:colOff>
      <xdr:row>97</xdr:row>
      <xdr:rowOff>30251</xdr:rowOff>
    </xdr:to>
    <xdr:sp macro="" textlink="">
      <xdr:nvSpPr>
        <xdr:cNvPr id="260" name="円/楕円 259"/>
        <xdr:cNvSpPr/>
      </xdr:nvSpPr>
      <xdr:spPr>
        <a:xfrm>
          <a:off x="2857500" y="1655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46778</xdr:rowOff>
    </xdr:from>
    <xdr:ext cx="534377" cy="259045"/>
    <xdr:sp macro="" textlink="">
      <xdr:nvSpPr>
        <xdr:cNvPr id="261" name="テキスト ボックス 260"/>
        <xdr:cNvSpPr txBox="1"/>
      </xdr:nvSpPr>
      <xdr:spPr>
        <a:xfrm>
          <a:off x="2641111" y="163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146393</xdr:rowOff>
    </xdr:from>
    <xdr:to>
      <xdr:col>3</xdr:col>
      <xdr:colOff>3175</xdr:colOff>
      <xdr:row>97</xdr:row>
      <xdr:rowOff>76543</xdr:rowOff>
    </xdr:to>
    <xdr:sp macro="" textlink="">
      <xdr:nvSpPr>
        <xdr:cNvPr id="262" name="円/楕円 261"/>
        <xdr:cNvSpPr/>
      </xdr:nvSpPr>
      <xdr:spPr>
        <a:xfrm>
          <a:off x="1968500" y="1660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93070</xdr:rowOff>
    </xdr:from>
    <xdr:ext cx="534377" cy="259045"/>
    <xdr:sp macro="" textlink="">
      <xdr:nvSpPr>
        <xdr:cNvPr id="263" name="テキスト ボックス 262"/>
        <xdr:cNvSpPr txBox="1"/>
      </xdr:nvSpPr>
      <xdr:spPr>
        <a:xfrm>
          <a:off x="1752111" y="163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135741</xdr:rowOff>
    </xdr:from>
    <xdr:to>
      <xdr:col>1</xdr:col>
      <xdr:colOff>485775</xdr:colOff>
      <xdr:row>97</xdr:row>
      <xdr:rowOff>65891</xdr:rowOff>
    </xdr:to>
    <xdr:sp macro="" textlink="">
      <xdr:nvSpPr>
        <xdr:cNvPr id="264" name="円/楕円 263"/>
        <xdr:cNvSpPr/>
      </xdr:nvSpPr>
      <xdr:spPr>
        <a:xfrm>
          <a:off x="1079500" y="1659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82418</xdr:rowOff>
    </xdr:from>
    <xdr:ext cx="534377" cy="259045"/>
    <xdr:sp macro="" textlink="">
      <xdr:nvSpPr>
        <xdr:cNvPr id="265" name="テキスト ボックス 264"/>
        <xdr:cNvSpPr txBox="1"/>
      </xdr:nvSpPr>
      <xdr:spPr>
        <a:xfrm>
          <a:off x="863111" y="1637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89" name="直線コネクタ 288"/>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0"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1" name="直線コネクタ 290"/>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2"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3" name="直線コネクタ 292"/>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71310</xdr:rowOff>
    </xdr:from>
    <xdr:to>
      <xdr:col>15</xdr:col>
      <xdr:colOff>180975</xdr:colOff>
      <xdr:row>38</xdr:row>
      <xdr:rowOff>83883</xdr:rowOff>
    </xdr:to>
    <xdr:cxnSp macro="">
      <xdr:nvCxnSpPr>
        <xdr:cNvPr id="294" name="直線コネクタ 293"/>
        <xdr:cNvCxnSpPr/>
      </xdr:nvCxnSpPr>
      <xdr:spPr>
        <a:xfrm flipV="1">
          <a:off x="9639300" y="6586410"/>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150830</xdr:rowOff>
    </xdr:from>
    <xdr:ext cx="469744" cy="259045"/>
    <xdr:sp macro="" textlink="">
      <xdr:nvSpPr>
        <xdr:cNvPr id="295" name="労働費平均値テキスト"/>
        <xdr:cNvSpPr txBox="1"/>
      </xdr:nvSpPr>
      <xdr:spPr>
        <a:xfrm>
          <a:off x="10528300" y="632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6" name="フローチャート : 判断 295"/>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69215</xdr:rowOff>
    </xdr:from>
    <xdr:to>
      <xdr:col>14</xdr:col>
      <xdr:colOff>28575</xdr:colOff>
      <xdr:row>38</xdr:row>
      <xdr:rowOff>83883</xdr:rowOff>
    </xdr:to>
    <xdr:cxnSp macro="">
      <xdr:nvCxnSpPr>
        <xdr:cNvPr id="297" name="直線コネクタ 296"/>
        <xdr:cNvCxnSpPr/>
      </xdr:nvCxnSpPr>
      <xdr:spPr>
        <a:xfrm>
          <a:off x="8750300" y="6584315"/>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298" name="フローチャート : 判断 297"/>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299" name="テキスト ボックス 298"/>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45593</xdr:rowOff>
    </xdr:from>
    <xdr:to>
      <xdr:col>12</xdr:col>
      <xdr:colOff>511175</xdr:colOff>
      <xdr:row>38</xdr:row>
      <xdr:rowOff>69215</xdr:rowOff>
    </xdr:to>
    <xdr:cxnSp macro="">
      <xdr:nvCxnSpPr>
        <xdr:cNvPr id="300" name="直線コネクタ 299"/>
        <xdr:cNvCxnSpPr/>
      </xdr:nvCxnSpPr>
      <xdr:spPr>
        <a:xfrm>
          <a:off x="7861300" y="6560693"/>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1" name="フローチャート : 判断 300"/>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2" name="テキスト ボックス 301"/>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38354</xdr:rowOff>
    </xdr:from>
    <xdr:to>
      <xdr:col>11</xdr:col>
      <xdr:colOff>307975</xdr:colOff>
      <xdr:row>38</xdr:row>
      <xdr:rowOff>45593</xdr:rowOff>
    </xdr:to>
    <xdr:cxnSp macro="">
      <xdr:nvCxnSpPr>
        <xdr:cNvPr id="303" name="直線コネクタ 302"/>
        <xdr:cNvCxnSpPr/>
      </xdr:nvCxnSpPr>
      <xdr:spPr>
        <a:xfrm>
          <a:off x="6972300" y="655345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4" name="フローチャート : 判断 303"/>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134447</xdr:rowOff>
    </xdr:from>
    <xdr:ext cx="469744" cy="259045"/>
    <xdr:sp macro="" textlink="">
      <xdr:nvSpPr>
        <xdr:cNvPr id="305" name="テキスト ボックス 304"/>
        <xdr:cNvSpPr txBox="1"/>
      </xdr:nvSpPr>
      <xdr:spPr>
        <a:xfrm>
          <a:off x="7626427" y="613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6" name="フローチャート : 判断 305"/>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64152</xdr:rowOff>
    </xdr:from>
    <xdr:ext cx="469744" cy="259045"/>
    <xdr:sp macro="" textlink="">
      <xdr:nvSpPr>
        <xdr:cNvPr id="307" name="テキスト ボックス 306"/>
        <xdr:cNvSpPr txBox="1"/>
      </xdr:nvSpPr>
      <xdr:spPr>
        <a:xfrm>
          <a:off x="6737427"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20510</xdr:rowOff>
    </xdr:from>
    <xdr:to>
      <xdr:col>15</xdr:col>
      <xdr:colOff>231775</xdr:colOff>
      <xdr:row>38</xdr:row>
      <xdr:rowOff>122110</xdr:rowOff>
    </xdr:to>
    <xdr:sp macro="" textlink="">
      <xdr:nvSpPr>
        <xdr:cNvPr id="313" name="円/楕円 312"/>
        <xdr:cNvSpPr/>
      </xdr:nvSpPr>
      <xdr:spPr>
        <a:xfrm>
          <a:off x="10426700" y="65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170387</xdr:rowOff>
    </xdr:from>
    <xdr:ext cx="378565" cy="259045"/>
    <xdr:sp macro="" textlink="">
      <xdr:nvSpPr>
        <xdr:cNvPr id="314" name="労働費該当値テキスト"/>
        <xdr:cNvSpPr txBox="1"/>
      </xdr:nvSpPr>
      <xdr:spPr>
        <a:xfrm>
          <a:off x="10528300" y="6514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33083</xdr:rowOff>
    </xdr:from>
    <xdr:to>
      <xdr:col>14</xdr:col>
      <xdr:colOff>79375</xdr:colOff>
      <xdr:row>38</xdr:row>
      <xdr:rowOff>134683</xdr:rowOff>
    </xdr:to>
    <xdr:sp macro="" textlink="">
      <xdr:nvSpPr>
        <xdr:cNvPr id="315" name="円/楕円 314"/>
        <xdr:cNvSpPr/>
      </xdr:nvSpPr>
      <xdr:spPr>
        <a:xfrm>
          <a:off x="9588500" y="654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125810</xdr:rowOff>
    </xdr:from>
    <xdr:ext cx="378565" cy="259045"/>
    <xdr:sp macro="" textlink="">
      <xdr:nvSpPr>
        <xdr:cNvPr id="316" name="テキスト ボックス 315"/>
        <xdr:cNvSpPr txBox="1"/>
      </xdr:nvSpPr>
      <xdr:spPr>
        <a:xfrm>
          <a:off x="9450017" y="664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18415</xdr:rowOff>
    </xdr:from>
    <xdr:to>
      <xdr:col>12</xdr:col>
      <xdr:colOff>561975</xdr:colOff>
      <xdr:row>38</xdr:row>
      <xdr:rowOff>120015</xdr:rowOff>
    </xdr:to>
    <xdr:sp macro="" textlink="">
      <xdr:nvSpPr>
        <xdr:cNvPr id="317" name="円/楕円 316"/>
        <xdr:cNvSpPr/>
      </xdr:nvSpPr>
      <xdr:spPr>
        <a:xfrm>
          <a:off x="8699500" y="65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111142</xdr:rowOff>
    </xdr:from>
    <xdr:ext cx="378565" cy="259045"/>
    <xdr:sp macro="" textlink="">
      <xdr:nvSpPr>
        <xdr:cNvPr id="318" name="テキスト ボックス 317"/>
        <xdr:cNvSpPr txBox="1"/>
      </xdr:nvSpPr>
      <xdr:spPr>
        <a:xfrm>
          <a:off x="8561017" y="662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166243</xdr:rowOff>
    </xdr:from>
    <xdr:to>
      <xdr:col>11</xdr:col>
      <xdr:colOff>358775</xdr:colOff>
      <xdr:row>38</xdr:row>
      <xdr:rowOff>96393</xdr:rowOff>
    </xdr:to>
    <xdr:sp macro="" textlink="">
      <xdr:nvSpPr>
        <xdr:cNvPr id="319" name="円/楕円 318"/>
        <xdr:cNvSpPr/>
      </xdr:nvSpPr>
      <xdr:spPr>
        <a:xfrm>
          <a:off x="7810500" y="65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87520</xdr:rowOff>
    </xdr:from>
    <xdr:ext cx="378565" cy="259045"/>
    <xdr:sp macro="" textlink="">
      <xdr:nvSpPr>
        <xdr:cNvPr id="320" name="テキスト ボックス 319"/>
        <xdr:cNvSpPr txBox="1"/>
      </xdr:nvSpPr>
      <xdr:spPr>
        <a:xfrm>
          <a:off x="7672017" y="660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159004</xdr:rowOff>
    </xdr:from>
    <xdr:to>
      <xdr:col>10</xdr:col>
      <xdr:colOff>155575</xdr:colOff>
      <xdr:row>38</xdr:row>
      <xdr:rowOff>89154</xdr:rowOff>
    </xdr:to>
    <xdr:sp macro="" textlink="">
      <xdr:nvSpPr>
        <xdr:cNvPr id="321" name="円/楕円 320"/>
        <xdr:cNvSpPr/>
      </xdr:nvSpPr>
      <xdr:spPr>
        <a:xfrm>
          <a:off x="6921500" y="65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80281</xdr:rowOff>
    </xdr:from>
    <xdr:ext cx="378565" cy="259045"/>
    <xdr:sp macro="" textlink="">
      <xdr:nvSpPr>
        <xdr:cNvPr id="322" name="テキスト ボックス 321"/>
        <xdr:cNvSpPr txBox="1"/>
      </xdr:nvSpPr>
      <xdr:spPr>
        <a:xfrm>
          <a:off x="6783017" y="6595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4" name="直線コネクタ 343"/>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5"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6" name="直線コネクタ 345"/>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7"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48" name="直線コネクタ 347"/>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102255</xdr:rowOff>
    </xdr:from>
    <xdr:to>
      <xdr:col>15</xdr:col>
      <xdr:colOff>180975</xdr:colOff>
      <xdr:row>58</xdr:row>
      <xdr:rowOff>105410</xdr:rowOff>
    </xdr:to>
    <xdr:cxnSp macro="">
      <xdr:nvCxnSpPr>
        <xdr:cNvPr id="349" name="直線コネクタ 348"/>
        <xdr:cNvCxnSpPr/>
      </xdr:nvCxnSpPr>
      <xdr:spPr>
        <a:xfrm flipV="1">
          <a:off x="9639300" y="10046355"/>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0"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1" name="フローチャート : 判断 350"/>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105410</xdr:rowOff>
    </xdr:from>
    <xdr:to>
      <xdr:col>14</xdr:col>
      <xdr:colOff>28575</xdr:colOff>
      <xdr:row>58</xdr:row>
      <xdr:rowOff>106004</xdr:rowOff>
    </xdr:to>
    <xdr:cxnSp macro="">
      <xdr:nvCxnSpPr>
        <xdr:cNvPr id="352" name="直線コネクタ 351"/>
        <xdr:cNvCxnSpPr/>
      </xdr:nvCxnSpPr>
      <xdr:spPr>
        <a:xfrm flipV="1">
          <a:off x="8750300" y="10049510"/>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3" name="フローチャート : 判断 352"/>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4" name="テキスト ボックス 353"/>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106004</xdr:rowOff>
    </xdr:from>
    <xdr:to>
      <xdr:col>12</xdr:col>
      <xdr:colOff>511175</xdr:colOff>
      <xdr:row>58</xdr:row>
      <xdr:rowOff>109113</xdr:rowOff>
    </xdr:to>
    <xdr:cxnSp macro="">
      <xdr:nvCxnSpPr>
        <xdr:cNvPr id="355" name="直線コネクタ 354"/>
        <xdr:cNvCxnSpPr/>
      </xdr:nvCxnSpPr>
      <xdr:spPr>
        <a:xfrm flipV="1">
          <a:off x="7861300" y="10050104"/>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6" name="フローチャート : 判断 355"/>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139270</xdr:rowOff>
    </xdr:from>
    <xdr:ext cx="469744" cy="259045"/>
    <xdr:sp macro="" textlink="">
      <xdr:nvSpPr>
        <xdr:cNvPr id="357" name="テキスト ボックス 356"/>
        <xdr:cNvSpPr txBox="1"/>
      </xdr:nvSpPr>
      <xdr:spPr>
        <a:xfrm>
          <a:off x="8515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109113</xdr:rowOff>
    </xdr:from>
    <xdr:to>
      <xdr:col>11</xdr:col>
      <xdr:colOff>307975</xdr:colOff>
      <xdr:row>58</xdr:row>
      <xdr:rowOff>113960</xdr:rowOff>
    </xdr:to>
    <xdr:cxnSp macro="">
      <xdr:nvCxnSpPr>
        <xdr:cNvPr id="358" name="直線コネクタ 357"/>
        <xdr:cNvCxnSpPr/>
      </xdr:nvCxnSpPr>
      <xdr:spPr>
        <a:xfrm flipV="1">
          <a:off x="6972300" y="10053213"/>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59" name="フローチャート : 判断 358"/>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159524</xdr:rowOff>
    </xdr:from>
    <xdr:ext cx="469744" cy="259045"/>
    <xdr:sp macro="" textlink="">
      <xdr:nvSpPr>
        <xdr:cNvPr id="360" name="テキスト ボックス 359"/>
        <xdr:cNvSpPr txBox="1"/>
      </xdr:nvSpPr>
      <xdr:spPr>
        <a:xfrm>
          <a:off x="7626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1" name="フローチャート : 判断 360"/>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2" name="テキスト ボックス 361"/>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51455</xdr:rowOff>
    </xdr:from>
    <xdr:to>
      <xdr:col>15</xdr:col>
      <xdr:colOff>231775</xdr:colOff>
      <xdr:row>58</xdr:row>
      <xdr:rowOff>153055</xdr:rowOff>
    </xdr:to>
    <xdr:sp macro="" textlink="">
      <xdr:nvSpPr>
        <xdr:cNvPr id="368" name="円/楕円 367"/>
        <xdr:cNvSpPr/>
      </xdr:nvSpPr>
      <xdr:spPr>
        <a:xfrm>
          <a:off x="10426700" y="999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137832</xdr:rowOff>
    </xdr:from>
    <xdr:ext cx="378565" cy="259045"/>
    <xdr:sp macro="" textlink="">
      <xdr:nvSpPr>
        <xdr:cNvPr id="369" name="農林水産業費該当値テキスト"/>
        <xdr:cNvSpPr txBox="1"/>
      </xdr:nvSpPr>
      <xdr:spPr>
        <a:xfrm>
          <a:off x="10528300" y="9910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54610</xdr:rowOff>
    </xdr:from>
    <xdr:to>
      <xdr:col>14</xdr:col>
      <xdr:colOff>79375</xdr:colOff>
      <xdr:row>58</xdr:row>
      <xdr:rowOff>156210</xdr:rowOff>
    </xdr:to>
    <xdr:sp macro="" textlink="">
      <xdr:nvSpPr>
        <xdr:cNvPr id="370" name="円/楕円 369"/>
        <xdr:cNvSpPr/>
      </xdr:nvSpPr>
      <xdr:spPr>
        <a:xfrm>
          <a:off x="9588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147337</xdr:rowOff>
    </xdr:from>
    <xdr:ext cx="378565" cy="259045"/>
    <xdr:sp macro="" textlink="">
      <xdr:nvSpPr>
        <xdr:cNvPr id="371" name="テキスト ボックス 370"/>
        <xdr:cNvSpPr txBox="1"/>
      </xdr:nvSpPr>
      <xdr:spPr>
        <a:xfrm>
          <a:off x="9450017" y="1009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55204</xdr:rowOff>
    </xdr:from>
    <xdr:to>
      <xdr:col>12</xdr:col>
      <xdr:colOff>561975</xdr:colOff>
      <xdr:row>58</xdr:row>
      <xdr:rowOff>156804</xdr:rowOff>
    </xdr:to>
    <xdr:sp macro="" textlink="">
      <xdr:nvSpPr>
        <xdr:cNvPr id="372" name="円/楕円 371"/>
        <xdr:cNvSpPr/>
      </xdr:nvSpPr>
      <xdr:spPr>
        <a:xfrm>
          <a:off x="8699500" y="99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147931</xdr:rowOff>
    </xdr:from>
    <xdr:ext cx="378565" cy="259045"/>
    <xdr:sp macro="" textlink="">
      <xdr:nvSpPr>
        <xdr:cNvPr id="373" name="テキスト ボックス 372"/>
        <xdr:cNvSpPr txBox="1"/>
      </xdr:nvSpPr>
      <xdr:spPr>
        <a:xfrm>
          <a:off x="8561017" y="1009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58313</xdr:rowOff>
    </xdr:from>
    <xdr:to>
      <xdr:col>11</xdr:col>
      <xdr:colOff>358775</xdr:colOff>
      <xdr:row>58</xdr:row>
      <xdr:rowOff>159913</xdr:rowOff>
    </xdr:to>
    <xdr:sp macro="" textlink="">
      <xdr:nvSpPr>
        <xdr:cNvPr id="374" name="円/楕円 373"/>
        <xdr:cNvSpPr/>
      </xdr:nvSpPr>
      <xdr:spPr>
        <a:xfrm>
          <a:off x="7810500" y="100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151040</xdr:rowOff>
    </xdr:from>
    <xdr:ext cx="378565" cy="259045"/>
    <xdr:sp macro="" textlink="">
      <xdr:nvSpPr>
        <xdr:cNvPr id="375" name="テキスト ボックス 374"/>
        <xdr:cNvSpPr txBox="1"/>
      </xdr:nvSpPr>
      <xdr:spPr>
        <a:xfrm>
          <a:off x="7672017" y="1009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63160</xdr:rowOff>
    </xdr:from>
    <xdr:to>
      <xdr:col>10</xdr:col>
      <xdr:colOff>155575</xdr:colOff>
      <xdr:row>58</xdr:row>
      <xdr:rowOff>164760</xdr:rowOff>
    </xdr:to>
    <xdr:sp macro="" textlink="">
      <xdr:nvSpPr>
        <xdr:cNvPr id="376" name="円/楕円 375"/>
        <xdr:cNvSpPr/>
      </xdr:nvSpPr>
      <xdr:spPr>
        <a:xfrm>
          <a:off x="6921500" y="1000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155887</xdr:rowOff>
    </xdr:from>
    <xdr:ext cx="378565" cy="259045"/>
    <xdr:sp macro="" textlink="">
      <xdr:nvSpPr>
        <xdr:cNvPr id="377" name="テキスト ボックス 376"/>
        <xdr:cNvSpPr txBox="1"/>
      </xdr:nvSpPr>
      <xdr:spPr>
        <a:xfrm>
          <a:off x="6783017" y="1009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1" name="直線コネクタ 400"/>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2"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3" name="直線コネクタ 402"/>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4"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5" name="直線コネクタ 404"/>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150368</xdr:rowOff>
    </xdr:from>
    <xdr:to>
      <xdr:col>15</xdr:col>
      <xdr:colOff>180975</xdr:colOff>
      <xdr:row>79</xdr:row>
      <xdr:rowOff>3493</xdr:rowOff>
    </xdr:to>
    <xdr:cxnSp macro="">
      <xdr:nvCxnSpPr>
        <xdr:cNvPr id="406" name="直線コネクタ 405"/>
        <xdr:cNvCxnSpPr/>
      </xdr:nvCxnSpPr>
      <xdr:spPr>
        <a:xfrm>
          <a:off x="9639300" y="13523468"/>
          <a:ext cx="8382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7"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08" name="フローチャート : 判断 407"/>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150368</xdr:rowOff>
    </xdr:from>
    <xdr:to>
      <xdr:col>14</xdr:col>
      <xdr:colOff>28575</xdr:colOff>
      <xdr:row>79</xdr:row>
      <xdr:rowOff>958</xdr:rowOff>
    </xdr:to>
    <xdr:cxnSp macro="">
      <xdr:nvCxnSpPr>
        <xdr:cNvPr id="409" name="直線コネクタ 408"/>
        <xdr:cNvCxnSpPr/>
      </xdr:nvCxnSpPr>
      <xdr:spPr>
        <a:xfrm flipV="1">
          <a:off x="8750300" y="13523468"/>
          <a:ext cx="889000" cy="2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0" name="フローチャート : 判断 409"/>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1" name="テキスト ボックス 410"/>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958</xdr:rowOff>
    </xdr:from>
    <xdr:to>
      <xdr:col>12</xdr:col>
      <xdr:colOff>511175</xdr:colOff>
      <xdr:row>79</xdr:row>
      <xdr:rowOff>1760</xdr:rowOff>
    </xdr:to>
    <xdr:cxnSp macro="">
      <xdr:nvCxnSpPr>
        <xdr:cNvPr id="412" name="直線コネクタ 411"/>
        <xdr:cNvCxnSpPr/>
      </xdr:nvCxnSpPr>
      <xdr:spPr>
        <a:xfrm flipV="1">
          <a:off x="7861300" y="13545508"/>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3" name="フローチャート : 判断 412"/>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4" name="テキスト ボックス 413"/>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1760</xdr:rowOff>
    </xdr:from>
    <xdr:to>
      <xdr:col>11</xdr:col>
      <xdr:colOff>307975</xdr:colOff>
      <xdr:row>79</xdr:row>
      <xdr:rowOff>10179</xdr:rowOff>
    </xdr:to>
    <xdr:cxnSp macro="">
      <xdr:nvCxnSpPr>
        <xdr:cNvPr id="415" name="直線コネクタ 414"/>
        <xdr:cNvCxnSpPr/>
      </xdr:nvCxnSpPr>
      <xdr:spPr>
        <a:xfrm flipV="1">
          <a:off x="6972300" y="13546310"/>
          <a:ext cx="8890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6" name="フローチャート : 判断 415"/>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7" name="テキスト ボックス 416"/>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18" name="フローチャート : 判断 417"/>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19" name="テキスト ボックス 418"/>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124143</xdr:rowOff>
    </xdr:from>
    <xdr:to>
      <xdr:col>15</xdr:col>
      <xdr:colOff>231775</xdr:colOff>
      <xdr:row>79</xdr:row>
      <xdr:rowOff>54293</xdr:rowOff>
    </xdr:to>
    <xdr:sp macro="" textlink="">
      <xdr:nvSpPr>
        <xdr:cNvPr id="425" name="円/楕円 424"/>
        <xdr:cNvSpPr/>
      </xdr:nvSpPr>
      <xdr:spPr>
        <a:xfrm>
          <a:off x="10426700" y="134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39070</xdr:rowOff>
    </xdr:from>
    <xdr:ext cx="469744" cy="259045"/>
    <xdr:sp macro="" textlink="">
      <xdr:nvSpPr>
        <xdr:cNvPr id="426" name="商工費該当値テキスト"/>
        <xdr:cNvSpPr txBox="1"/>
      </xdr:nvSpPr>
      <xdr:spPr>
        <a:xfrm>
          <a:off x="10528300" y="1341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99568</xdr:rowOff>
    </xdr:from>
    <xdr:to>
      <xdr:col>14</xdr:col>
      <xdr:colOff>79375</xdr:colOff>
      <xdr:row>79</xdr:row>
      <xdr:rowOff>29718</xdr:rowOff>
    </xdr:to>
    <xdr:sp macro="" textlink="">
      <xdr:nvSpPr>
        <xdr:cNvPr id="427" name="円/楕円 426"/>
        <xdr:cNvSpPr/>
      </xdr:nvSpPr>
      <xdr:spPr>
        <a:xfrm>
          <a:off x="9588500" y="134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20845</xdr:rowOff>
    </xdr:from>
    <xdr:ext cx="469744" cy="259045"/>
    <xdr:sp macro="" textlink="">
      <xdr:nvSpPr>
        <xdr:cNvPr id="428" name="テキスト ボックス 427"/>
        <xdr:cNvSpPr txBox="1"/>
      </xdr:nvSpPr>
      <xdr:spPr>
        <a:xfrm>
          <a:off x="9404427"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121608</xdr:rowOff>
    </xdr:from>
    <xdr:to>
      <xdr:col>12</xdr:col>
      <xdr:colOff>561975</xdr:colOff>
      <xdr:row>79</xdr:row>
      <xdr:rowOff>51758</xdr:rowOff>
    </xdr:to>
    <xdr:sp macro="" textlink="">
      <xdr:nvSpPr>
        <xdr:cNvPr id="429" name="円/楕円 428"/>
        <xdr:cNvSpPr/>
      </xdr:nvSpPr>
      <xdr:spPr>
        <a:xfrm>
          <a:off x="8699500" y="134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42885</xdr:rowOff>
    </xdr:from>
    <xdr:ext cx="469744" cy="259045"/>
    <xdr:sp macro="" textlink="">
      <xdr:nvSpPr>
        <xdr:cNvPr id="430" name="テキスト ボックス 429"/>
        <xdr:cNvSpPr txBox="1"/>
      </xdr:nvSpPr>
      <xdr:spPr>
        <a:xfrm>
          <a:off x="8515427" y="1358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122410</xdr:rowOff>
    </xdr:from>
    <xdr:to>
      <xdr:col>11</xdr:col>
      <xdr:colOff>358775</xdr:colOff>
      <xdr:row>79</xdr:row>
      <xdr:rowOff>52560</xdr:rowOff>
    </xdr:to>
    <xdr:sp macro="" textlink="">
      <xdr:nvSpPr>
        <xdr:cNvPr id="431" name="円/楕円 430"/>
        <xdr:cNvSpPr/>
      </xdr:nvSpPr>
      <xdr:spPr>
        <a:xfrm>
          <a:off x="7810500" y="134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43687</xdr:rowOff>
    </xdr:from>
    <xdr:ext cx="469744" cy="259045"/>
    <xdr:sp macro="" textlink="">
      <xdr:nvSpPr>
        <xdr:cNvPr id="432" name="テキスト ボックス 431"/>
        <xdr:cNvSpPr txBox="1"/>
      </xdr:nvSpPr>
      <xdr:spPr>
        <a:xfrm>
          <a:off x="7626427" y="1358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130829</xdr:rowOff>
    </xdr:from>
    <xdr:to>
      <xdr:col>10</xdr:col>
      <xdr:colOff>155575</xdr:colOff>
      <xdr:row>79</xdr:row>
      <xdr:rowOff>60979</xdr:rowOff>
    </xdr:to>
    <xdr:sp macro="" textlink="">
      <xdr:nvSpPr>
        <xdr:cNvPr id="433" name="円/楕円 432"/>
        <xdr:cNvSpPr/>
      </xdr:nvSpPr>
      <xdr:spPr>
        <a:xfrm>
          <a:off x="6921500" y="135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52106</xdr:rowOff>
    </xdr:from>
    <xdr:ext cx="469744" cy="259045"/>
    <xdr:sp macro="" textlink="">
      <xdr:nvSpPr>
        <xdr:cNvPr id="434" name="テキスト ボックス 433"/>
        <xdr:cNvSpPr txBox="1"/>
      </xdr:nvSpPr>
      <xdr:spPr>
        <a:xfrm>
          <a:off x="6737427" y="1359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59" name="直線コネクタ 458"/>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0"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1" name="直線コネクタ 460"/>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2"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3" name="直線コネクタ 462"/>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94075</xdr:rowOff>
    </xdr:from>
    <xdr:to>
      <xdr:col>15</xdr:col>
      <xdr:colOff>180975</xdr:colOff>
      <xdr:row>98</xdr:row>
      <xdr:rowOff>24885</xdr:rowOff>
    </xdr:to>
    <xdr:cxnSp macro="">
      <xdr:nvCxnSpPr>
        <xdr:cNvPr id="464" name="直線コネクタ 463"/>
        <xdr:cNvCxnSpPr/>
      </xdr:nvCxnSpPr>
      <xdr:spPr>
        <a:xfrm>
          <a:off x="9639300" y="16724725"/>
          <a:ext cx="838200" cy="1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138371</xdr:rowOff>
    </xdr:from>
    <xdr:ext cx="534377" cy="259045"/>
    <xdr:sp macro="" textlink="">
      <xdr:nvSpPr>
        <xdr:cNvPr id="465" name="土木費平均値テキスト"/>
        <xdr:cNvSpPr txBox="1"/>
      </xdr:nvSpPr>
      <xdr:spPr>
        <a:xfrm>
          <a:off x="10528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6" name="フローチャート : 判断 465"/>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29457</xdr:rowOff>
    </xdr:from>
    <xdr:to>
      <xdr:col>14</xdr:col>
      <xdr:colOff>28575</xdr:colOff>
      <xdr:row>97</xdr:row>
      <xdr:rowOff>94075</xdr:rowOff>
    </xdr:to>
    <xdr:cxnSp macro="">
      <xdr:nvCxnSpPr>
        <xdr:cNvPr id="467" name="直線コネクタ 466"/>
        <xdr:cNvCxnSpPr/>
      </xdr:nvCxnSpPr>
      <xdr:spPr>
        <a:xfrm>
          <a:off x="8750300" y="16660107"/>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68" name="フローチャート : 判断 467"/>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63543</xdr:rowOff>
    </xdr:from>
    <xdr:ext cx="534377" cy="259045"/>
    <xdr:sp macro="" textlink="">
      <xdr:nvSpPr>
        <xdr:cNvPr id="469" name="テキスト ボックス 468"/>
        <xdr:cNvSpPr txBox="1"/>
      </xdr:nvSpPr>
      <xdr:spPr>
        <a:xfrm>
          <a:off x="9372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154978</xdr:rowOff>
    </xdr:from>
    <xdr:to>
      <xdr:col>12</xdr:col>
      <xdr:colOff>511175</xdr:colOff>
      <xdr:row>97</xdr:row>
      <xdr:rowOff>29457</xdr:rowOff>
    </xdr:to>
    <xdr:cxnSp macro="">
      <xdr:nvCxnSpPr>
        <xdr:cNvPr id="470" name="直線コネクタ 469"/>
        <xdr:cNvCxnSpPr/>
      </xdr:nvCxnSpPr>
      <xdr:spPr>
        <a:xfrm>
          <a:off x="7861300" y="16614178"/>
          <a:ext cx="889000" cy="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1" name="フローチャート : 判断 470"/>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44759</xdr:rowOff>
    </xdr:from>
    <xdr:ext cx="534377" cy="259045"/>
    <xdr:sp macro="" textlink="">
      <xdr:nvSpPr>
        <xdr:cNvPr id="472" name="テキスト ボックス 471"/>
        <xdr:cNvSpPr txBox="1"/>
      </xdr:nvSpPr>
      <xdr:spPr>
        <a:xfrm>
          <a:off x="8483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79350</xdr:rowOff>
    </xdr:from>
    <xdr:to>
      <xdr:col>11</xdr:col>
      <xdr:colOff>307975</xdr:colOff>
      <xdr:row>96</xdr:row>
      <xdr:rowOff>154978</xdr:rowOff>
    </xdr:to>
    <xdr:cxnSp macro="">
      <xdr:nvCxnSpPr>
        <xdr:cNvPr id="473" name="直線コネクタ 472"/>
        <xdr:cNvCxnSpPr/>
      </xdr:nvCxnSpPr>
      <xdr:spPr>
        <a:xfrm>
          <a:off x="6972300" y="16538550"/>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4" name="フローチャート : 判断 473"/>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162031</xdr:rowOff>
    </xdr:from>
    <xdr:ext cx="534377" cy="259045"/>
    <xdr:sp macro="" textlink="">
      <xdr:nvSpPr>
        <xdr:cNvPr id="475" name="テキスト ボックス 474"/>
        <xdr:cNvSpPr txBox="1"/>
      </xdr:nvSpPr>
      <xdr:spPr>
        <a:xfrm>
          <a:off x="7594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6" name="フローチャート : 判断 475"/>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5357</xdr:rowOff>
    </xdr:from>
    <xdr:ext cx="534377" cy="259045"/>
    <xdr:sp macro="" textlink="">
      <xdr:nvSpPr>
        <xdr:cNvPr id="477" name="テキスト ボックス 476"/>
        <xdr:cNvSpPr txBox="1"/>
      </xdr:nvSpPr>
      <xdr:spPr>
        <a:xfrm>
          <a:off x="6705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145535</xdr:rowOff>
    </xdr:from>
    <xdr:to>
      <xdr:col>15</xdr:col>
      <xdr:colOff>231775</xdr:colOff>
      <xdr:row>98</xdr:row>
      <xdr:rowOff>75685</xdr:rowOff>
    </xdr:to>
    <xdr:sp macro="" textlink="">
      <xdr:nvSpPr>
        <xdr:cNvPr id="483" name="円/楕円 482"/>
        <xdr:cNvSpPr/>
      </xdr:nvSpPr>
      <xdr:spPr>
        <a:xfrm>
          <a:off x="10426700" y="167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123962</xdr:rowOff>
    </xdr:from>
    <xdr:ext cx="534377" cy="259045"/>
    <xdr:sp macro="" textlink="">
      <xdr:nvSpPr>
        <xdr:cNvPr id="484" name="土木費該当値テキスト"/>
        <xdr:cNvSpPr txBox="1"/>
      </xdr:nvSpPr>
      <xdr:spPr>
        <a:xfrm>
          <a:off x="10528300" y="167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30,027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43275</xdr:rowOff>
    </xdr:from>
    <xdr:to>
      <xdr:col>14</xdr:col>
      <xdr:colOff>79375</xdr:colOff>
      <xdr:row>97</xdr:row>
      <xdr:rowOff>144875</xdr:rowOff>
    </xdr:to>
    <xdr:sp macro="" textlink="">
      <xdr:nvSpPr>
        <xdr:cNvPr id="485" name="円/楕円 484"/>
        <xdr:cNvSpPr/>
      </xdr:nvSpPr>
      <xdr:spPr>
        <a:xfrm>
          <a:off x="9588500" y="166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136002</xdr:rowOff>
    </xdr:from>
    <xdr:ext cx="534377" cy="259045"/>
    <xdr:sp macro="" textlink="">
      <xdr:nvSpPr>
        <xdr:cNvPr id="486" name="テキスト ボックス 485"/>
        <xdr:cNvSpPr txBox="1"/>
      </xdr:nvSpPr>
      <xdr:spPr>
        <a:xfrm>
          <a:off x="9372111" y="167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150107</xdr:rowOff>
    </xdr:from>
    <xdr:to>
      <xdr:col>12</xdr:col>
      <xdr:colOff>561975</xdr:colOff>
      <xdr:row>97</xdr:row>
      <xdr:rowOff>80257</xdr:rowOff>
    </xdr:to>
    <xdr:sp macro="" textlink="">
      <xdr:nvSpPr>
        <xdr:cNvPr id="487" name="円/楕円 486"/>
        <xdr:cNvSpPr/>
      </xdr:nvSpPr>
      <xdr:spPr>
        <a:xfrm>
          <a:off x="8699500" y="166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71384</xdr:rowOff>
    </xdr:from>
    <xdr:ext cx="534377" cy="259045"/>
    <xdr:sp macro="" textlink="">
      <xdr:nvSpPr>
        <xdr:cNvPr id="488" name="テキスト ボックス 487"/>
        <xdr:cNvSpPr txBox="1"/>
      </xdr:nvSpPr>
      <xdr:spPr>
        <a:xfrm>
          <a:off x="8483111" y="167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104178</xdr:rowOff>
    </xdr:from>
    <xdr:to>
      <xdr:col>11</xdr:col>
      <xdr:colOff>358775</xdr:colOff>
      <xdr:row>97</xdr:row>
      <xdr:rowOff>34328</xdr:rowOff>
    </xdr:to>
    <xdr:sp macro="" textlink="">
      <xdr:nvSpPr>
        <xdr:cNvPr id="489" name="円/楕円 488"/>
        <xdr:cNvSpPr/>
      </xdr:nvSpPr>
      <xdr:spPr>
        <a:xfrm>
          <a:off x="7810500" y="165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25455</xdr:rowOff>
    </xdr:from>
    <xdr:ext cx="534377" cy="259045"/>
    <xdr:sp macro="" textlink="">
      <xdr:nvSpPr>
        <xdr:cNvPr id="490" name="テキスト ボックス 489"/>
        <xdr:cNvSpPr txBox="1"/>
      </xdr:nvSpPr>
      <xdr:spPr>
        <a:xfrm>
          <a:off x="7594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28550</xdr:rowOff>
    </xdr:from>
    <xdr:to>
      <xdr:col>10</xdr:col>
      <xdr:colOff>155575</xdr:colOff>
      <xdr:row>96</xdr:row>
      <xdr:rowOff>130150</xdr:rowOff>
    </xdr:to>
    <xdr:sp macro="" textlink="">
      <xdr:nvSpPr>
        <xdr:cNvPr id="491" name="円/楕円 490"/>
        <xdr:cNvSpPr/>
      </xdr:nvSpPr>
      <xdr:spPr>
        <a:xfrm>
          <a:off x="6921500" y="164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146677</xdr:rowOff>
    </xdr:from>
    <xdr:ext cx="534377" cy="259045"/>
    <xdr:sp macro="" textlink="">
      <xdr:nvSpPr>
        <xdr:cNvPr id="492" name="テキスト ボックス 491"/>
        <xdr:cNvSpPr txBox="1"/>
      </xdr:nvSpPr>
      <xdr:spPr>
        <a:xfrm>
          <a:off x="6705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7" name="直線コネクタ 516"/>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18"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19" name="直線コネクタ 518"/>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0"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1" name="直線コネクタ 520"/>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110617</xdr:rowOff>
    </xdr:from>
    <xdr:to>
      <xdr:col>23</xdr:col>
      <xdr:colOff>517525</xdr:colOff>
      <xdr:row>38</xdr:row>
      <xdr:rowOff>120269</xdr:rowOff>
    </xdr:to>
    <xdr:cxnSp macro="">
      <xdr:nvCxnSpPr>
        <xdr:cNvPr id="522" name="直線コネクタ 521"/>
        <xdr:cNvCxnSpPr/>
      </xdr:nvCxnSpPr>
      <xdr:spPr>
        <a:xfrm>
          <a:off x="15481300" y="6625717"/>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124477</xdr:rowOff>
    </xdr:from>
    <xdr:ext cx="534377" cy="259045"/>
    <xdr:sp macro="" textlink="">
      <xdr:nvSpPr>
        <xdr:cNvPr id="523" name="消防費平均値テキスト"/>
        <xdr:cNvSpPr txBox="1"/>
      </xdr:nvSpPr>
      <xdr:spPr>
        <a:xfrm>
          <a:off x="16370300" y="61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4" name="フローチャート : 判断 523"/>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81407</xdr:rowOff>
    </xdr:from>
    <xdr:to>
      <xdr:col>22</xdr:col>
      <xdr:colOff>365125</xdr:colOff>
      <xdr:row>38</xdr:row>
      <xdr:rowOff>110617</xdr:rowOff>
    </xdr:to>
    <xdr:cxnSp macro="">
      <xdr:nvCxnSpPr>
        <xdr:cNvPr id="525" name="直線コネクタ 524"/>
        <xdr:cNvCxnSpPr/>
      </xdr:nvCxnSpPr>
      <xdr:spPr>
        <a:xfrm>
          <a:off x="14592300" y="6596507"/>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6" name="フローチャート : 判断 525"/>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107078</xdr:rowOff>
    </xdr:from>
    <xdr:ext cx="534377" cy="259045"/>
    <xdr:sp macro="" textlink="">
      <xdr:nvSpPr>
        <xdr:cNvPr id="527" name="テキスト ボックス 526"/>
        <xdr:cNvSpPr txBox="1"/>
      </xdr:nvSpPr>
      <xdr:spPr>
        <a:xfrm>
          <a:off x="15214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136652</xdr:rowOff>
    </xdr:from>
    <xdr:to>
      <xdr:col>21</xdr:col>
      <xdr:colOff>161925</xdr:colOff>
      <xdr:row>38</xdr:row>
      <xdr:rowOff>81407</xdr:rowOff>
    </xdr:to>
    <xdr:cxnSp macro="">
      <xdr:nvCxnSpPr>
        <xdr:cNvPr id="528" name="直線コネクタ 527"/>
        <xdr:cNvCxnSpPr/>
      </xdr:nvCxnSpPr>
      <xdr:spPr>
        <a:xfrm>
          <a:off x="13703300" y="6308852"/>
          <a:ext cx="8890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29" name="フローチャート : 判断 528"/>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144416</xdr:rowOff>
    </xdr:from>
    <xdr:ext cx="534377" cy="259045"/>
    <xdr:sp macro="" textlink="">
      <xdr:nvSpPr>
        <xdr:cNvPr id="530" name="テキスト ボックス 529"/>
        <xdr:cNvSpPr txBox="1"/>
      </xdr:nvSpPr>
      <xdr:spPr>
        <a:xfrm>
          <a:off x="14325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136652</xdr:rowOff>
    </xdr:from>
    <xdr:to>
      <xdr:col>19</xdr:col>
      <xdr:colOff>644525</xdr:colOff>
      <xdr:row>38</xdr:row>
      <xdr:rowOff>129540</xdr:rowOff>
    </xdr:to>
    <xdr:cxnSp macro="">
      <xdr:nvCxnSpPr>
        <xdr:cNvPr id="531" name="直線コネクタ 530"/>
        <xdr:cNvCxnSpPr/>
      </xdr:nvCxnSpPr>
      <xdr:spPr>
        <a:xfrm flipV="1">
          <a:off x="12814300" y="6308852"/>
          <a:ext cx="889000" cy="33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2" name="フローチャート : 判断 531"/>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28846</xdr:rowOff>
    </xdr:from>
    <xdr:ext cx="534377" cy="259045"/>
    <xdr:sp macro="" textlink="">
      <xdr:nvSpPr>
        <xdr:cNvPr id="533" name="テキスト ボックス 532"/>
        <xdr:cNvSpPr txBox="1"/>
      </xdr:nvSpPr>
      <xdr:spPr>
        <a:xfrm>
          <a:off x="13436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4" name="フローチャート : 判断 533"/>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77995</xdr:rowOff>
    </xdr:from>
    <xdr:ext cx="534377" cy="259045"/>
    <xdr:sp macro="" textlink="">
      <xdr:nvSpPr>
        <xdr:cNvPr id="535" name="テキスト ボックス 534"/>
        <xdr:cNvSpPr txBox="1"/>
      </xdr:nvSpPr>
      <xdr:spPr>
        <a:xfrm>
          <a:off x="12547111" y="60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541" name="円/楕円 540"/>
        <xdr:cNvSpPr/>
      </xdr:nvSpPr>
      <xdr:spPr>
        <a:xfrm>
          <a:off x="162687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469744" cy="259045"/>
    <xdr:sp macro="" textlink="">
      <xdr:nvSpPr>
        <xdr:cNvPr id="542" name="消防費該当値テキスト"/>
        <xdr:cNvSpPr txBox="1"/>
      </xdr:nvSpPr>
      <xdr:spPr>
        <a:xfrm>
          <a:off x="16370300" y="656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59817</xdr:rowOff>
    </xdr:from>
    <xdr:to>
      <xdr:col>22</xdr:col>
      <xdr:colOff>415925</xdr:colOff>
      <xdr:row>38</xdr:row>
      <xdr:rowOff>161417</xdr:rowOff>
    </xdr:to>
    <xdr:sp macro="" textlink="">
      <xdr:nvSpPr>
        <xdr:cNvPr id="543" name="円/楕円 542"/>
        <xdr:cNvSpPr/>
      </xdr:nvSpPr>
      <xdr:spPr>
        <a:xfrm>
          <a:off x="15430500" y="65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152544</xdr:rowOff>
    </xdr:from>
    <xdr:ext cx="469744" cy="259045"/>
    <xdr:sp macro="" textlink="">
      <xdr:nvSpPr>
        <xdr:cNvPr id="544" name="テキスト ボックス 543"/>
        <xdr:cNvSpPr txBox="1"/>
      </xdr:nvSpPr>
      <xdr:spPr>
        <a:xfrm>
          <a:off x="15246427" y="666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30607</xdr:rowOff>
    </xdr:from>
    <xdr:to>
      <xdr:col>21</xdr:col>
      <xdr:colOff>212725</xdr:colOff>
      <xdr:row>38</xdr:row>
      <xdr:rowOff>132207</xdr:rowOff>
    </xdr:to>
    <xdr:sp macro="" textlink="">
      <xdr:nvSpPr>
        <xdr:cNvPr id="545" name="円/楕円 544"/>
        <xdr:cNvSpPr/>
      </xdr:nvSpPr>
      <xdr:spPr>
        <a:xfrm>
          <a:off x="14541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123334</xdr:rowOff>
    </xdr:from>
    <xdr:ext cx="534377" cy="259045"/>
    <xdr:sp macro="" textlink="">
      <xdr:nvSpPr>
        <xdr:cNvPr id="546" name="テキスト ボックス 545"/>
        <xdr:cNvSpPr txBox="1"/>
      </xdr:nvSpPr>
      <xdr:spPr>
        <a:xfrm>
          <a:off x="14325111" y="663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85852</xdr:rowOff>
    </xdr:from>
    <xdr:to>
      <xdr:col>20</xdr:col>
      <xdr:colOff>9525</xdr:colOff>
      <xdr:row>37</xdr:row>
      <xdr:rowOff>16002</xdr:rowOff>
    </xdr:to>
    <xdr:sp macro="" textlink="">
      <xdr:nvSpPr>
        <xdr:cNvPr id="547" name="円/楕円 546"/>
        <xdr:cNvSpPr/>
      </xdr:nvSpPr>
      <xdr:spPr>
        <a:xfrm>
          <a:off x="13652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7129</xdr:rowOff>
    </xdr:from>
    <xdr:ext cx="534377" cy="259045"/>
    <xdr:sp macro="" textlink="">
      <xdr:nvSpPr>
        <xdr:cNvPr id="548" name="テキスト ボックス 547"/>
        <xdr:cNvSpPr txBox="1"/>
      </xdr:nvSpPr>
      <xdr:spPr>
        <a:xfrm>
          <a:off x="13436111" y="635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78740</xdr:rowOff>
    </xdr:from>
    <xdr:to>
      <xdr:col>18</xdr:col>
      <xdr:colOff>492125</xdr:colOff>
      <xdr:row>39</xdr:row>
      <xdr:rowOff>8890</xdr:rowOff>
    </xdr:to>
    <xdr:sp macro="" textlink="">
      <xdr:nvSpPr>
        <xdr:cNvPr id="549" name="円/楕円 548"/>
        <xdr:cNvSpPr/>
      </xdr:nvSpPr>
      <xdr:spPr>
        <a:xfrm>
          <a:off x="12763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17</xdr:rowOff>
    </xdr:from>
    <xdr:ext cx="469744" cy="259045"/>
    <xdr:sp macro="" textlink="">
      <xdr:nvSpPr>
        <xdr:cNvPr id="550" name="テキスト ボックス 549"/>
        <xdr:cNvSpPr txBox="1"/>
      </xdr:nvSpPr>
      <xdr:spPr>
        <a:xfrm>
          <a:off x="12579427"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9953</xdr:rowOff>
    </xdr:from>
    <xdr:to>
      <xdr:col>23</xdr:col>
      <xdr:colOff>516889</xdr:colOff>
      <xdr:row>59</xdr:row>
      <xdr:rowOff>60768</xdr:rowOff>
    </xdr:to>
    <xdr:cxnSp macro="">
      <xdr:nvCxnSpPr>
        <xdr:cNvPr id="577" name="直線コネクタ 576"/>
        <xdr:cNvCxnSpPr/>
      </xdr:nvCxnSpPr>
      <xdr:spPr>
        <a:xfrm flipV="1">
          <a:off x="16317595" y="8925353"/>
          <a:ext cx="1269" cy="1250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64595</xdr:rowOff>
    </xdr:from>
    <xdr:ext cx="534377" cy="259045"/>
    <xdr:sp macro="" textlink="">
      <xdr:nvSpPr>
        <xdr:cNvPr id="578" name="教育費最小値テキスト"/>
        <xdr:cNvSpPr txBox="1"/>
      </xdr:nvSpPr>
      <xdr:spPr>
        <a:xfrm>
          <a:off x="16370300" y="1018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59</xdr:row>
      <xdr:rowOff>60768</xdr:rowOff>
    </xdr:from>
    <xdr:to>
      <xdr:col>23</xdr:col>
      <xdr:colOff>606425</xdr:colOff>
      <xdr:row>59</xdr:row>
      <xdr:rowOff>60768</xdr:rowOff>
    </xdr:to>
    <xdr:cxnSp macro="">
      <xdr:nvCxnSpPr>
        <xdr:cNvPr id="579" name="直線コネクタ 578"/>
        <xdr:cNvCxnSpPr/>
      </xdr:nvCxnSpPr>
      <xdr:spPr>
        <a:xfrm>
          <a:off x="16230600" y="1017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128080</xdr:rowOff>
    </xdr:from>
    <xdr:ext cx="534377" cy="259045"/>
    <xdr:sp macro="" textlink="">
      <xdr:nvSpPr>
        <xdr:cNvPr id="580" name="教育費最大値テキスト"/>
        <xdr:cNvSpPr txBox="1"/>
      </xdr:nvSpPr>
      <xdr:spPr>
        <a:xfrm>
          <a:off x="16370300" y="87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52</xdr:row>
      <xdr:rowOff>9953</xdr:rowOff>
    </xdr:from>
    <xdr:to>
      <xdr:col>23</xdr:col>
      <xdr:colOff>606425</xdr:colOff>
      <xdr:row>52</xdr:row>
      <xdr:rowOff>9953</xdr:rowOff>
    </xdr:to>
    <xdr:cxnSp macro="">
      <xdr:nvCxnSpPr>
        <xdr:cNvPr id="581" name="直線コネクタ 580"/>
        <xdr:cNvCxnSpPr/>
      </xdr:nvCxnSpPr>
      <xdr:spPr>
        <a:xfrm>
          <a:off x="16230600" y="8925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45549</xdr:rowOff>
    </xdr:from>
    <xdr:to>
      <xdr:col>23</xdr:col>
      <xdr:colOff>517525</xdr:colOff>
      <xdr:row>57</xdr:row>
      <xdr:rowOff>37189</xdr:rowOff>
    </xdr:to>
    <xdr:cxnSp macro="">
      <xdr:nvCxnSpPr>
        <xdr:cNvPr id="582" name="直線コネクタ 581"/>
        <xdr:cNvCxnSpPr/>
      </xdr:nvCxnSpPr>
      <xdr:spPr>
        <a:xfrm>
          <a:off x="15481300" y="8618049"/>
          <a:ext cx="838200" cy="119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147766</xdr:rowOff>
    </xdr:from>
    <xdr:ext cx="534377" cy="259045"/>
    <xdr:sp macro="" textlink="">
      <xdr:nvSpPr>
        <xdr:cNvPr id="583" name="教育費平均値テキスト"/>
        <xdr:cNvSpPr txBox="1"/>
      </xdr:nvSpPr>
      <xdr:spPr>
        <a:xfrm>
          <a:off x="16370300" y="9406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124889</xdr:rowOff>
    </xdr:from>
    <xdr:to>
      <xdr:col>23</xdr:col>
      <xdr:colOff>568325</xdr:colOff>
      <xdr:row>56</xdr:row>
      <xdr:rowOff>55039</xdr:rowOff>
    </xdr:to>
    <xdr:sp macro="" textlink="">
      <xdr:nvSpPr>
        <xdr:cNvPr id="584" name="フローチャート : 判断 583"/>
        <xdr:cNvSpPr/>
      </xdr:nvSpPr>
      <xdr:spPr>
        <a:xfrm>
          <a:off x="162687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45549</xdr:rowOff>
    </xdr:from>
    <xdr:to>
      <xdr:col>22</xdr:col>
      <xdr:colOff>365125</xdr:colOff>
      <xdr:row>54</xdr:row>
      <xdr:rowOff>25792</xdr:rowOff>
    </xdr:to>
    <xdr:cxnSp macro="">
      <xdr:nvCxnSpPr>
        <xdr:cNvPr id="585" name="直線コネクタ 584"/>
        <xdr:cNvCxnSpPr/>
      </xdr:nvCxnSpPr>
      <xdr:spPr>
        <a:xfrm flipV="1">
          <a:off x="14592300" y="8618049"/>
          <a:ext cx="889000" cy="66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144515</xdr:rowOff>
    </xdr:from>
    <xdr:to>
      <xdr:col>22</xdr:col>
      <xdr:colOff>415925</xdr:colOff>
      <xdr:row>56</xdr:row>
      <xdr:rowOff>74665</xdr:rowOff>
    </xdr:to>
    <xdr:sp macro="" textlink="">
      <xdr:nvSpPr>
        <xdr:cNvPr id="586" name="フローチャート : 判断 585"/>
        <xdr:cNvSpPr/>
      </xdr:nvSpPr>
      <xdr:spPr>
        <a:xfrm>
          <a:off x="15430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65792</xdr:rowOff>
    </xdr:from>
    <xdr:ext cx="534377" cy="259045"/>
    <xdr:sp macro="" textlink="">
      <xdr:nvSpPr>
        <xdr:cNvPr id="587" name="テキスト ボックス 586"/>
        <xdr:cNvSpPr txBox="1"/>
      </xdr:nvSpPr>
      <xdr:spPr>
        <a:xfrm>
          <a:off x="15214111" y="96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25792</xdr:rowOff>
    </xdr:from>
    <xdr:to>
      <xdr:col>21</xdr:col>
      <xdr:colOff>161925</xdr:colOff>
      <xdr:row>54</xdr:row>
      <xdr:rowOff>158641</xdr:rowOff>
    </xdr:to>
    <xdr:cxnSp macro="">
      <xdr:nvCxnSpPr>
        <xdr:cNvPr id="588" name="直線コネクタ 587"/>
        <xdr:cNvCxnSpPr/>
      </xdr:nvCxnSpPr>
      <xdr:spPr>
        <a:xfrm flipV="1">
          <a:off x="13703300" y="9284092"/>
          <a:ext cx="889000" cy="13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159929</xdr:rowOff>
    </xdr:from>
    <xdr:to>
      <xdr:col>21</xdr:col>
      <xdr:colOff>212725</xdr:colOff>
      <xdr:row>56</xdr:row>
      <xdr:rowOff>90079</xdr:rowOff>
    </xdr:to>
    <xdr:sp macro="" textlink="">
      <xdr:nvSpPr>
        <xdr:cNvPr id="589" name="フローチャート : 判断 588"/>
        <xdr:cNvSpPr/>
      </xdr:nvSpPr>
      <xdr:spPr>
        <a:xfrm>
          <a:off x="14541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81206</xdr:rowOff>
    </xdr:from>
    <xdr:ext cx="534377" cy="259045"/>
    <xdr:sp macro="" textlink="">
      <xdr:nvSpPr>
        <xdr:cNvPr id="590" name="テキスト ボックス 589"/>
        <xdr:cNvSpPr txBox="1"/>
      </xdr:nvSpPr>
      <xdr:spPr>
        <a:xfrm>
          <a:off x="14325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158641</xdr:rowOff>
    </xdr:from>
    <xdr:to>
      <xdr:col>19</xdr:col>
      <xdr:colOff>644525</xdr:colOff>
      <xdr:row>56</xdr:row>
      <xdr:rowOff>144043</xdr:rowOff>
    </xdr:to>
    <xdr:cxnSp macro="">
      <xdr:nvCxnSpPr>
        <xdr:cNvPr id="591" name="直線コネクタ 590"/>
        <xdr:cNvCxnSpPr/>
      </xdr:nvCxnSpPr>
      <xdr:spPr>
        <a:xfrm flipV="1">
          <a:off x="12814300" y="9416941"/>
          <a:ext cx="889000" cy="3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68456</xdr:rowOff>
    </xdr:from>
    <xdr:to>
      <xdr:col>20</xdr:col>
      <xdr:colOff>9525</xdr:colOff>
      <xdr:row>56</xdr:row>
      <xdr:rowOff>170056</xdr:rowOff>
    </xdr:to>
    <xdr:sp macro="" textlink="">
      <xdr:nvSpPr>
        <xdr:cNvPr id="592" name="フローチャート : 判断 591"/>
        <xdr:cNvSpPr/>
      </xdr:nvSpPr>
      <xdr:spPr>
        <a:xfrm>
          <a:off x="13652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161183</xdr:rowOff>
    </xdr:from>
    <xdr:ext cx="534377" cy="259045"/>
    <xdr:sp macro="" textlink="">
      <xdr:nvSpPr>
        <xdr:cNvPr id="593" name="テキスト ボックス 592"/>
        <xdr:cNvSpPr txBox="1"/>
      </xdr:nvSpPr>
      <xdr:spPr>
        <a:xfrm>
          <a:off x="13436111" y="976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93243</xdr:rowOff>
    </xdr:from>
    <xdr:to>
      <xdr:col>18</xdr:col>
      <xdr:colOff>492125</xdr:colOff>
      <xdr:row>57</xdr:row>
      <xdr:rowOff>23393</xdr:rowOff>
    </xdr:to>
    <xdr:sp macro="" textlink="">
      <xdr:nvSpPr>
        <xdr:cNvPr id="594" name="フローチャート : 判断 593"/>
        <xdr:cNvSpPr/>
      </xdr:nvSpPr>
      <xdr:spPr>
        <a:xfrm>
          <a:off x="12763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14520</xdr:rowOff>
    </xdr:from>
    <xdr:ext cx="534377" cy="259045"/>
    <xdr:sp macro="" textlink="">
      <xdr:nvSpPr>
        <xdr:cNvPr id="595" name="テキスト ボックス 594"/>
        <xdr:cNvSpPr txBox="1"/>
      </xdr:nvSpPr>
      <xdr:spPr>
        <a:xfrm>
          <a:off x="12547111" y="97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157839</xdr:rowOff>
    </xdr:from>
    <xdr:to>
      <xdr:col>23</xdr:col>
      <xdr:colOff>568325</xdr:colOff>
      <xdr:row>57</xdr:row>
      <xdr:rowOff>87989</xdr:rowOff>
    </xdr:to>
    <xdr:sp macro="" textlink="">
      <xdr:nvSpPr>
        <xdr:cNvPr id="601" name="円/楕円 600"/>
        <xdr:cNvSpPr/>
      </xdr:nvSpPr>
      <xdr:spPr>
        <a:xfrm>
          <a:off x="16268700" y="975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136266</xdr:rowOff>
    </xdr:from>
    <xdr:ext cx="534377" cy="259045"/>
    <xdr:sp macro="" textlink="">
      <xdr:nvSpPr>
        <xdr:cNvPr id="602" name="教育費該当値テキスト"/>
        <xdr:cNvSpPr txBox="1"/>
      </xdr:nvSpPr>
      <xdr:spPr>
        <a:xfrm>
          <a:off x="16370300" y="973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32,389</a:t>
          </a:r>
          <a:endParaRPr kumimoji="1" lang="ja-JP" altLang="en-US" sz="1000" b="1">
            <a:solidFill>
              <a:srgbClr val="FF0000"/>
            </a:solidFill>
            <a:latin typeface="ＭＳ Ｐゴシック"/>
          </a:endParaRPr>
        </a:p>
      </xdr:txBody>
    </xdr:sp>
    <xdr:clientData/>
  </xdr:oneCellAnchor>
  <xdr:twoCellAnchor>
    <xdr:from>
      <xdr:col>22</xdr:col>
      <xdr:colOff>314325</xdr:colOff>
      <xdr:row>49</xdr:row>
      <xdr:rowOff>166199</xdr:rowOff>
    </xdr:from>
    <xdr:to>
      <xdr:col>22</xdr:col>
      <xdr:colOff>415925</xdr:colOff>
      <xdr:row>50</xdr:row>
      <xdr:rowOff>96349</xdr:rowOff>
    </xdr:to>
    <xdr:sp macro="" textlink="">
      <xdr:nvSpPr>
        <xdr:cNvPr id="603" name="円/楕円 602"/>
        <xdr:cNvSpPr/>
      </xdr:nvSpPr>
      <xdr:spPr>
        <a:xfrm>
          <a:off x="15430500" y="85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48</xdr:row>
      <xdr:rowOff>112876</xdr:rowOff>
    </xdr:from>
    <xdr:ext cx="534377" cy="259045"/>
    <xdr:sp macro="" textlink="">
      <xdr:nvSpPr>
        <xdr:cNvPr id="604" name="テキスト ボックス 603"/>
        <xdr:cNvSpPr txBox="1"/>
      </xdr:nvSpPr>
      <xdr:spPr>
        <a:xfrm>
          <a:off x="15214111" y="834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68,883</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146442</xdr:rowOff>
    </xdr:from>
    <xdr:to>
      <xdr:col>21</xdr:col>
      <xdr:colOff>212725</xdr:colOff>
      <xdr:row>54</xdr:row>
      <xdr:rowOff>76592</xdr:rowOff>
    </xdr:to>
    <xdr:sp macro="" textlink="">
      <xdr:nvSpPr>
        <xdr:cNvPr id="605" name="円/楕円 604"/>
        <xdr:cNvSpPr/>
      </xdr:nvSpPr>
      <xdr:spPr>
        <a:xfrm>
          <a:off x="14541500" y="92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93119</xdr:rowOff>
    </xdr:from>
    <xdr:ext cx="534377" cy="259045"/>
    <xdr:sp macro="" textlink="">
      <xdr:nvSpPr>
        <xdr:cNvPr id="606" name="テキスト ボックス 605"/>
        <xdr:cNvSpPr txBox="1"/>
      </xdr:nvSpPr>
      <xdr:spPr>
        <a:xfrm>
          <a:off x="14325111" y="900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107841</xdr:rowOff>
    </xdr:from>
    <xdr:to>
      <xdr:col>20</xdr:col>
      <xdr:colOff>9525</xdr:colOff>
      <xdr:row>55</xdr:row>
      <xdr:rowOff>37991</xdr:rowOff>
    </xdr:to>
    <xdr:sp macro="" textlink="">
      <xdr:nvSpPr>
        <xdr:cNvPr id="607" name="円/楕円 606"/>
        <xdr:cNvSpPr/>
      </xdr:nvSpPr>
      <xdr:spPr>
        <a:xfrm>
          <a:off x="13652500" y="93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54518</xdr:rowOff>
    </xdr:from>
    <xdr:ext cx="534377" cy="259045"/>
    <xdr:sp macro="" textlink="">
      <xdr:nvSpPr>
        <xdr:cNvPr id="608" name="テキスト ボックス 607"/>
        <xdr:cNvSpPr txBox="1"/>
      </xdr:nvSpPr>
      <xdr:spPr>
        <a:xfrm>
          <a:off x="13436111" y="914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93243</xdr:rowOff>
    </xdr:from>
    <xdr:to>
      <xdr:col>18</xdr:col>
      <xdr:colOff>492125</xdr:colOff>
      <xdr:row>57</xdr:row>
      <xdr:rowOff>23393</xdr:rowOff>
    </xdr:to>
    <xdr:sp macro="" textlink="">
      <xdr:nvSpPr>
        <xdr:cNvPr id="609" name="円/楕円 608"/>
        <xdr:cNvSpPr/>
      </xdr:nvSpPr>
      <xdr:spPr>
        <a:xfrm>
          <a:off x="127635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39920</xdr:rowOff>
    </xdr:from>
    <xdr:ext cx="534377" cy="259045"/>
    <xdr:sp macro="" textlink="">
      <xdr:nvSpPr>
        <xdr:cNvPr id="610" name="テキスト ボックス 609"/>
        <xdr:cNvSpPr txBox="1"/>
      </xdr:nvSpPr>
      <xdr:spPr>
        <a:xfrm>
          <a:off x="12547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4" name="テキスト ボックス 62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6" name="テキスト ボックス 62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8" name="テキスト ボックス 62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30" name="テキスト ボックス 62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2" name="テキスト ボックス 63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4" name="テキスト ボックス 63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6" name="直線コネクタ 635"/>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9"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40" name="直線コネクタ 639"/>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1" name="直線コネクタ 64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2"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3" name="フローチャート : 判断 642"/>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4" name="直線コネクタ 64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5" name="フローチャート : 判断 644"/>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11084</xdr:rowOff>
    </xdr:from>
    <xdr:ext cx="378565" cy="259045"/>
    <xdr:sp macro="" textlink="">
      <xdr:nvSpPr>
        <xdr:cNvPr id="646" name="テキスト ボックス 645"/>
        <xdr:cNvSpPr txBox="1"/>
      </xdr:nvSpPr>
      <xdr:spPr>
        <a:xfrm>
          <a:off x="15292017" y="1286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23768</xdr:rowOff>
    </xdr:from>
    <xdr:to>
      <xdr:col>21</xdr:col>
      <xdr:colOff>161925</xdr:colOff>
      <xdr:row>79</xdr:row>
      <xdr:rowOff>98879</xdr:rowOff>
    </xdr:to>
    <xdr:cxnSp macro="">
      <xdr:nvCxnSpPr>
        <xdr:cNvPr id="647" name="直線コネクタ 646"/>
        <xdr:cNvCxnSpPr/>
      </xdr:nvCxnSpPr>
      <xdr:spPr>
        <a:xfrm>
          <a:off x="13703300" y="13568318"/>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8" name="フローチャート : 判断 647"/>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151510</xdr:rowOff>
    </xdr:from>
    <xdr:ext cx="378565" cy="259045"/>
    <xdr:sp macro="" textlink="">
      <xdr:nvSpPr>
        <xdr:cNvPr id="649" name="テキスト ボックス 648"/>
        <xdr:cNvSpPr txBox="1"/>
      </xdr:nvSpPr>
      <xdr:spPr>
        <a:xfrm>
          <a:off x="14403017" y="128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23768</xdr:rowOff>
    </xdr:from>
    <xdr:to>
      <xdr:col>19</xdr:col>
      <xdr:colOff>644525</xdr:colOff>
      <xdr:row>79</xdr:row>
      <xdr:rowOff>98879</xdr:rowOff>
    </xdr:to>
    <xdr:cxnSp macro="">
      <xdr:nvCxnSpPr>
        <xdr:cNvPr id="650" name="直線コネクタ 649"/>
        <xdr:cNvCxnSpPr/>
      </xdr:nvCxnSpPr>
      <xdr:spPr>
        <a:xfrm flipV="1">
          <a:off x="12814300" y="13568318"/>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51" name="フローチャート : 判断 650"/>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2" name="テキスト ボックス 651"/>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3" name="フローチャート : 判断 652"/>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4" name="テキスト ボックス 653"/>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0" name="円/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6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2" name="円/楕円 66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3" name="テキスト ボックス 662"/>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4" name="円/楕円 66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5" name="テキスト ボックス 664"/>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144418</xdr:rowOff>
    </xdr:from>
    <xdr:to>
      <xdr:col>20</xdr:col>
      <xdr:colOff>9525</xdr:colOff>
      <xdr:row>79</xdr:row>
      <xdr:rowOff>74568</xdr:rowOff>
    </xdr:to>
    <xdr:sp macro="" textlink="">
      <xdr:nvSpPr>
        <xdr:cNvPr id="666" name="円/楕円 665"/>
        <xdr:cNvSpPr/>
      </xdr:nvSpPr>
      <xdr:spPr>
        <a:xfrm>
          <a:off x="13652500" y="135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65695</xdr:rowOff>
    </xdr:from>
    <xdr:ext cx="313932" cy="259045"/>
    <xdr:sp macro="" textlink="">
      <xdr:nvSpPr>
        <xdr:cNvPr id="667" name="テキスト ボックス 666"/>
        <xdr:cNvSpPr txBox="1"/>
      </xdr:nvSpPr>
      <xdr:spPr>
        <a:xfrm>
          <a:off x="13546333" y="136102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8" name="円/楕円 66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9" name="テキスト ボックス 668"/>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9" name="テキスト ボックス 68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3" name="直線コネクタ 692"/>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4"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5" name="直線コネクタ 694"/>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6"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7" name="直線コネクタ 696"/>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83235</xdr:rowOff>
    </xdr:from>
    <xdr:to>
      <xdr:col>23</xdr:col>
      <xdr:colOff>517525</xdr:colOff>
      <xdr:row>95</xdr:row>
      <xdr:rowOff>88627</xdr:rowOff>
    </xdr:to>
    <xdr:cxnSp macro="">
      <xdr:nvCxnSpPr>
        <xdr:cNvPr id="698" name="直線コネクタ 697"/>
        <xdr:cNvCxnSpPr/>
      </xdr:nvCxnSpPr>
      <xdr:spPr>
        <a:xfrm>
          <a:off x="15481300" y="16370985"/>
          <a:ext cx="8382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50582</xdr:rowOff>
    </xdr:from>
    <xdr:ext cx="534377" cy="259045"/>
    <xdr:sp macro="" textlink="">
      <xdr:nvSpPr>
        <xdr:cNvPr id="699" name="公債費平均値テキスト"/>
        <xdr:cNvSpPr txBox="1"/>
      </xdr:nvSpPr>
      <xdr:spPr>
        <a:xfrm>
          <a:off x="16370300" y="16338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700" name="フローチャート : 判断 699"/>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73140</xdr:rowOff>
    </xdr:from>
    <xdr:to>
      <xdr:col>22</xdr:col>
      <xdr:colOff>365125</xdr:colOff>
      <xdr:row>95</xdr:row>
      <xdr:rowOff>83235</xdr:rowOff>
    </xdr:to>
    <xdr:cxnSp macro="">
      <xdr:nvCxnSpPr>
        <xdr:cNvPr id="701" name="直線コネクタ 700"/>
        <xdr:cNvCxnSpPr/>
      </xdr:nvCxnSpPr>
      <xdr:spPr>
        <a:xfrm>
          <a:off x="14592300" y="16360890"/>
          <a:ext cx="889000" cy="1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2" name="フローチャート : 判断 701"/>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133259</xdr:rowOff>
    </xdr:from>
    <xdr:ext cx="534377" cy="259045"/>
    <xdr:sp macro="" textlink="">
      <xdr:nvSpPr>
        <xdr:cNvPr id="703" name="テキスト ボックス 702"/>
        <xdr:cNvSpPr txBox="1"/>
      </xdr:nvSpPr>
      <xdr:spPr>
        <a:xfrm>
          <a:off x="15214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73140</xdr:rowOff>
    </xdr:from>
    <xdr:to>
      <xdr:col>21</xdr:col>
      <xdr:colOff>161925</xdr:colOff>
      <xdr:row>95</xdr:row>
      <xdr:rowOff>105087</xdr:rowOff>
    </xdr:to>
    <xdr:cxnSp macro="">
      <xdr:nvCxnSpPr>
        <xdr:cNvPr id="704" name="直線コネクタ 703"/>
        <xdr:cNvCxnSpPr/>
      </xdr:nvCxnSpPr>
      <xdr:spPr>
        <a:xfrm flipV="1">
          <a:off x="13703300" y="16360890"/>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5" name="フローチャート : 判断 704"/>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123911</xdr:rowOff>
    </xdr:from>
    <xdr:ext cx="534377" cy="259045"/>
    <xdr:sp macro="" textlink="">
      <xdr:nvSpPr>
        <xdr:cNvPr id="706" name="テキスト ボックス 705"/>
        <xdr:cNvSpPr txBox="1"/>
      </xdr:nvSpPr>
      <xdr:spPr>
        <a:xfrm>
          <a:off x="14325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105087</xdr:rowOff>
    </xdr:from>
    <xdr:to>
      <xdr:col>19</xdr:col>
      <xdr:colOff>644525</xdr:colOff>
      <xdr:row>95</xdr:row>
      <xdr:rowOff>107868</xdr:rowOff>
    </xdr:to>
    <xdr:cxnSp macro="">
      <xdr:nvCxnSpPr>
        <xdr:cNvPr id="707" name="直線コネクタ 706"/>
        <xdr:cNvCxnSpPr/>
      </xdr:nvCxnSpPr>
      <xdr:spPr>
        <a:xfrm flipV="1">
          <a:off x="12814300" y="16392837"/>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8" name="フローチャート : 判断 707"/>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09" name="テキスト ボックス 708"/>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10" name="フローチャート : 判断 709"/>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130008</xdr:rowOff>
    </xdr:from>
    <xdr:ext cx="534377" cy="259045"/>
    <xdr:sp macro="" textlink="">
      <xdr:nvSpPr>
        <xdr:cNvPr id="711" name="テキスト ボックス 710"/>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37827</xdr:rowOff>
    </xdr:from>
    <xdr:to>
      <xdr:col>23</xdr:col>
      <xdr:colOff>568325</xdr:colOff>
      <xdr:row>95</xdr:row>
      <xdr:rowOff>139427</xdr:rowOff>
    </xdr:to>
    <xdr:sp macro="" textlink="">
      <xdr:nvSpPr>
        <xdr:cNvPr id="717" name="円/楕円 716"/>
        <xdr:cNvSpPr/>
      </xdr:nvSpPr>
      <xdr:spPr>
        <a:xfrm>
          <a:off x="16268700" y="1632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60704</xdr:rowOff>
    </xdr:from>
    <xdr:ext cx="534377" cy="259045"/>
    <xdr:sp macro="" textlink="">
      <xdr:nvSpPr>
        <xdr:cNvPr id="718" name="公債費該当値テキスト"/>
        <xdr:cNvSpPr txBox="1"/>
      </xdr:nvSpPr>
      <xdr:spPr>
        <a:xfrm>
          <a:off x="16370300" y="1617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33,681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32435</xdr:rowOff>
    </xdr:from>
    <xdr:to>
      <xdr:col>22</xdr:col>
      <xdr:colOff>415925</xdr:colOff>
      <xdr:row>95</xdr:row>
      <xdr:rowOff>134035</xdr:rowOff>
    </xdr:to>
    <xdr:sp macro="" textlink="">
      <xdr:nvSpPr>
        <xdr:cNvPr id="719" name="円/楕円 718"/>
        <xdr:cNvSpPr/>
      </xdr:nvSpPr>
      <xdr:spPr>
        <a:xfrm>
          <a:off x="15430500" y="163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150562</xdr:rowOff>
    </xdr:from>
    <xdr:ext cx="534377" cy="259045"/>
    <xdr:sp macro="" textlink="">
      <xdr:nvSpPr>
        <xdr:cNvPr id="720" name="テキスト ボックス 719"/>
        <xdr:cNvSpPr txBox="1"/>
      </xdr:nvSpPr>
      <xdr:spPr>
        <a:xfrm>
          <a:off x="15214111" y="1609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22340</xdr:rowOff>
    </xdr:from>
    <xdr:to>
      <xdr:col>21</xdr:col>
      <xdr:colOff>212725</xdr:colOff>
      <xdr:row>95</xdr:row>
      <xdr:rowOff>123940</xdr:rowOff>
    </xdr:to>
    <xdr:sp macro="" textlink="">
      <xdr:nvSpPr>
        <xdr:cNvPr id="721" name="円/楕円 720"/>
        <xdr:cNvSpPr/>
      </xdr:nvSpPr>
      <xdr:spPr>
        <a:xfrm>
          <a:off x="14541500" y="163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115067</xdr:rowOff>
    </xdr:from>
    <xdr:ext cx="534377" cy="259045"/>
    <xdr:sp macro="" textlink="">
      <xdr:nvSpPr>
        <xdr:cNvPr id="722" name="テキスト ボックス 721"/>
        <xdr:cNvSpPr txBox="1"/>
      </xdr:nvSpPr>
      <xdr:spPr>
        <a:xfrm>
          <a:off x="14325111" y="1640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54287</xdr:rowOff>
    </xdr:from>
    <xdr:to>
      <xdr:col>20</xdr:col>
      <xdr:colOff>9525</xdr:colOff>
      <xdr:row>95</xdr:row>
      <xdr:rowOff>155887</xdr:rowOff>
    </xdr:to>
    <xdr:sp macro="" textlink="">
      <xdr:nvSpPr>
        <xdr:cNvPr id="723" name="円/楕円 722"/>
        <xdr:cNvSpPr/>
      </xdr:nvSpPr>
      <xdr:spPr>
        <a:xfrm>
          <a:off x="13652500" y="163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147014</xdr:rowOff>
    </xdr:from>
    <xdr:ext cx="534377" cy="259045"/>
    <xdr:sp macro="" textlink="">
      <xdr:nvSpPr>
        <xdr:cNvPr id="724" name="テキスト ボックス 723"/>
        <xdr:cNvSpPr txBox="1"/>
      </xdr:nvSpPr>
      <xdr:spPr>
        <a:xfrm>
          <a:off x="13436111" y="164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57068</xdr:rowOff>
    </xdr:from>
    <xdr:to>
      <xdr:col>18</xdr:col>
      <xdr:colOff>492125</xdr:colOff>
      <xdr:row>95</xdr:row>
      <xdr:rowOff>158668</xdr:rowOff>
    </xdr:to>
    <xdr:sp macro="" textlink="">
      <xdr:nvSpPr>
        <xdr:cNvPr id="725" name="円/楕円 724"/>
        <xdr:cNvSpPr/>
      </xdr:nvSpPr>
      <xdr:spPr>
        <a:xfrm>
          <a:off x="12763500" y="163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149795</xdr:rowOff>
    </xdr:from>
    <xdr:ext cx="534377" cy="259045"/>
    <xdr:sp macro="" textlink="">
      <xdr:nvSpPr>
        <xdr:cNvPr id="726" name="テキスト ボックス 725"/>
        <xdr:cNvSpPr txBox="1"/>
      </xdr:nvSpPr>
      <xdr:spPr>
        <a:xfrm>
          <a:off x="12547111" y="164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2" name="テキスト ボックス 74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4" name="テキスト ボックス 74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8" name="直線コネクタ 747"/>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51"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2" name="直線コネクタ 751"/>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4"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5" name="フローチャート : 判断 754"/>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7" name="フローチャート : 判断 756"/>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8" name="テキスト ボックス 757"/>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45974</xdr:rowOff>
    </xdr:from>
    <xdr:to>
      <xdr:col>29</xdr:col>
      <xdr:colOff>517525</xdr:colOff>
      <xdr:row>38</xdr:row>
      <xdr:rowOff>139700</xdr:rowOff>
    </xdr:to>
    <xdr:cxnSp macro="">
      <xdr:nvCxnSpPr>
        <xdr:cNvPr id="759" name="直線コネクタ 758"/>
        <xdr:cNvCxnSpPr/>
      </xdr:nvCxnSpPr>
      <xdr:spPr>
        <a:xfrm>
          <a:off x="19545300" y="5189474"/>
          <a:ext cx="889000" cy="146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60" name="フローチャート : 判断 759"/>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61" name="テキスト ボックス 760"/>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45974</xdr:rowOff>
    </xdr:from>
    <xdr:to>
      <xdr:col>28</xdr:col>
      <xdr:colOff>314325</xdr:colOff>
      <xdr:row>38</xdr:row>
      <xdr:rowOff>139700</xdr:rowOff>
    </xdr:to>
    <xdr:cxnSp macro="">
      <xdr:nvCxnSpPr>
        <xdr:cNvPr id="762" name="直線コネクタ 761"/>
        <xdr:cNvCxnSpPr/>
      </xdr:nvCxnSpPr>
      <xdr:spPr>
        <a:xfrm flipV="1">
          <a:off x="18656300" y="5189474"/>
          <a:ext cx="889000" cy="146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3" name="フローチャート : 判断 762"/>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134078</xdr:rowOff>
    </xdr:from>
    <xdr:ext cx="378565" cy="259045"/>
    <xdr:sp macro="" textlink="">
      <xdr:nvSpPr>
        <xdr:cNvPr id="764" name="テキスト ボックス 763"/>
        <xdr:cNvSpPr txBox="1"/>
      </xdr:nvSpPr>
      <xdr:spPr>
        <a:xfrm>
          <a:off x="19356017" y="6477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5" name="フローチャート : 判断 764"/>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6" name="テキスト ボックス 765"/>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2" name="円/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4" name="円/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5" name="テキスト ボックス 77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6" name="円/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7" name="テキスト ボックス 77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29</xdr:row>
      <xdr:rowOff>166624</xdr:rowOff>
    </xdr:from>
    <xdr:to>
      <xdr:col>28</xdr:col>
      <xdr:colOff>365125</xdr:colOff>
      <xdr:row>30</xdr:row>
      <xdr:rowOff>96774</xdr:rowOff>
    </xdr:to>
    <xdr:sp macro="" textlink="">
      <xdr:nvSpPr>
        <xdr:cNvPr id="778" name="円/楕円 777"/>
        <xdr:cNvSpPr/>
      </xdr:nvSpPr>
      <xdr:spPr>
        <a:xfrm>
          <a:off x="19494500" y="51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28</xdr:row>
      <xdr:rowOff>113301</xdr:rowOff>
    </xdr:from>
    <xdr:ext cx="469744" cy="259045"/>
    <xdr:sp macro="" textlink="">
      <xdr:nvSpPr>
        <xdr:cNvPr id="779" name="テキスト ボックス 778"/>
        <xdr:cNvSpPr txBox="1"/>
      </xdr:nvSpPr>
      <xdr:spPr>
        <a:xfrm>
          <a:off x="19310427" y="491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0" name="円/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1" name="テキスト ボックス 78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186,854</a:t>
          </a:r>
          <a:r>
            <a:rPr kumimoji="1" lang="ja-JP" altLang="en-US" sz="1300">
              <a:latin typeface="ＭＳ Ｐゴシック"/>
            </a:rPr>
            <a:t>円となっている。類似団体平均に比べ高い水準にあるのは生活保護費が高い水準にあることが要因の一つであるが、近年増加傾向にあるのは、子ども医療費の制度拡充や待機児童対策としての保育所整備等の子育て環境の充実を図るための事業に重点的に取り組んできたことによるものである。一方、教育費は住民一人当たり</a:t>
          </a:r>
          <a:r>
            <a:rPr kumimoji="1" lang="en-US" altLang="ja-JP" sz="1300">
              <a:latin typeface="ＭＳ Ｐゴシック"/>
            </a:rPr>
            <a:t>32,389</a:t>
          </a:r>
          <a:r>
            <a:rPr kumimoji="1" lang="ja-JP" altLang="en-US" sz="1300">
              <a:latin typeface="ＭＳ Ｐゴシック"/>
            </a:rPr>
            <a:t>円となり、類似団体平均以下まで大幅に減少している。</a:t>
          </a:r>
          <a:r>
            <a:rPr kumimoji="1" lang="ja-JP" altLang="en-US" sz="1400">
              <a:solidFill>
                <a:schemeClr val="dk1"/>
              </a:solidFill>
              <a:effectLst/>
              <a:latin typeface="+mn-lt"/>
              <a:ea typeface="+mn-ea"/>
              <a:cs typeface="+mn-cs"/>
            </a:rPr>
            <a:t>主な要因は、</a:t>
          </a:r>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年度より集中的に学校園の耐震化事業を実施していたが、平成</a:t>
          </a:r>
          <a:r>
            <a:rPr kumimoji="1" lang="en-US" altLang="ja-JP" sz="1300">
              <a:latin typeface="ＭＳ Ｐゴシック"/>
            </a:rPr>
            <a:t>27</a:t>
          </a:r>
          <a:r>
            <a:rPr kumimoji="1" lang="ja-JP" altLang="en-US" sz="1300">
              <a:latin typeface="ＭＳ Ｐゴシック"/>
            </a:rPr>
            <a:t>年度で最終年度をむかえたことから事業費が大幅に減少したためである。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決算については、歳入において、市たばこ税、地方交付税、臨時財政対策債、地方消費税交付金が大幅減となり、歳出において、投資的経費で学校園施設耐震化事業が終了し大幅減となったが、実質収支額は対前年度</a:t>
          </a:r>
          <a:r>
            <a:rPr kumimoji="1" lang="en-US" altLang="ja-JP" sz="1300">
              <a:latin typeface="ＭＳ ゴシック" pitchFamily="49" charset="-128"/>
              <a:ea typeface="ＭＳ ゴシック" pitchFamily="49" charset="-128"/>
            </a:rPr>
            <a:t>13</a:t>
          </a:r>
          <a:r>
            <a:rPr kumimoji="1" lang="ja-JP" altLang="en-US" sz="1300">
              <a:latin typeface="ＭＳ ゴシック" pitchFamily="49" charset="-128"/>
              <a:ea typeface="ＭＳ ゴシック" pitchFamily="49" charset="-128"/>
            </a:rPr>
            <a:t>百万円減の</a:t>
          </a:r>
          <a:r>
            <a:rPr kumimoji="1" lang="en-US" altLang="ja-JP" sz="1300">
              <a:latin typeface="ＭＳ ゴシック" pitchFamily="49" charset="-128"/>
              <a:ea typeface="ＭＳ ゴシック" pitchFamily="49" charset="-128"/>
            </a:rPr>
            <a:t>36</a:t>
          </a:r>
          <a:r>
            <a:rPr kumimoji="1" lang="ja-JP" altLang="en-US" sz="1300">
              <a:latin typeface="ＭＳ ゴシック" pitchFamily="49" charset="-128"/>
              <a:ea typeface="ＭＳ ゴシック" pitchFamily="49" charset="-128"/>
            </a:rPr>
            <a:t>百万円となった。</a:t>
          </a:r>
        </a:p>
        <a:p>
          <a:r>
            <a:rPr kumimoji="1" lang="ja-JP" altLang="en-US" sz="1300">
              <a:latin typeface="ＭＳ ゴシック" pitchFamily="49" charset="-128"/>
              <a:ea typeface="ＭＳ ゴシック" pitchFamily="49" charset="-128"/>
            </a:rPr>
            <a:t>　今後も扶助費や公債費などの義務的経費が高い水準で見込まれることから事務事業の見直しを図り、適正な財政運営に努める。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一般会計については、実質収支額の黒字額が前年度に比べ</a:t>
          </a:r>
          <a:r>
            <a:rPr kumimoji="1" lang="en-US" altLang="ja-JP" sz="1300">
              <a:latin typeface="ＭＳ ゴシック" pitchFamily="49" charset="-128"/>
              <a:ea typeface="ＭＳ ゴシック" pitchFamily="49" charset="-128"/>
            </a:rPr>
            <a:t>13</a:t>
          </a:r>
          <a:r>
            <a:rPr kumimoji="1" lang="ja-JP" altLang="en-US" sz="1300">
              <a:latin typeface="ＭＳ ゴシック" pitchFamily="49" charset="-128"/>
              <a:ea typeface="ＭＳ ゴシック" pitchFamily="49" charset="-128"/>
            </a:rPr>
            <a:t>百万円減少した。国民健康保険事業特別会計は、赤字が続いているものの、赤字額は減少してきており、水道事業会計など他の会計の黒字があるため、全体での黒字は維持できている。</a:t>
          </a:r>
        </a:p>
        <a:p>
          <a:r>
            <a:rPr kumimoji="1" lang="ja-JP" altLang="en-US" sz="1300">
              <a:latin typeface="ＭＳ ゴシック" pitchFamily="49" charset="-128"/>
              <a:ea typeface="ＭＳ ゴシック" pitchFamily="49" charset="-128"/>
            </a:rPr>
            <a:t>　今後も、引き続き、各会計の数値の動向に注意しつつ、黒字財政の維持に努める。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72124_&#20843;&#23614;&#24066;_2016(2&#22238;&#30446;)301108&#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43</v>
          </cell>
          <cell r="L73">
            <v>40.1</v>
          </cell>
          <cell r="M73">
            <v>42.1</v>
          </cell>
          <cell r="N73">
            <v>51.8</v>
          </cell>
          <cell r="O73">
            <v>39.799999999999997</v>
          </cell>
        </row>
        <row r="75">
          <cell r="K75">
            <v>6.7</v>
          </cell>
          <cell r="L75">
            <v>6.9</v>
          </cell>
          <cell r="M75">
            <v>7</v>
          </cell>
          <cell r="N75">
            <v>7.4</v>
          </cell>
          <cell r="O75">
            <v>7.1</v>
          </cell>
        </row>
        <row r="77">
          <cell r="G77" t="str">
            <v>類似団体内平均値</v>
          </cell>
          <cell r="K77">
            <v>57.8</v>
          </cell>
          <cell r="L77">
            <v>49.8</v>
          </cell>
          <cell r="M77">
            <v>45.1</v>
          </cell>
          <cell r="N77">
            <v>37.4</v>
          </cell>
          <cell r="O77">
            <v>31</v>
          </cell>
        </row>
        <row r="79">
          <cell r="K79">
            <v>8.3000000000000007</v>
          </cell>
          <cell r="L79">
            <v>7.7</v>
          </cell>
          <cell r="M79">
            <v>7.1</v>
          </cell>
          <cell r="N79">
            <v>6.3</v>
          </cell>
          <cell r="O79">
            <v>5.2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95471728</v>
      </c>
      <c r="BO4" s="351"/>
      <c r="BP4" s="351"/>
      <c r="BQ4" s="351"/>
      <c r="BR4" s="351"/>
      <c r="BS4" s="351"/>
      <c r="BT4" s="351"/>
      <c r="BU4" s="352"/>
      <c r="BV4" s="350">
        <v>106938260</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0.1</v>
      </c>
      <c r="CU4" s="357"/>
      <c r="CV4" s="357"/>
      <c r="CW4" s="357"/>
      <c r="CX4" s="357"/>
      <c r="CY4" s="357"/>
      <c r="CZ4" s="357"/>
      <c r="DA4" s="358"/>
      <c r="DB4" s="356">
        <v>0.1</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95396771</v>
      </c>
      <c r="BO5" s="388"/>
      <c r="BP5" s="388"/>
      <c r="BQ5" s="388"/>
      <c r="BR5" s="388"/>
      <c r="BS5" s="388"/>
      <c r="BT5" s="388"/>
      <c r="BU5" s="389"/>
      <c r="BV5" s="387">
        <v>106815786</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101</v>
      </c>
      <c r="CU5" s="385"/>
      <c r="CV5" s="385"/>
      <c r="CW5" s="385"/>
      <c r="CX5" s="385"/>
      <c r="CY5" s="385"/>
      <c r="CZ5" s="385"/>
      <c r="DA5" s="386"/>
      <c r="DB5" s="384">
        <v>98.8</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74957</v>
      </c>
      <c r="BO6" s="388"/>
      <c r="BP6" s="388"/>
      <c r="BQ6" s="388"/>
      <c r="BR6" s="388"/>
      <c r="BS6" s="388"/>
      <c r="BT6" s="388"/>
      <c r="BU6" s="389"/>
      <c r="BV6" s="387">
        <v>122474</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108.7</v>
      </c>
      <c r="CU6" s="425"/>
      <c r="CV6" s="425"/>
      <c r="CW6" s="425"/>
      <c r="CX6" s="425"/>
      <c r="CY6" s="425"/>
      <c r="CZ6" s="425"/>
      <c r="DA6" s="426"/>
      <c r="DB6" s="424">
        <v>107.6</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39135</v>
      </c>
      <c r="BO7" s="388"/>
      <c r="BP7" s="388"/>
      <c r="BQ7" s="388"/>
      <c r="BR7" s="388"/>
      <c r="BS7" s="388"/>
      <c r="BT7" s="388"/>
      <c r="BU7" s="389"/>
      <c r="BV7" s="387">
        <v>73539</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54487935</v>
      </c>
      <c r="CU7" s="388"/>
      <c r="CV7" s="388"/>
      <c r="CW7" s="388"/>
      <c r="CX7" s="388"/>
      <c r="CY7" s="388"/>
      <c r="CZ7" s="388"/>
      <c r="DA7" s="389"/>
      <c r="DB7" s="387">
        <v>54994876</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35822</v>
      </c>
      <c r="BO8" s="388"/>
      <c r="BP8" s="388"/>
      <c r="BQ8" s="388"/>
      <c r="BR8" s="388"/>
      <c r="BS8" s="388"/>
      <c r="BT8" s="388"/>
      <c r="BU8" s="389"/>
      <c r="BV8" s="387">
        <v>48935</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0.75</v>
      </c>
      <c r="CU8" s="428"/>
      <c r="CV8" s="428"/>
      <c r="CW8" s="428"/>
      <c r="CX8" s="428"/>
      <c r="CY8" s="428"/>
      <c r="CZ8" s="428"/>
      <c r="DA8" s="429"/>
      <c r="DB8" s="427">
        <v>0.74</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268800</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-13113</v>
      </c>
      <c r="BO9" s="388"/>
      <c r="BP9" s="388"/>
      <c r="BQ9" s="388"/>
      <c r="BR9" s="388"/>
      <c r="BS9" s="388"/>
      <c r="BT9" s="388"/>
      <c r="BU9" s="389"/>
      <c r="BV9" s="387">
        <v>30831</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15</v>
      </c>
      <c r="CU9" s="385"/>
      <c r="CV9" s="385"/>
      <c r="CW9" s="385"/>
      <c r="CX9" s="385"/>
      <c r="CY9" s="385"/>
      <c r="CZ9" s="385"/>
      <c r="DA9" s="386"/>
      <c r="DB9" s="384">
        <v>14.2</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271460</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46073</v>
      </c>
      <c r="BO10" s="388"/>
      <c r="BP10" s="388"/>
      <c r="BQ10" s="388"/>
      <c r="BR10" s="388"/>
      <c r="BS10" s="388"/>
      <c r="BT10" s="388"/>
      <c r="BU10" s="389"/>
      <c r="BV10" s="387">
        <v>30591</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78</v>
      </c>
      <c r="AV11" s="420"/>
      <c r="AW11" s="420"/>
      <c r="AX11" s="420"/>
      <c r="AY11" s="421" t="s">
        <v>110</v>
      </c>
      <c r="AZ11" s="422"/>
      <c r="BA11" s="422"/>
      <c r="BB11" s="422"/>
      <c r="BC11" s="422"/>
      <c r="BD11" s="422"/>
      <c r="BE11" s="422"/>
      <c r="BF11" s="422"/>
      <c r="BG11" s="422"/>
      <c r="BH11" s="422"/>
      <c r="BI11" s="422"/>
      <c r="BJ11" s="422"/>
      <c r="BK11" s="422"/>
      <c r="BL11" s="422"/>
      <c r="BM11" s="423"/>
      <c r="BN11" s="387">
        <v>58300</v>
      </c>
      <c r="BO11" s="388"/>
      <c r="BP11" s="388"/>
      <c r="BQ11" s="388"/>
      <c r="BR11" s="388"/>
      <c r="BS11" s="388"/>
      <c r="BT11" s="388"/>
      <c r="BU11" s="389"/>
      <c r="BV11" s="387">
        <v>48427</v>
      </c>
      <c r="BW11" s="388"/>
      <c r="BX11" s="388"/>
      <c r="BY11" s="388"/>
      <c r="BZ11" s="388"/>
      <c r="CA11" s="388"/>
      <c r="CB11" s="388"/>
      <c r="CC11" s="389"/>
      <c r="CD11" s="390" t="s">
        <v>111</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15">
      <c r="A12" s="140"/>
      <c r="B12" s="447" t="s">
        <v>113</v>
      </c>
      <c r="C12" s="448"/>
      <c r="D12" s="448"/>
      <c r="E12" s="448"/>
      <c r="F12" s="448"/>
      <c r="G12" s="448"/>
      <c r="H12" s="448"/>
      <c r="I12" s="448"/>
      <c r="J12" s="448"/>
      <c r="K12" s="449"/>
      <c r="L12" s="456" t="s">
        <v>114</v>
      </c>
      <c r="M12" s="457"/>
      <c r="N12" s="457"/>
      <c r="O12" s="457"/>
      <c r="P12" s="457"/>
      <c r="Q12" s="458"/>
      <c r="R12" s="459">
        <v>268457</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v>480000</v>
      </c>
      <c r="BO12" s="388"/>
      <c r="BP12" s="388"/>
      <c r="BQ12" s="388"/>
      <c r="BR12" s="388"/>
      <c r="BS12" s="388"/>
      <c r="BT12" s="388"/>
      <c r="BU12" s="389"/>
      <c r="BV12" s="387" t="s">
        <v>120</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120</v>
      </c>
      <c r="CU12" s="428"/>
      <c r="CV12" s="428"/>
      <c r="CW12" s="428"/>
      <c r="CX12" s="428"/>
      <c r="CY12" s="428"/>
      <c r="CZ12" s="428"/>
      <c r="DA12" s="429"/>
      <c r="DB12" s="427" t="s">
        <v>120</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122</v>
      </c>
      <c r="N13" s="476"/>
      <c r="O13" s="476"/>
      <c r="P13" s="476"/>
      <c r="Q13" s="477"/>
      <c r="R13" s="468">
        <v>261562</v>
      </c>
      <c r="S13" s="469"/>
      <c r="T13" s="469"/>
      <c r="U13" s="469"/>
      <c r="V13" s="470"/>
      <c r="W13" s="403" t="s">
        <v>123</v>
      </c>
      <c r="X13" s="404"/>
      <c r="Y13" s="404"/>
      <c r="Z13" s="404"/>
      <c r="AA13" s="404"/>
      <c r="AB13" s="394"/>
      <c r="AC13" s="438">
        <v>983</v>
      </c>
      <c r="AD13" s="439"/>
      <c r="AE13" s="439"/>
      <c r="AF13" s="439"/>
      <c r="AG13" s="478"/>
      <c r="AH13" s="438">
        <v>1004</v>
      </c>
      <c r="AI13" s="439"/>
      <c r="AJ13" s="439"/>
      <c r="AK13" s="439"/>
      <c r="AL13" s="440"/>
      <c r="AM13" s="416" t="s">
        <v>124</v>
      </c>
      <c r="AN13" s="417"/>
      <c r="AO13" s="417"/>
      <c r="AP13" s="417"/>
      <c r="AQ13" s="417"/>
      <c r="AR13" s="417"/>
      <c r="AS13" s="417"/>
      <c r="AT13" s="418"/>
      <c r="AU13" s="419" t="s">
        <v>125</v>
      </c>
      <c r="AV13" s="420"/>
      <c r="AW13" s="420"/>
      <c r="AX13" s="420"/>
      <c r="AY13" s="421" t="s">
        <v>126</v>
      </c>
      <c r="AZ13" s="422"/>
      <c r="BA13" s="422"/>
      <c r="BB13" s="422"/>
      <c r="BC13" s="422"/>
      <c r="BD13" s="422"/>
      <c r="BE13" s="422"/>
      <c r="BF13" s="422"/>
      <c r="BG13" s="422"/>
      <c r="BH13" s="422"/>
      <c r="BI13" s="422"/>
      <c r="BJ13" s="422"/>
      <c r="BK13" s="422"/>
      <c r="BL13" s="422"/>
      <c r="BM13" s="423"/>
      <c r="BN13" s="387">
        <v>-388740</v>
      </c>
      <c r="BO13" s="388"/>
      <c r="BP13" s="388"/>
      <c r="BQ13" s="388"/>
      <c r="BR13" s="388"/>
      <c r="BS13" s="388"/>
      <c r="BT13" s="388"/>
      <c r="BU13" s="389"/>
      <c r="BV13" s="387">
        <v>109849</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7.1</v>
      </c>
      <c r="CU13" s="385"/>
      <c r="CV13" s="385"/>
      <c r="CW13" s="385"/>
      <c r="CX13" s="385"/>
      <c r="CY13" s="385"/>
      <c r="CZ13" s="385"/>
      <c r="DA13" s="386"/>
      <c r="DB13" s="384">
        <v>7.4</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128</v>
      </c>
      <c r="M14" s="466"/>
      <c r="N14" s="466"/>
      <c r="O14" s="466"/>
      <c r="P14" s="466"/>
      <c r="Q14" s="467"/>
      <c r="R14" s="468">
        <v>268965</v>
      </c>
      <c r="S14" s="469"/>
      <c r="T14" s="469"/>
      <c r="U14" s="469"/>
      <c r="V14" s="470"/>
      <c r="W14" s="377"/>
      <c r="X14" s="378"/>
      <c r="Y14" s="378"/>
      <c r="Z14" s="378"/>
      <c r="AA14" s="378"/>
      <c r="AB14" s="367"/>
      <c r="AC14" s="471">
        <v>0.9</v>
      </c>
      <c r="AD14" s="472"/>
      <c r="AE14" s="472"/>
      <c r="AF14" s="472"/>
      <c r="AG14" s="473"/>
      <c r="AH14" s="471">
        <v>0.9</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v>39.799999999999997</v>
      </c>
      <c r="CU14" s="483"/>
      <c r="CV14" s="483"/>
      <c r="CW14" s="483"/>
      <c r="CX14" s="483"/>
      <c r="CY14" s="483"/>
      <c r="CZ14" s="483"/>
      <c r="DA14" s="484"/>
      <c r="DB14" s="482">
        <v>51.8</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122</v>
      </c>
      <c r="N15" s="476"/>
      <c r="O15" s="476"/>
      <c r="P15" s="476"/>
      <c r="Q15" s="477"/>
      <c r="R15" s="468">
        <v>262176</v>
      </c>
      <c r="S15" s="469"/>
      <c r="T15" s="469"/>
      <c r="U15" s="469"/>
      <c r="V15" s="470"/>
      <c r="W15" s="403" t="s">
        <v>130</v>
      </c>
      <c r="X15" s="404"/>
      <c r="Y15" s="404"/>
      <c r="Z15" s="404"/>
      <c r="AA15" s="404"/>
      <c r="AB15" s="394"/>
      <c r="AC15" s="438">
        <v>31799</v>
      </c>
      <c r="AD15" s="439"/>
      <c r="AE15" s="439"/>
      <c r="AF15" s="439"/>
      <c r="AG15" s="478"/>
      <c r="AH15" s="438">
        <v>33485</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32076045</v>
      </c>
      <c r="BO15" s="351"/>
      <c r="BP15" s="351"/>
      <c r="BQ15" s="351"/>
      <c r="BR15" s="351"/>
      <c r="BS15" s="351"/>
      <c r="BT15" s="351"/>
      <c r="BU15" s="352"/>
      <c r="BV15" s="350">
        <v>31222028</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30.3</v>
      </c>
      <c r="AD16" s="472"/>
      <c r="AE16" s="472"/>
      <c r="AF16" s="472"/>
      <c r="AG16" s="473"/>
      <c r="AH16" s="471">
        <v>31.2</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41428715</v>
      </c>
      <c r="BO16" s="388"/>
      <c r="BP16" s="388"/>
      <c r="BQ16" s="388"/>
      <c r="BR16" s="388"/>
      <c r="BS16" s="388"/>
      <c r="BT16" s="388"/>
      <c r="BU16" s="389"/>
      <c r="BV16" s="387">
        <v>41421564</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136</v>
      </c>
      <c r="N17" s="492"/>
      <c r="O17" s="492"/>
      <c r="P17" s="492"/>
      <c r="Q17" s="493"/>
      <c r="R17" s="488" t="s">
        <v>134</v>
      </c>
      <c r="S17" s="489"/>
      <c r="T17" s="489"/>
      <c r="U17" s="489"/>
      <c r="V17" s="490"/>
      <c r="W17" s="403" t="s">
        <v>137</v>
      </c>
      <c r="X17" s="404"/>
      <c r="Y17" s="404"/>
      <c r="Z17" s="404"/>
      <c r="AA17" s="404"/>
      <c r="AB17" s="394"/>
      <c r="AC17" s="438">
        <v>72173</v>
      </c>
      <c r="AD17" s="439"/>
      <c r="AE17" s="439"/>
      <c r="AF17" s="439"/>
      <c r="AG17" s="478"/>
      <c r="AH17" s="438">
        <v>72718</v>
      </c>
      <c r="AI17" s="439"/>
      <c r="AJ17" s="439"/>
      <c r="AK17" s="439"/>
      <c r="AL17" s="440"/>
      <c r="AM17" s="416"/>
      <c r="AN17" s="417"/>
      <c r="AO17" s="417"/>
      <c r="AP17" s="417"/>
      <c r="AQ17" s="417"/>
      <c r="AR17" s="417"/>
      <c r="AS17" s="417"/>
      <c r="AT17" s="418"/>
      <c r="AU17" s="419"/>
      <c r="AV17" s="420"/>
      <c r="AW17" s="420"/>
      <c r="AX17" s="420"/>
      <c r="AY17" s="421" t="s">
        <v>138</v>
      </c>
      <c r="AZ17" s="422"/>
      <c r="BA17" s="422"/>
      <c r="BB17" s="422"/>
      <c r="BC17" s="422"/>
      <c r="BD17" s="422"/>
      <c r="BE17" s="422"/>
      <c r="BF17" s="422"/>
      <c r="BG17" s="422"/>
      <c r="BH17" s="422"/>
      <c r="BI17" s="422"/>
      <c r="BJ17" s="422"/>
      <c r="BK17" s="422"/>
      <c r="BL17" s="422"/>
      <c r="BM17" s="423"/>
      <c r="BN17" s="387">
        <v>41283539</v>
      </c>
      <c r="BO17" s="388"/>
      <c r="BP17" s="388"/>
      <c r="BQ17" s="388"/>
      <c r="BR17" s="388"/>
      <c r="BS17" s="388"/>
      <c r="BT17" s="388"/>
      <c r="BU17" s="389"/>
      <c r="BV17" s="387">
        <v>40065773</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139</v>
      </c>
      <c r="C18" s="430"/>
      <c r="D18" s="430"/>
      <c r="E18" s="499"/>
      <c r="F18" s="499"/>
      <c r="G18" s="499"/>
      <c r="H18" s="499"/>
      <c r="I18" s="499"/>
      <c r="J18" s="499"/>
      <c r="K18" s="499"/>
      <c r="L18" s="500">
        <v>41.72</v>
      </c>
      <c r="M18" s="500"/>
      <c r="N18" s="500"/>
      <c r="O18" s="500"/>
      <c r="P18" s="500"/>
      <c r="Q18" s="500"/>
      <c r="R18" s="501"/>
      <c r="S18" s="501"/>
      <c r="T18" s="501"/>
      <c r="U18" s="501"/>
      <c r="V18" s="502"/>
      <c r="W18" s="405"/>
      <c r="X18" s="406"/>
      <c r="Y18" s="406"/>
      <c r="Z18" s="406"/>
      <c r="AA18" s="406"/>
      <c r="AB18" s="397"/>
      <c r="AC18" s="503">
        <v>68.8</v>
      </c>
      <c r="AD18" s="504"/>
      <c r="AE18" s="504"/>
      <c r="AF18" s="504"/>
      <c r="AG18" s="505"/>
      <c r="AH18" s="503">
        <v>67.8</v>
      </c>
      <c r="AI18" s="504"/>
      <c r="AJ18" s="504"/>
      <c r="AK18" s="504"/>
      <c r="AL18" s="506"/>
      <c r="AM18" s="416"/>
      <c r="AN18" s="417"/>
      <c r="AO18" s="417"/>
      <c r="AP18" s="417"/>
      <c r="AQ18" s="417"/>
      <c r="AR18" s="417"/>
      <c r="AS18" s="417"/>
      <c r="AT18" s="418"/>
      <c r="AU18" s="419"/>
      <c r="AV18" s="420"/>
      <c r="AW18" s="420"/>
      <c r="AX18" s="420"/>
      <c r="AY18" s="421" t="s">
        <v>140</v>
      </c>
      <c r="AZ18" s="422"/>
      <c r="BA18" s="422"/>
      <c r="BB18" s="422"/>
      <c r="BC18" s="422"/>
      <c r="BD18" s="422"/>
      <c r="BE18" s="422"/>
      <c r="BF18" s="422"/>
      <c r="BG18" s="422"/>
      <c r="BH18" s="422"/>
      <c r="BI18" s="422"/>
      <c r="BJ18" s="422"/>
      <c r="BK18" s="422"/>
      <c r="BL18" s="422"/>
      <c r="BM18" s="423"/>
      <c r="BN18" s="387">
        <v>55420133</v>
      </c>
      <c r="BO18" s="388"/>
      <c r="BP18" s="388"/>
      <c r="BQ18" s="388"/>
      <c r="BR18" s="388"/>
      <c r="BS18" s="388"/>
      <c r="BT18" s="388"/>
      <c r="BU18" s="389"/>
      <c r="BV18" s="387">
        <v>57108535</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141</v>
      </c>
      <c r="C19" s="430"/>
      <c r="D19" s="430"/>
      <c r="E19" s="499"/>
      <c r="F19" s="499"/>
      <c r="G19" s="499"/>
      <c r="H19" s="499"/>
      <c r="I19" s="499"/>
      <c r="J19" s="499"/>
      <c r="K19" s="499"/>
      <c r="L19" s="507">
        <v>6443</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142</v>
      </c>
      <c r="AZ19" s="422"/>
      <c r="BA19" s="422"/>
      <c r="BB19" s="422"/>
      <c r="BC19" s="422"/>
      <c r="BD19" s="422"/>
      <c r="BE19" s="422"/>
      <c r="BF19" s="422"/>
      <c r="BG19" s="422"/>
      <c r="BH19" s="422"/>
      <c r="BI19" s="422"/>
      <c r="BJ19" s="422"/>
      <c r="BK19" s="422"/>
      <c r="BL19" s="422"/>
      <c r="BM19" s="423"/>
      <c r="BN19" s="387">
        <v>59808100</v>
      </c>
      <c r="BO19" s="388"/>
      <c r="BP19" s="388"/>
      <c r="BQ19" s="388"/>
      <c r="BR19" s="388"/>
      <c r="BS19" s="388"/>
      <c r="BT19" s="388"/>
      <c r="BU19" s="389"/>
      <c r="BV19" s="387">
        <v>63998504</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143</v>
      </c>
      <c r="C20" s="430"/>
      <c r="D20" s="430"/>
      <c r="E20" s="499"/>
      <c r="F20" s="499"/>
      <c r="G20" s="499"/>
      <c r="H20" s="499"/>
      <c r="I20" s="499"/>
      <c r="J20" s="499"/>
      <c r="K20" s="499"/>
      <c r="L20" s="507">
        <v>110414</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144</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145</v>
      </c>
      <c r="C22" s="518"/>
      <c r="D22" s="519"/>
      <c r="E22" s="399" t="s">
        <v>1</v>
      </c>
      <c r="F22" s="404"/>
      <c r="G22" s="404"/>
      <c r="H22" s="404"/>
      <c r="I22" s="404"/>
      <c r="J22" s="404"/>
      <c r="K22" s="394"/>
      <c r="L22" s="399" t="s">
        <v>146</v>
      </c>
      <c r="M22" s="404"/>
      <c r="N22" s="404"/>
      <c r="O22" s="404"/>
      <c r="P22" s="394"/>
      <c r="Q22" s="526" t="s">
        <v>147</v>
      </c>
      <c r="R22" s="527"/>
      <c r="S22" s="527"/>
      <c r="T22" s="527"/>
      <c r="U22" s="527"/>
      <c r="V22" s="528"/>
      <c r="W22" s="532" t="s">
        <v>148</v>
      </c>
      <c r="X22" s="518"/>
      <c r="Y22" s="519"/>
      <c r="Z22" s="399" t="s">
        <v>1</v>
      </c>
      <c r="AA22" s="404"/>
      <c r="AB22" s="404"/>
      <c r="AC22" s="404"/>
      <c r="AD22" s="404"/>
      <c r="AE22" s="404"/>
      <c r="AF22" s="404"/>
      <c r="AG22" s="394"/>
      <c r="AH22" s="545" t="s">
        <v>149</v>
      </c>
      <c r="AI22" s="404"/>
      <c r="AJ22" s="404"/>
      <c r="AK22" s="404"/>
      <c r="AL22" s="394"/>
      <c r="AM22" s="545" t="s">
        <v>150</v>
      </c>
      <c r="AN22" s="546"/>
      <c r="AO22" s="546"/>
      <c r="AP22" s="546"/>
      <c r="AQ22" s="546"/>
      <c r="AR22" s="547"/>
      <c r="AS22" s="526" t="s">
        <v>147</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151</v>
      </c>
      <c r="AZ23" s="348"/>
      <c r="BA23" s="348"/>
      <c r="BB23" s="348"/>
      <c r="BC23" s="348"/>
      <c r="BD23" s="348"/>
      <c r="BE23" s="348"/>
      <c r="BF23" s="348"/>
      <c r="BG23" s="348"/>
      <c r="BH23" s="348"/>
      <c r="BI23" s="348"/>
      <c r="BJ23" s="348"/>
      <c r="BK23" s="348"/>
      <c r="BL23" s="348"/>
      <c r="BM23" s="349"/>
      <c r="BN23" s="387">
        <v>94594072</v>
      </c>
      <c r="BO23" s="388"/>
      <c r="BP23" s="388"/>
      <c r="BQ23" s="388"/>
      <c r="BR23" s="388"/>
      <c r="BS23" s="388"/>
      <c r="BT23" s="388"/>
      <c r="BU23" s="389"/>
      <c r="BV23" s="387">
        <v>95482598</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152</v>
      </c>
      <c r="F24" s="417"/>
      <c r="G24" s="417"/>
      <c r="H24" s="417"/>
      <c r="I24" s="417"/>
      <c r="J24" s="417"/>
      <c r="K24" s="418"/>
      <c r="L24" s="438">
        <v>1</v>
      </c>
      <c r="M24" s="439"/>
      <c r="N24" s="439"/>
      <c r="O24" s="439"/>
      <c r="P24" s="478"/>
      <c r="Q24" s="438">
        <v>9090</v>
      </c>
      <c r="R24" s="439"/>
      <c r="S24" s="439"/>
      <c r="T24" s="439"/>
      <c r="U24" s="439"/>
      <c r="V24" s="478"/>
      <c r="W24" s="533"/>
      <c r="X24" s="521"/>
      <c r="Y24" s="522"/>
      <c r="Z24" s="437" t="s">
        <v>153</v>
      </c>
      <c r="AA24" s="417"/>
      <c r="AB24" s="417"/>
      <c r="AC24" s="417"/>
      <c r="AD24" s="417"/>
      <c r="AE24" s="417"/>
      <c r="AF24" s="417"/>
      <c r="AG24" s="418"/>
      <c r="AH24" s="438">
        <v>1606</v>
      </c>
      <c r="AI24" s="439"/>
      <c r="AJ24" s="439"/>
      <c r="AK24" s="439"/>
      <c r="AL24" s="478"/>
      <c r="AM24" s="438">
        <v>4880634</v>
      </c>
      <c r="AN24" s="439"/>
      <c r="AO24" s="439"/>
      <c r="AP24" s="439"/>
      <c r="AQ24" s="439"/>
      <c r="AR24" s="478"/>
      <c r="AS24" s="438">
        <v>3039</v>
      </c>
      <c r="AT24" s="439"/>
      <c r="AU24" s="439"/>
      <c r="AV24" s="439"/>
      <c r="AW24" s="439"/>
      <c r="AX24" s="440"/>
      <c r="AY24" s="553" t="s">
        <v>154</v>
      </c>
      <c r="AZ24" s="554"/>
      <c r="BA24" s="554"/>
      <c r="BB24" s="554"/>
      <c r="BC24" s="554"/>
      <c r="BD24" s="554"/>
      <c r="BE24" s="554"/>
      <c r="BF24" s="554"/>
      <c r="BG24" s="554"/>
      <c r="BH24" s="554"/>
      <c r="BI24" s="554"/>
      <c r="BJ24" s="554"/>
      <c r="BK24" s="554"/>
      <c r="BL24" s="554"/>
      <c r="BM24" s="555"/>
      <c r="BN24" s="387">
        <v>67631414</v>
      </c>
      <c r="BO24" s="388"/>
      <c r="BP24" s="388"/>
      <c r="BQ24" s="388"/>
      <c r="BR24" s="388"/>
      <c r="BS24" s="388"/>
      <c r="BT24" s="388"/>
      <c r="BU24" s="389"/>
      <c r="BV24" s="387">
        <v>66109355</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155</v>
      </c>
      <c r="F25" s="417"/>
      <c r="G25" s="417"/>
      <c r="H25" s="417"/>
      <c r="I25" s="417"/>
      <c r="J25" s="417"/>
      <c r="K25" s="418"/>
      <c r="L25" s="438">
        <v>2</v>
      </c>
      <c r="M25" s="439"/>
      <c r="N25" s="439"/>
      <c r="O25" s="439"/>
      <c r="P25" s="478"/>
      <c r="Q25" s="438">
        <v>7830</v>
      </c>
      <c r="R25" s="439"/>
      <c r="S25" s="439"/>
      <c r="T25" s="439"/>
      <c r="U25" s="439"/>
      <c r="V25" s="478"/>
      <c r="W25" s="533"/>
      <c r="X25" s="521"/>
      <c r="Y25" s="522"/>
      <c r="Z25" s="437" t="s">
        <v>156</v>
      </c>
      <c r="AA25" s="417"/>
      <c r="AB25" s="417"/>
      <c r="AC25" s="417"/>
      <c r="AD25" s="417"/>
      <c r="AE25" s="417"/>
      <c r="AF25" s="417"/>
      <c r="AG25" s="418"/>
      <c r="AH25" s="438">
        <v>255</v>
      </c>
      <c r="AI25" s="439"/>
      <c r="AJ25" s="439"/>
      <c r="AK25" s="439"/>
      <c r="AL25" s="478"/>
      <c r="AM25" s="438">
        <v>753525</v>
      </c>
      <c r="AN25" s="439"/>
      <c r="AO25" s="439"/>
      <c r="AP25" s="439"/>
      <c r="AQ25" s="439"/>
      <c r="AR25" s="478"/>
      <c r="AS25" s="438">
        <v>2955</v>
      </c>
      <c r="AT25" s="439"/>
      <c r="AU25" s="439"/>
      <c r="AV25" s="439"/>
      <c r="AW25" s="439"/>
      <c r="AX25" s="440"/>
      <c r="AY25" s="347" t="s">
        <v>157</v>
      </c>
      <c r="AZ25" s="348"/>
      <c r="BA25" s="348"/>
      <c r="BB25" s="348"/>
      <c r="BC25" s="348"/>
      <c r="BD25" s="348"/>
      <c r="BE25" s="348"/>
      <c r="BF25" s="348"/>
      <c r="BG25" s="348"/>
      <c r="BH25" s="348"/>
      <c r="BI25" s="348"/>
      <c r="BJ25" s="348"/>
      <c r="BK25" s="348"/>
      <c r="BL25" s="348"/>
      <c r="BM25" s="349"/>
      <c r="BN25" s="350">
        <v>7143048</v>
      </c>
      <c r="BO25" s="351"/>
      <c r="BP25" s="351"/>
      <c r="BQ25" s="351"/>
      <c r="BR25" s="351"/>
      <c r="BS25" s="351"/>
      <c r="BT25" s="351"/>
      <c r="BU25" s="352"/>
      <c r="BV25" s="350">
        <v>8348198</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158</v>
      </c>
      <c r="F26" s="417"/>
      <c r="G26" s="417"/>
      <c r="H26" s="417"/>
      <c r="I26" s="417"/>
      <c r="J26" s="417"/>
      <c r="K26" s="418"/>
      <c r="L26" s="438">
        <v>1</v>
      </c>
      <c r="M26" s="439"/>
      <c r="N26" s="439"/>
      <c r="O26" s="439"/>
      <c r="P26" s="478"/>
      <c r="Q26" s="438">
        <v>6930</v>
      </c>
      <c r="R26" s="439"/>
      <c r="S26" s="439"/>
      <c r="T26" s="439"/>
      <c r="U26" s="439"/>
      <c r="V26" s="478"/>
      <c r="W26" s="533"/>
      <c r="X26" s="521"/>
      <c r="Y26" s="522"/>
      <c r="Z26" s="437" t="s">
        <v>159</v>
      </c>
      <c r="AA26" s="543"/>
      <c r="AB26" s="543"/>
      <c r="AC26" s="543"/>
      <c r="AD26" s="543"/>
      <c r="AE26" s="543"/>
      <c r="AF26" s="543"/>
      <c r="AG26" s="544"/>
      <c r="AH26" s="438">
        <v>266</v>
      </c>
      <c r="AI26" s="439"/>
      <c r="AJ26" s="439"/>
      <c r="AK26" s="439"/>
      <c r="AL26" s="478"/>
      <c r="AM26" s="438">
        <v>851998</v>
      </c>
      <c r="AN26" s="439"/>
      <c r="AO26" s="439"/>
      <c r="AP26" s="439"/>
      <c r="AQ26" s="439"/>
      <c r="AR26" s="478"/>
      <c r="AS26" s="438">
        <v>3203</v>
      </c>
      <c r="AT26" s="439"/>
      <c r="AU26" s="439"/>
      <c r="AV26" s="439"/>
      <c r="AW26" s="439"/>
      <c r="AX26" s="440"/>
      <c r="AY26" s="390" t="s">
        <v>160</v>
      </c>
      <c r="AZ26" s="391"/>
      <c r="BA26" s="391"/>
      <c r="BB26" s="391"/>
      <c r="BC26" s="391"/>
      <c r="BD26" s="391"/>
      <c r="BE26" s="391"/>
      <c r="BF26" s="391"/>
      <c r="BG26" s="391"/>
      <c r="BH26" s="391"/>
      <c r="BI26" s="391"/>
      <c r="BJ26" s="391"/>
      <c r="BK26" s="391"/>
      <c r="BL26" s="391"/>
      <c r="BM26" s="392"/>
      <c r="BN26" s="387">
        <v>30937</v>
      </c>
      <c r="BO26" s="388"/>
      <c r="BP26" s="388"/>
      <c r="BQ26" s="388"/>
      <c r="BR26" s="388"/>
      <c r="BS26" s="388"/>
      <c r="BT26" s="388"/>
      <c r="BU26" s="389"/>
      <c r="BV26" s="387">
        <v>44441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161</v>
      </c>
      <c r="F27" s="417"/>
      <c r="G27" s="417"/>
      <c r="H27" s="417"/>
      <c r="I27" s="417"/>
      <c r="J27" s="417"/>
      <c r="K27" s="418"/>
      <c r="L27" s="438">
        <v>1</v>
      </c>
      <c r="M27" s="439"/>
      <c r="N27" s="439"/>
      <c r="O27" s="439"/>
      <c r="P27" s="478"/>
      <c r="Q27" s="438">
        <v>7000</v>
      </c>
      <c r="R27" s="439"/>
      <c r="S27" s="439"/>
      <c r="T27" s="439"/>
      <c r="U27" s="439"/>
      <c r="V27" s="478"/>
      <c r="W27" s="533"/>
      <c r="X27" s="521"/>
      <c r="Y27" s="522"/>
      <c r="Z27" s="437" t="s">
        <v>162</v>
      </c>
      <c r="AA27" s="417"/>
      <c r="AB27" s="417"/>
      <c r="AC27" s="417"/>
      <c r="AD27" s="417"/>
      <c r="AE27" s="417"/>
      <c r="AF27" s="417"/>
      <c r="AG27" s="418"/>
      <c r="AH27" s="438">
        <v>66</v>
      </c>
      <c r="AI27" s="439"/>
      <c r="AJ27" s="439"/>
      <c r="AK27" s="439"/>
      <c r="AL27" s="478"/>
      <c r="AM27" s="438">
        <v>240922</v>
      </c>
      <c r="AN27" s="439"/>
      <c r="AO27" s="439"/>
      <c r="AP27" s="439"/>
      <c r="AQ27" s="439"/>
      <c r="AR27" s="478"/>
      <c r="AS27" s="438">
        <v>3650</v>
      </c>
      <c r="AT27" s="439"/>
      <c r="AU27" s="439"/>
      <c r="AV27" s="439"/>
      <c r="AW27" s="439"/>
      <c r="AX27" s="440"/>
      <c r="AY27" s="479" t="s">
        <v>163</v>
      </c>
      <c r="AZ27" s="480"/>
      <c r="BA27" s="480"/>
      <c r="BB27" s="480"/>
      <c r="BC27" s="480"/>
      <c r="BD27" s="480"/>
      <c r="BE27" s="480"/>
      <c r="BF27" s="480"/>
      <c r="BG27" s="480"/>
      <c r="BH27" s="480"/>
      <c r="BI27" s="480"/>
      <c r="BJ27" s="480"/>
      <c r="BK27" s="480"/>
      <c r="BL27" s="480"/>
      <c r="BM27" s="481"/>
      <c r="BN27" s="556" t="s">
        <v>120</v>
      </c>
      <c r="BO27" s="557"/>
      <c r="BP27" s="557"/>
      <c r="BQ27" s="557"/>
      <c r="BR27" s="557"/>
      <c r="BS27" s="557"/>
      <c r="BT27" s="557"/>
      <c r="BU27" s="558"/>
      <c r="BV27" s="556" t="s">
        <v>120</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164</v>
      </c>
      <c r="F28" s="417"/>
      <c r="G28" s="417"/>
      <c r="H28" s="417"/>
      <c r="I28" s="417"/>
      <c r="J28" s="417"/>
      <c r="K28" s="418"/>
      <c r="L28" s="438">
        <v>1</v>
      </c>
      <c r="M28" s="439"/>
      <c r="N28" s="439"/>
      <c r="O28" s="439"/>
      <c r="P28" s="478"/>
      <c r="Q28" s="438">
        <v>6500</v>
      </c>
      <c r="R28" s="439"/>
      <c r="S28" s="439"/>
      <c r="T28" s="439"/>
      <c r="U28" s="439"/>
      <c r="V28" s="478"/>
      <c r="W28" s="533"/>
      <c r="X28" s="521"/>
      <c r="Y28" s="522"/>
      <c r="Z28" s="437" t="s">
        <v>165</v>
      </c>
      <c r="AA28" s="417"/>
      <c r="AB28" s="417"/>
      <c r="AC28" s="417"/>
      <c r="AD28" s="417"/>
      <c r="AE28" s="417"/>
      <c r="AF28" s="417"/>
      <c r="AG28" s="418"/>
      <c r="AH28" s="438" t="s">
        <v>120</v>
      </c>
      <c r="AI28" s="439"/>
      <c r="AJ28" s="439"/>
      <c r="AK28" s="439"/>
      <c r="AL28" s="478"/>
      <c r="AM28" s="438" t="s">
        <v>120</v>
      </c>
      <c r="AN28" s="439"/>
      <c r="AO28" s="439"/>
      <c r="AP28" s="439"/>
      <c r="AQ28" s="439"/>
      <c r="AR28" s="478"/>
      <c r="AS28" s="438" t="s">
        <v>120</v>
      </c>
      <c r="AT28" s="439"/>
      <c r="AU28" s="439"/>
      <c r="AV28" s="439"/>
      <c r="AW28" s="439"/>
      <c r="AX28" s="440"/>
      <c r="AY28" s="559" t="s">
        <v>166</v>
      </c>
      <c r="AZ28" s="560"/>
      <c r="BA28" s="560"/>
      <c r="BB28" s="561"/>
      <c r="BC28" s="347" t="s">
        <v>167</v>
      </c>
      <c r="BD28" s="348"/>
      <c r="BE28" s="348"/>
      <c r="BF28" s="348"/>
      <c r="BG28" s="348"/>
      <c r="BH28" s="348"/>
      <c r="BI28" s="348"/>
      <c r="BJ28" s="348"/>
      <c r="BK28" s="348"/>
      <c r="BL28" s="348"/>
      <c r="BM28" s="349"/>
      <c r="BN28" s="350">
        <v>6016009</v>
      </c>
      <c r="BO28" s="351"/>
      <c r="BP28" s="351"/>
      <c r="BQ28" s="351"/>
      <c r="BR28" s="351"/>
      <c r="BS28" s="351"/>
      <c r="BT28" s="351"/>
      <c r="BU28" s="352"/>
      <c r="BV28" s="350">
        <v>6449936</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168</v>
      </c>
      <c r="F29" s="417"/>
      <c r="G29" s="417"/>
      <c r="H29" s="417"/>
      <c r="I29" s="417"/>
      <c r="J29" s="417"/>
      <c r="K29" s="418"/>
      <c r="L29" s="438">
        <v>26</v>
      </c>
      <c r="M29" s="439"/>
      <c r="N29" s="439"/>
      <c r="O29" s="439"/>
      <c r="P29" s="478"/>
      <c r="Q29" s="438">
        <v>6100</v>
      </c>
      <c r="R29" s="439"/>
      <c r="S29" s="439"/>
      <c r="T29" s="439"/>
      <c r="U29" s="439"/>
      <c r="V29" s="478"/>
      <c r="W29" s="534"/>
      <c r="X29" s="535"/>
      <c r="Y29" s="536"/>
      <c r="Z29" s="437" t="s">
        <v>169</v>
      </c>
      <c r="AA29" s="417"/>
      <c r="AB29" s="417"/>
      <c r="AC29" s="417"/>
      <c r="AD29" s="417"/>
      <c r="AE29" s="417"/>
      <c r="AF29" s="417"/>
      <c r="AG29" s="418"/>
      <c r="AH29" s="438">
        <v>1672</v>
      </c>
      <c r="AI29" s="439"/>
      <c r="AJ29" s="439"/>
      <c r="AK29" s="439"/>
      <c r="AL29" s="478"/>
      <c r="AM29" s="438">
        <v>5121556</v>
      </c>
      <c r="AN29" s="439"/>
      <c r="AO29" s="439"/>
      <c r="AP29" s="439"/>
      <c r="AQ29" s="439"/>
      <c r="AR29" s="478"/>
      <c r="AS29" s="438">
        <v>3063</v>
      </c>
      <c r="AT29" s="439"/>
      <c r="AU29" s="439"/>
      <c r="AV29" s="439"/>
      <c r="AW29" s="439"/>
      <c r="AX29" s="440"/>
      <c r="AY29" s="562"/>
      <c r="AZ29" s="563"/>
      <c r="BA29" s="563"/>
      <c r="BB29" s="564"/>
      <c r="BC29" s="421" t="s">
        <v>170</v>
      </c>
      <c r="BD29" s="422"/>
      <c r="BE29" s="422"/>
      <c r="BF29" s="422"/>
      <c r="BG29" s="422"/>
      <c r="BH29" s="422"/>
      <c r="BI29" s="422"/>
      <c r="BJ29" s="422"/>
      <c r="BK29" s="422"/>
      <c r="BL29" s="422"/>
      <c r="BM29" s="423"/>
      <c r="BN29" s="387" t="s">
        <v>120</v>
      </c>
      <c r="BO29" s="388"/>
      <c r="BP29" s="388"/>
      <c r="BQ29" s="388"/>
      <c r="BR29" s="388"/>
      <c r="BS29" s="388"/>
      <c r="BT29" s="388"/>
      <c r="BU29" s="389"/>
      <c r="BV29" s="387" t="s">
        <v>120</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171</v>
      </c>
      <c r="X30" s="541"/>
      <c r="Y30" s="541"/>
      <c r="Z30" s="541"/>
      <c r="AA30" s="541"/>
      <c r="AB30" s="541"/>
      <c r="AC30" s="541"/>
      <c r="AD30" s="541"/>
      <c r="AE30" s="541"/>
      <c r="AF30" s="541"/>
      <c r="AG30" s="542"/>
      <c r="AH30" s="503">
        <v>100</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172</v>
      </c>
      <c r="BD30" s="554"/>
      <c r="BE30" s="554"/>
      <c r="BF30" s="554"/>
      <c r="BG30" s="554"/>
      <c r="BH30" s="554"/>
      <c r="BI30" s="554"/>
      <c r="BJ30" s="554"/>
      <c r="BK30" s="554"/>
      <c r="BL30" s="554"/>
      <c r="BM30" s="555"/>
      <c r="BN30" s="556">
        <v>2499707</v>
      </c>
      <c r="BO30" s="557"/>
      <c r="BP30" s="557"/>
      <c r="BQ30" s="557"/>
      <c r="BR30" s="557"/>
      <c r="BS30" s="557"/>
      <c r="BT30" s="557"/>
      <c r="BU30" s="558"/>
      <c r="BV30" s="556">
        <v>2536790</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179</v>
      </c>
      <c r="D33" s="411"/>
      <c r="E33" s="376" t="s">
        <v>180</v>
      </c>
      <c r="F33" s="376"/>
      <c r="G33" s="376"/>
      <c r="H33" s="376"/>
      <c r="I33" s="376"/>
      <c r="J33" s="376"/>
      <c r="K33" s="376"/>
      <c r="L33" s="376"/>
      <c r="M33" s="376"/>
      <c r="N33" s="376"/>
      <c r="O33" s="376"/>
      <c r="P33" s="376"/>
      <c r="Q33" s="376"/>
      <c r="R33" s="376"/>
      <c r="S33" s="376"/>
      <c r="T33" s="169"/>
      <c r="U33" s="411" t="s">
        <v>179</v>
      </c>
      <c r="V33" s="411"/>
      <c r="W33" s="376" t="s">
        <v>180</v>
      </c>
      <c r="X33" s="376"/>
      <c r="Y33" s="376"/>
      <c r="Z33" s="376"/>
      <c r="AA33" s="376"/>
      <c r="AB33" s="376"/>
      <c r="AC33" s="376"/>
      <c r="AD33" s="376"/>
      <c r="AE33" s="376"/>
      <c r="AF33" s="376"/>
      <c r="AG33" s="376"/>
      <c r="AH33" s="376"/>
      <c r="AI33" s="376"/>
      <c r="AJ33" s="376"/>
      <c r="AK33" s="376"/>
      <c r="AL33" s="169"/>
      <c r="AM33" s="411" t="s">
        <v>179</v>
      </c>
      <c r="AN33" s="411"/>
      <c r="AO33" s="376" t="s">
        <v>180</v>
      </c>
      <c r="AP33" s="376"/>
      <c r="AQ33" s="376"/>
      <c r="AR33" s="376"/>
      <c r="AS33" s="376"/>
      <c r="AT33" s="376"/>
      <c r="AU33" s="376"/>
      <c r="AV33" s="376"/>
      <c r="AW33" s="376"/>
      <c r="AX33" s="376"/>
      <c r="AY33" s="376"/>
      <c r="AZ33" s="376"/>
      <c r="BA33" s="376"/>
      <c r="BB33" s="376"/>
      <c r="BC33" s="376"/>
      <c r="BD33" s="170"/>
      <c r="BE33" s="376" t="s">
        <v>181</v>
      </c>
      <c r="BF33" s="376"/>
      <c r="BG33" s="376" t="s">
        <v>182</v>
      </c>
      <c r="BH33" s="376"/>
      <c r="BI33" s="376"/>
      <c r="BJ33" s="376"/>
      <c r="BK33" s="376"/>
      <c r="BL33" s="376"/>
      <c r="BM33" s="376"/>
      <c r="BN33" s="376"/>
      <c r="BO33" s="376"/>
      <c r="BP33" s="376"/>
      <c r="BQ33" s="376"/>
      <c r="BR33" s="376"/>
      <c r="BS33" s="376"/>
      <c r="BT33" s="376"/>
      <c r="BU33" s="376"/>
      <c r="BV33" s="170"/>
      <c r="BW33" s="411" t="s">
        <v>181</v>
      </c>
      <c r="BX33" s="411"/>
      <c r="BY33" s="376" t="s">
        <v>183</v>
      </c>
      <c r="BZ33" s="376"/>
      <c r="CA33" s="376"/>
      <c r="CB33" s="376"/>
      <c r="CC33" s="376"/>
      <c r="CD33" s="376"/>
      <c r="CE33" s="376"/>
      <c r="CF33" s="376"/>
      <c r="CG33" s="376"/>
      <c r="CH33" s="376"/>
      <c r="CI33" s="376"/>
      <c r="CJ33" s="376"/>
      <c r="CK33" s="376"/>
      <c r="CL33" s="376"/>
      <c r="CM33" s="376"/>
      <c r="CN33" s="169"/>
      <c r="CO33" s="411" t="s">
        <v>179</v>
      </c>
      <c r="CP33" s="411"/>
      <c r="CQ33" s="376" t="s">
        <v>184</v>
      </c>
      <c r="CR33" s="376"/>
      <c r="CS33" s="376"/>
      <c r="CT33" s="376"/>
      <c r="CU33" s="376"/>
      <c r="CV33" s="376"/>
      <c r="CW33" s="376"/>
      <c r="CX33" s="376"/>
      <c r="CY33" s="376"/>
      <c r="CZ33" s="376"/>
      <c r="DA33" s="376"/>
      <c r="DB33" s="376"/>
      <c r="DC33" s="376"/>
      <c r="DD33" s="376"/>
      <c r="DE33" s="376"/>
      <c r="DF33" s="169"/>
      <c r="DG33" s="376" t="s">
        <v>185</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6</v>
      </c>
      <c r="AN34" s="568"/>
      <c r="AO34" s="569" t="str">
        <f>IF('各会計、関係団体の財政状況及び健全化判断比率'!B31="","",'各会計、関係団体の財政状況及び健全化判断比率'!B31)</f>
        <v>病院事業会計</v>
      </c>
      <c r="AP34" s="569"/>
      <c r="AQ34" s="569"/>
      <c r="AR34" s="569"/>
      <c r="AS34" s="569"/>
      <c r="AT34" s="569"/>
      <c r="AU34" s="569"/>
      <c r="AV34" s="569"/>
      <c r="AW34" s="569"/>
      <c r="AX34" s="569"/>
      <c r="AY34" s="569"/>
      <c r="AZ34" s="569"/>
      <c r="BA34" s="569"/>
      <c r="BB34" s="569"/>
      <c r="BC34" s="569"/>
      <c r="BD34" s="167"/>
      <c r="BE34" s="568" t="str">
        <f>IF(BG34="","",MAX(C34:D43,U34:V43,AM34:AN43)+1)</f>
        <v/>
      </c>
      <c r="BF34" s="568"/>
      <c r="BG34" s="569"/>
      <c r="BH34" s="569"/>
      <c r="BI34" s="569"/>
      <c r="BJ34" s="569"/>
      <c r="BK34" s="569"/>
      <c r="BL34" s="569"/>
      <c r="BM34" s="569"/>
      <c r="BN34" s="569"/>
      <c r="BO34" s="569"/>
      <c r="BP34" s="569"/>
      <c r="BQ34" s="569"/>
      <c r="BR34" s="569"/>
      <c r="BS34" s="569"/>
      <c r="BT34" s="569"/>
      <c r="BU34" s="569"/>
      <c r="BV34" s="167"/>
      <c r="BW34" s="568">
        <f>IF(BY34="","",MAX(C34:D43,U34:V43,AM34:AN43,BE34:BF43)+1)</f>
        <v>9</v>
      </c>
      <c r="BX34" s="568"/>
      <c r="BY34" s="569" t="str">
        <f>IF('各会計、関係団体の財政状況及び健全化判断比率'!B68="","",'各会計、関係団体の財政状況及び健全化判断比率'!B68)</f>
        <v>大阪府都市競艇企業団</v>
      </c>
      <c r="BZ34" s="569"/>
      <c r="CA34" s="569"/>
      <c r="CB34" s="569"/>
      <c r="CC34" s="569"/>
      <c r="CD34" s="569"/>
      <c r="CE34" s="569"/>
      <c r="CF34" s="569"/>
      <c r="CG34" s="569"/>
      <c r="CH34" s="569"/>
      <c r="CI34" s="569"/>
      <c r="CJ34" s="569"/>
      <c r="CK34" s="569"/>
      <c r="CL34" s="569"/>
      <c r="CM34" s="569"/>
      <c r="CN34" s="167"/>
      <c r="CO34" s="568">
        <f>IF(CQ34="","",MAX(C34:D43,U34:V43,AM34:AN43,BE34:BF43,BW34:BX43)+1)</f>
        <v>18</v>
      </c>
      <c r="CP34" s="568"/>
      <c r="CQ34" s="569" t="str">
        <f>IF('各会計、関係団体の財政状況及び健全化判断比率'!BS7="","",'各会計、関係団体の財政状況及び健全化判断比率'!BS7)</f>
        <v>八尾市清協公社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土地取得事業特別会計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介護保険事業特別会計</v>
      </c>
      <c r="X35" s="569"/>
      <c r="Y35" s="569"/>
      <c r="Z35" s="569"/>
      <c r="AA35" s="569"/>
      <c r="AB35" s="569"/>
      <c r="AC35" s="569"/>
      <c r="AD35" s="569"/>
      <c r="AE35" s="569"/>
      <c r="AF35" s="569"/>
      <c r="AG35" s="569"/>
      <c r="AH35" s="569"/>
      <c r="AI35" s="569"/>
      <c r="AJ35" s="569"/>
      <c r="AK35" s="569"/>
      <c r="AL35" s="167"/>
      <c r="AM35" s="568">
        <f t="shared" ref="AM35:AM43" si="0">IF(AO35="","",AM34+1)</f>
        <v>7</v>
      </c>
      <c r="AN35" s="568"/>
      <c r="AO35" s="569" t="str">
        <f>IF('各会計、関係団体の財政状況及び健全化判断比率'!B32="","",'各会計、関係団体の財政状況及び健全化判断比率'!B32)</f>
        <v>水道事業会計</v>
      </c>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10</v>
      </c>
      <c r="BX35" s="568"/>
      <c r="BY35" s="569" t="str">
        <f>IF('各会計、関係団体の財政状況及び健全化判断比率'!B69="","",'各会計、関係団体の財政状況及び健全化判断比率'!B69)</f>
        <v>八尾市柏原市火葬場組合</v>
      </c>
      <c r="BZ35" s="569"/>
      <c r="CA35" s="569"/>
      <c r="CB35" s="569"/>
      <c r="CC35" s="569"/>
      <c r="CD35" s="569"/>
      <c r="CE35" s="569"/>
      <c r="CF35" s="569"/>
      <c r="CG35" s="569"/>
      <c r="CH35" s="569"/>
      <c r="CI35" s="569"/>
      <c r="CJ35" s="569"/>
      <c r="CK35" s="569"/>
      <c r="CL35" s="569"/>
      <c r="CM35" s="569"/>
      <c r="CN35" s="167"/>
      <c r="CO35" s="568">
        <f t="shared" ref="CO35:CO43" si="3">IF(CQ35="","",CO34+1)</f>
        <v>19</v>
      </c>
      <c r="CP35" s="568"/>
      <c r="CQ35" s="569" t="str">
        <f>IF('各会計、関係団体の財政状況及び健全化判断比率'!BS8="","",'各会計、関係団体の財政状況及び健全化判断比率'!BS8)</f>
        <v>八尾市文化財調査研究会</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後期高齢者医療事業特別会計</v>
      </c>
      <c r="X36" s="569"/>
      <c r="Y36" s="569"/>
      <c r="Z36" s="569"/>
      <c r="AA36" s="569"/>
      <c r="AB36" s="569"/>
      <c r="AC36" s="569"/>
      <c r="AD36" s="569"/>
      <c r="AE36" s="569"/>
      <c r="AF36" s="569"/>
      <c r="AG36" s="569"/>
      <c r="AH36" s="569"/>
      <c r="AI36" s="569"/>
      <c r="AJ36" s="569"/>
      <c r="AK36" s="569"/>
      <c r="AL36" s="167"/>
      <c r="AM36" s="568">
        <f t="shared" si="0"/>
        <v>8</v>
      </c>
      <c r="AN36" s="568"/>
      <c r="AO36" s="569" t="str">
        <f>IF('各会計、関係団体の財政状況及び健全化判断比率'!B33="","",'各会計、関係団体の財政状況及び健全化判断比率'!B33)</f>
        <v>公共下水道事業会計</v>
      </c>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11</v>
      </c>
      <c r="BX36" s="568"/>
      <c r="BY36" s="569" t="str">
        <f>IF('各会計、関係団体の財政状況及び健全化判断比率'!B70="","",'各会計、関係団体の財政状況及び健全化判断比率'!B70)</f>
        <v>恩智川水防事務組合</v>
      </c>
      <c r="BZ36" s="569"/>
      <c r="CA36" s="569"/>
      <c r="CB36" s="569"/>
      <c r="CC36" s="569"/>
      <c r="CD36" s="569"/>
      <c r="CE36" s="569"/>
      <c r="CF36" s="569"/>
      <c r="CG36" s="569"/>
      <c r="CH36" s="569"/>
      <c r="CI36" s="569"/>
      <c r="CJ36" s="569"/>
      <c r="CK36" s="569"/>
      <c r="CL36" s="569"/>
      <c r="CM36" s="569"/>
      <c r="CN36" s="167"/>
      <c r="CO36" s="568">
        <f t="shared" si="3"/>
        <v>20</v>
      </c>
      <c r="CP36" s="568"/>
      <c r="CQ36" s="569" t="str">
        <f>IF('各会計、関係団体の財政状況及び健全化判断比率'!BS9="","",'各会計、関係団体の財政状況及び健全化判断比率'!BS9)</f>
        <v>八尾市文化振興事業団</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12</v>
      </c>
      <c r="BX37" s="568"/>
      <c r="BY37" s="569" t="str">
        <f>IF('各会計、関係団体の財政状況及び健全化判断比率'!B71="","",'各会計、関係団体の財政状況及び健全化判断比率'!B71)</f>
        <v>大和川右岸水防事務組合</v>
      </c>
      <c r="BZ37" s="569"/>
      <c r="CA37" s="569"/>
      <c r="CB37" s="569"/>
      <c r="CC37" s="569"/>
      <c r="CD37" s="569"/>
      <c r="CE37" s="569"/>
      <c r="CF37" s="569"/>
      <c r="CG37" s="569"/>
      <c r="CH37" s="569"/>
      <c r="CI37" s="569"/>
      <c r="CJ37" s="569"/>
      <c r="CK37" s="569"/>
      <c r="CL37" s="569"/>
      <c r="CM37" s="569"/>
      <c r="CN37" s="167"/>
      <c r="CO37" s="568">
        <f t="shared" si="3"/>
        <v>21</v>
      </c>
      <c r="CP37" s="568"/>
      <c r="CQ37" s="569" t="str">
        <f>IF('各会計、関係団体の財政状況及び健全化判断比率'!BS10="","",'各会計、関係団体の財政状況及び健全化判断比率'!BS10)</f>
        <v>八尾市中小企業勤労者福祉サービスセンター</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13</v>
      </c>
      <c r="BX38" s="568"/>
      <c r="BY38" s="569" t="str">
        <f>IF('各会計、関係団体の財政状況及び健全化判断比率'!B72="","",'各会計、関係団体の財政状況及び健全化判断比率'!B72)</f>
        <v>大阪市・八尾市・松原市環境施設組合</v>
      </c>
      <c r="BZ38" s="569"/>
      <c r="CA38" s="569"/>
      <c r="CB38" s="569"/>
      <c r="CC38" s="569"/>
      <c r="CD38" s="569"/>
      <c r="CE38" s="569"/>
      <c r="CF38" s="569"/>
      <c r="CG38" s="569"/>
      <c r="CH38" s="569"/>
      <c r="CI38" s="569"/>
      <c r="CJ38" s="569"/>
      <c r="CK38" s="569"/>
      <c r="CL38" s="569"/>
      <c r="CM38" s="569"/>
      <c r="CN38" s="167"/>
      <c r="CO38" s="568">
        <f t="shared" si="3"/>
        <v>22</v>
      </c>
      <c r="CP38" s="568"/>
      <c r="CQ38" s="569" t="str">
        <f>IF('各会計、関係団体の財政状況及び健全化判断比率'!BS11="","",'各会計、関係団体の財政状況及び健全化判断比率'!BS11)</f>
        <v>八尾市国際交流センター</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14</v>
      </c>
      <c r="BX39" s="568"/>
      <c r="BY39" s="569" t="str">
        <f>IF('各会計、関係団体の財政状況及び健全化判断比率'!B73="","",'各会計、関係団体の財政状況及び健全化判断比率'!B73)</f>
        <v>大阪府後期高齢者医療広域連合（一般会計）</v>
      </c>
      <c r="BZ39" s="569"/>
      <c r="CA39" s="569"/>
      <c r="CB39" s="569"/>
      <c r="CC39" s="569"/>
      <c r="CD39" s="569"/>
      <c r="CE39" s="569"/>
      <c r="CF39" s="569"/>
      <c r="CG39" s="569"/>
      <c r="CH39" s="569"/>
      <c r="CI39" s="569"/>
      <c r="CJ39" s="569"/>
      <c r="CK39" s="569"/>
      <c r="CL39" s="569"/>
      <c r="CM39" s="569"/>
      <c r="CN39" s="167"/>
      <c r="CO39" s="568">
        <f t="shared" si="3"/>
        <v>23</v>
      </c>
      <c r="CP39" s="568"/>
      <c r="CQ39" s="569" t="str">
        <f>IF('各会計、関係団体の財政状況及び健全化判断比率'!BS12="","",'各会計、関係団体の財政状況及び健全化判断比率'!BS12)</f>
        <v>八尾市体育振興会</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15</v>
      </c>
      <c r="BX40" s="568"/>
      <c r="BY40" s="569" t="str">
        <f>IF('各会計、関係団体の財政状況及び健全化判断比率'!B74="","",'各会計、関係団体の財政状況及び健全化判断比率'!B74)</f>
        <v>大阪府後期高齢者医療広域連合（後期高齢者医療特別会計）</v>
      </c>
      <c r="BZ40" s="569"/>
      <c r="CA40" s="569"/>
      <c r="CB40" s="569"/>
      <c r="CC40" s="569"/>
      <c r="CD40" s="569"/>
      <c r="CE40" s="569"/>
      <c r="CF40" s="569"/>
      <c r="CG40" s="569"/>
      <c r="CH40" s="569"/>
      <c r="CI40" s="569"/>
      <c r="CJ40" s="569"/>
      <c r="CK40" s="569"/>
      <c r="CL40" s="569"/>
      <c r="CM40" s="569"/>
      <c r="CN40" s="167"/>
      <c r="CO40" s="568">
        <f t="shared" si="3"/>
        <v>24</v>
      </c>
      <c r="CP40" s="568"/>
      <c r="CQ40" s="569" t="str">
        <f>IF('各会計、関係団体の財政状況及び健全化判断比率'!BS13="","",'各会計、関係団体の財政状況及び健全化判断比率'!BS13)</f>
        <v>八尾シティネット</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16</v>
      </c>
      <c r="BX41" s="568"/>
      <c r="BY41" s="569" t="str">
        <f>IF('各会計、関係団体の財政状況及び健全化判断比率'!B75="","",'各会計、関係団体の財政状況及び健全化判断比率'!B75)</f>
        <v>大阪広域水道企業団（水道事業会計）</v>
      </c>
      <c r="BZ41" s="569"/>
      <c r="CA41" s="569"/>
      <c r="CB41" s="569"/>
      <c r="CC41" s="569"/>
      <c r="CD41" s="569"/>
      <c r="CE41" s="569"/>
      <c r="CF41" s="569"/>
      <c r="CG41" s="569"/>
      <c r="CH41" s="569"/>
      <c r="CI41" s="569"/>
      <c r="CJ41" s="569"/>
      <c r="CK41" s="569"/>
      <c r="CL41" s="569"/>
      <c r="CM41" s="569"/>
      <c r="CN41" s="167"/>
      <c r="CO41" s="568">
        <f t="shared" si="3"/>
        <v>25</v>
      </c>
      <c r="CP41" s="568"/>
      <c r="CQ41" s="569" t="str">
        <f>IF('各会計、関係団体の財政状況及び健全化判断比率'!BS14="","",'各会計、関係団体の財政状況及び健全化判断比率'!BS14)</f>
        <v>やおコミュニティ放送</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17</v>
      </c>
      <c r="BX42" s="568"/>
      <c r="BY42" s="569" t="str">
        <f>IF('各会計、関係団体の財政状況及び健全化判断比率'!B76="","",'各会計、関係団体の財政状況及び健全化判断比率'!B76)</f>
        <v>大阪広域水道企業団（工業用水道事業会計）</v>
      </c>
      <c r="BZ42" s="569"/>
      <c r="CA42" s="569"/>
      <c r="CB42" s="569"/>
      <c r="CC42" s="569"/>
      <c r="CD42" s="569"/>
      <c r="CE42" s="569"/>
      <c r="CF42" s="569"/>
      <c r="CG42" s="569"/>
      <c r="CH42" s="569"/>
      <c r="CI42" s="569"/>
      <c r="CJ42" s="569"/>
      <c r="CK42" s="569"/>
      <c r="CL42" s="569"/>
      <c r="CM42" s="569"/>
      <c r="CN42" s="167"/>
      <c r="CO42" s="568">
        <f t="shared" si="3"/>
        <v>26</v>
      </c>
      <c r="CP42" s="568"/>
      <c r="CQ42" s="569" t="str">
        <f>IF('各会計、関係団体の財政状況及び健全化判断比率'!BS15="","",'各会計、関係団体の財政状況及び健全化判断比率'!BS15)</f>
        <v>八尾モール</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f t="shared" si="3"/>
        <v>27</v>
      </c>
      <c r="CP43" s="568"/>
      <c r="CQ43" s="569" t="str">
        <f>IF('各会計、関係団体の財政状況及び健全化判断比率'!BS16="","",'各会計、関係団体の財政状況及び健全化判断比率'!BS16)</f>
        <v>大阪外環状鉄道</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4" t="s">
        <v>523</v>
      </c>
      <c r="D34" s="1154"/>
      <c r="E34" s="1155"/>
      <c r="F34" s="32" t="s">
        <v>524</v>
      </c>
      <c r="G34" s="33" t="s">
        <v>525</v>
      </c>
      <c r="H34" s="33" t="s">
        <v>526</v>
      </c>
      <c r="I34" s="33" t="s">
        <v>527</v>
      </c>
      <c r="J34" s="34" t="s">
        <v>528</v>
      </c>
      <c r="K34" s="22"/>
      <c r="L34" s="22"/>
      <c r="M34" s="22"/>
      <c r="N34" s="22"/>
      <c r="O34" s="22"/>
      <c r="P34" s="22"/>
    </row>
    <row r="35" spans="1:16" ht="39" customHeight="1" x14ac:dyDescent="0.15">
      <c r="A35" s="22"/>
      <c r="B35" s="35"/>
      <c r="C35" s="1148" t="s">
        <v>529</v>
      </c>
      <c r="D35" s="1149"/>
      <c r="E35" s="1150"/>
      <c r="F35" s="36">
        <v>8.33</v>
      </c>
      <c r="G35" s="37">
        <v>9.4</v>
      </c>
      <c r="H35" s="37">
        <v>9.73</v>
      </c>
      <c r="I35" s="37">
        <v>9.75</v>
      </c>
      <c r="J35" s="38">
        <v>9.7200000000000006</v>
      </c>
      <c r="K35" s="22"/>
      <c r="L35" s="22"/>
      <c r="M35" s="22"/>
      <c r="N35" s="22"/>
      <c r="O35" s="22"/>
      <c r="P35" s="22"/>
    </row>
    <row r="36" spans="1:16" ht="39" customHeight="1" x14ac:dyDescent="0.15">
      <c r="A36" s="22"/>
      <c r="B36" s="35"/>
      <c r="C36" s="1148" t="s">
        <v>530</v>
      </c>
      <c r="D36" s="1149"/>
      <c r="E36" s="1150"/>
      <c r="F36" s="36">
        <v>5.58</v>
      </c>
      <c r="G36" s="37">
        <v>6.94</v>
      </c>
      <c r="H36" s="37">
        <v>7.58</v>
      </c>
      <c r="I36" s="37">
        <v>8.1199999999999992</v>
      </c>
      <c r="J36" s="38">
        <v>8.69</v>
      </c>
      <c r="K36" s="22"/>
      <c r="L36" s="22"/>
      <c r="M36" s="22"/>
      <c r="N36" s="22"/>
      <c r="O36" s="22"/>
      <c r="P36" s="22"/>
    </row>
    <row r="37" spans="1:16" ht="39" customHeight="1" x14ac:dyDescent="0.15">
      <c r="A37" s="22"/>
      <c r="B37" s="35"/>
      <c r="C37" s="1148" t="s">
        <v>531</v>
      </c>
      <c r="D37" s="1149"/>
      <c r="E37" s="1150"/>
      <c r="F37" s="36" t="s">
        <v>477</v>
      </c>
      <c r="G37" s="37" t="s">
        <v>477</v>
      </c>
      <c r="H37" s="37" t="s">
        <v>477</v>
      </c>
      <c r="I37" s="37">
        <v>0.87</v>
      </c>
      <c r="J37" s="38">
        <v>2.09</v>
      </c>
      <c r="K37" s="22"/>
      <c r="L37" s="22"/>
      <c r="M37" s="22"/>
      <c r="N37" s="22"/>
      <c r="O37" s="22"/>
      <c r="P37" s="22"/>
    </row>
    <row r="38" spans="1:16" ht="39" customHeight="1" x14ac:dyDescent="0.15">
      <c r="A38" s="22"/>
      <c r="B38" s="35"/>
      <c r="C38" s="1148" t="s">
        <v>532</v>
      </c>
      <c r="D38" s="1149"/>
      <c r="E38" s="1150"/>
      <c r="F38" s="36">
        <v>0.2</v>
      </c>
      <c r="G38" s="37">
        <v>0</v>
      </c>
      <c r="H38" s="37">
        <v>0.43</v>
      </c>
      <c r="I38" s="37">
        <v>0.34</v>
      </c>
      <c r="J38" s="38">
        <v>0.91</v>
      </c>
      <c r="K38" s="22"/>
      <c r="L38" s="22"/>
      <c r="M38" s="22"/>
      <c r="N38" s="22"/>
      <c r="O38" s="22"/>
      <c r="P38" s="22"/>
    </row>
    <row r="39" spans="1:16" ht="39" customHeight="1" x14ac:dyDescent="0.15">
      <c r="A39" s="22"/>
      <c r="B39" s="35"/>
      <c r="C39" s="1148" t="s">
        <v>533</v>
      </c>
      <c r="D39" s="1149"/>
      <c r="E39" s="1150"/>
      <c r="F39" s="36">
        <v>0.19</v>
      </c>
      <c r="G39" s="37">
        <v>0.06</v>
      </c>
      <c r="H39" s="37">
        <v>0.06</v>
      </c>
      <c r="I39" s="37">
        <v>7.0000000000000007E-2</v>
      </c>
      <c r="J39" s="38">
        <v>7.0000000000000007E-2</v>
      </c>
      <c r="K39" s="22"/>
      <c r="L39" s="22"/>
      <c r="M39" s="22"/>
      <c r="N39" s="22"/>
      <c r="O39" s="22"/>
      <c r="P39" s="22"/>
    </row>
    <row r="40" spans="1:16" ht="39" customHeight="1" x14ac:dyDescent="0.15">
      <c r="A40" s="22"/>
      <c r="B40" s="35"/>
      <c r="C40" s="1148" t="s">
        <v>534</v>
      </c>
      <c r="D40" s="1149"/>
      <c r="E40" s="1150"/>
      <c r="F40" s="36">
        <v>1.1399999999999999</v>
      </c>
      <c r="G40" s="37">
        <v>3.9</v>
      </c>
      <c r="H40" s="37">
        <v>0.03</v>
      </c>
      <c r="I40" s="37">
        <v>0.08</v>
      </c>
      <c r="J40" s="38">
        <v>0.06</v>
      </c>
      <c r="K40" s="22"/>
      <c r="L40" s="22"/>
      <c r="M40" s="22"/>
      <c r="N40" s="22"/>
      <c r="O40" s="22"/>
      <c r="P40" s="22"/>
    </row>
    <row r="41" spans="1:16" ht="39" customHeight="1" x14ac:dyDescent="0.15">
      <c r="A41" s="22"/>
      <c r="B41" s="35"/>
      <c r="C41" s="1148" t="s">
        <v>535</v>
      </c>
      <c r="D41" s="1149"/>
      <c r="E41" s="1150"/>
      <c r="F41" s="36" t="s">
        <v>477</v>
      </c>
      <c r="G41" s="37">
        <v>0</v>
      </c>
      <c r="H41" s="37">
        <v>0</v>
      </c>
      <c r="I41" s="37">
        <v>0</v>
      </c>
      <c r="J41" s="38">
        <v>0</v>
      </c>
      <c r="K41" s="22"/>
      <c r="L41" s="22"/>
      <c r="M41" s="22"/>
      <c r="N41" s="22"/>
      <c r="O41" s="22"/>
      <c r="P41" s="22"/>
    </row>
    <row r="42" spans="1:16" ht="39" customHeight="1" x14ac:dyDescent="0.15">
      <c r="A42" s="22"/>
      <c r="B42" s="39"/>
      <c r="C42" s="1148" t="s">
        <v>536</v>
      </c>
      <c r="D42" s="1149"/>
      <c r="E42" s="1150"/>
      <c r="F42" s="36" t="s">
        <v>477</v>
      </c>
      <c r="G42" s="37" t="s">
        <v>477</v>
      </c>
      <c r="H42" s="37" t="s">
        <v>477</v>
      </c>
      <c r="I42" s="37" t="s">
        <v>477</v>
      </c>
      <c r="J42" s="38" t="s">
        <v>477</v>
      </c>
      <c r="K42" s="22"/>
      <c r="L42" s="22"/>
      <c r="M42" s="22"/>
      <c r="N42" s="22"/>
      <c r="O42" s="22"/>
      <c r="P42" s="22"/>
    </row>
    <row r="43" spans="1:16" ht="39" customHeight="1" thickBot="1" x14ac:dyDescent="0.2">
      <c r="A43" s="22"/>
      <c r="B43" s="40"/>
      <c r="C43" s="1151" t="s">
        <v>537</v>
      </c>
      <c r="D43" s="1152"/>
      <c r="E43" s="1153"/>
      <c r="F43" s="41">
        <v>0.28999999999999998</v>
      </c>
      <c r="G43" s="42">
        <v>0.31</v>
      </c>
      <c r="H43" s="42">
        <v>2.15</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8553</v>
      </c>
      <c r="L45" s="60">
        <v>8753</v>
      </c>
      <c r="M45" s="60">
        <v>9038</v>
      </c>
      <c r="N45" s="60">
        <v>8977</v>
      </c>
      <c r="O45" s="61">
        <v>8938</v>
      </c>
      <c r="P45" s="48"/>
      <c r="Q45" s="48"/>
      <c r="R45" s="48"/>
      <c r="S45" s="48"/>
      <c r="T45" s="48"/>
      <c r="U45" s="48"/>
    </row>
    <row r="46" spans="1:21" ht="30.75" customHeight="1" x14ac:dyDescent="0.15">
      <c r="A46" s="48"/>
      <c r="B46" s="1166"/>
      <c r="C46" s="1167"/>
      <c r="D46" s="62"/>
      <c r="E46" s="1158" t="s">
        <v>13</v>
      </c>
      <c r="F46" s="1158"/>
      <c r="G46" s="1158"/>
      <c r="H46" s="1158"/>
      <c r="I46" s="1158"/>
      <c r="J46" s="1159"/>
      <c r="K46" s="63">
        <v>18</v>
      </c>
      <c r="L46" s="64">
        <v>21</v>
      </c>
      <c r="M46" s="64">
        <v>53</v>
      </c>
      <c r="N46" s="64">
        <v>31</v>
      </c>
      <c r="O46" s="65">
        <v>12</v>
      </c>
      <c r="P46" s="48"/>
      <c r="Q46" s="48"/>
      <c r="R46" s="48"/>
      <c r="S46" s="48"/>
      <c r="T46" s="48"/>
      <c r="U46" s="48"/>
    </row>
    <row r="47" spans="1:21" ht="30.75" customHeight="1" x14ac:dyDescent="0.15">
      <c r="A47" s="48"/>
      <c r="B47" s="1166"/>
      <c r="C47" s="1167"/>
      <c r="D47" s="62"/>
      <c r="E47" s="1158" t="s">
        <v>14</v>
      </c>
      <c r="F47" s="1158"/>
      <c r="G47" s="1158"/>
      <c r="H47" s="1158"/>
      <c r="I47" s="1158"/>
      <c r="J47" s="1159"/>
      <c r="K47" s="63">
        <v>18</v>
      </c>
      <c r="L47" s="64">
        <v>16</v>
      </c>
      <c r="M47" s="64">
        <v>14</v>
      </c>
      <c r="N47" s="64">
        <v>9</v>
      </c>
      <c r="O47" s="65">
        <v>6</v>
      </c>
      <c r="P47" s="48"/>
      <c r="Q47" s="48"/>
      <c r="R47" s="48"/>
      <c r="S47" s="48"/>
      <c r="T47" s="48"/>
      <c r="U47" s="48"/>
    </row>
    <row r="48" spans="1:21" ht="30.75" customHeight="1" x14ac:dyDescent="0.15">
      <c r="A48" s="48"/>
      <c r="B48" s="1166"/>
      <c r="C48" s="1167"/>
      <c r="D48" s="62"/>
      <c r="E48" s="1158" t="s">
        <v>15</v>
      </c>
      <c r="F48" s="1158"/>
      <c r="G48" s="1158"/>
      <c r="H48" s="1158"/>
      <c r="I48" s="1158"/>
      <c r="J48" s="1159"/>
      <c r="K48" s="63">
        <v>5777</v>
      </c>
      <c r="L48" s="64">
        <v>5927</v>
      </c>
      <c r="M48" s="64">
        <v>5995</v>
      </c>
      <c r="N48" s="64">
        <v>6032</v>
      </c>
      <c r="O48" s="65">
        <v>4809</v>
      </c>
      <c r="P48" s="48"/>
      <c r="Q48" s="48"/>
      <c r="R48" s="48"/>
      <c r="S48" s="48"/>
      <c r="T48" s="48"/>
      <c r="U48" s="48"/>
    </row>
    <row r="49" spans="1:21" ht="30.75" customHeight="1" x14ac:dyDescent="0.15">
      <c r="A49" s="48"/>
      <c r="B49" s="1166"/>
      <c r="C49" s="1167"/>
      <c r="D49" s="62"/>
      <c r="E49" s="1158" t="s">
        <v>16</v>
      </c>
      <c r="F49" s="1158"/>
      <c r="G49" s="1158"/>
      <c r="H49" s="1158"/>
      <c r="I49" s="1158"/>
      <c r="J49" s="1159"/>
      <c r="K49" s="63" t="s">
        <v>477</v>
      </c>
      <c r="L49" s="64" t="s">
        <v>477</v>
      </c>
      <c r="M49" s="64" t="s">
        <v>477</v>
      </c>
      <c r="N49" s="64">
        <v>249</v>
      </c>
      <c r="O49" s="65">
        <v>156</v>
      </c>
      <c r="P49" s="48"/>
      <c r="Q49" s="48"/>
      <c r="R49" s="48"/>
      <c r="S49" s="48"/>
      <c r="T49" s="48"/>
      <c r="U49" s="48"/>
    </row>
    <row r="50" spans="1:21" ht="30.75" customHeight="1" x14ac:dyDescent="0.15">
      <c r="A50" s="48"/>
      <c r="B50" s="1166"/>
      <c r="C50" s="1167"/>
      <c r="D50" s="62"/>
      <c r="E50" s="1158" t="s">
        <v>17</v>
      </c>
      <c r="F50" s="1158"/>
      <c r="G50" s="1158"/>
      <c r="H50" s="1158"/>
      <c r="I50" s="1158"/>
      <c r="J50" s="1159"/>
      <c r="K50" s="63">
        <v>0</v>
      </c>
      <c r="L50" s="64">
        <v>0</v>
      </c>
      <c r="M50" s="64">
        <v>0</v>
      </c>
      <c r="N50" s="64">
        <v>0</v>
      </c>
      <c r="O50" s="65">
        <v>0</v>
      </c>
      <c r="P50" s="48"/>
      <c r="Q50" s="48"/>
      <c r="R50" s="48"/>
      <c r="S50" s="48"/>
      <c r="T50" s="48"/>
      <c r="U50" s="48"/>
    </row>
    <row r="51" spans="1:21" ht="30.75" customHeight="1" x14ac:dyDescent="0.15">
      <c r="A51" s="48"/>
      <c r="B51" s="1168"/>
      <c r="C51" s="1169"/>
      <c r="D51" s="66"/>
      <c r="E51" s="1158" t="s">
        <v>18</v>
      </c>
      <c r="F51" s="1158"/>
      <c r="G51" s="1158"/>
      <c r="H51" s="1158"/>
      <c r="I51" s="1158"/>
      <c r="J51" s="1159"/>
      <c r="K51" s="63">
        <v>1</v>
      </c>
      <c r="L51" s="64">
        <v>0</v>
      </c>
      <c r="M51" s="64">
        <v>2</v>
      </c>
      <c r="N51" s="64">
        <v>3</v>
      </c>
      <c r="O51" s="65">
        <v>3</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11302</v>
      </c>
      <c r="L52" s="64">
        <v>11399</v>
      </c>
      <c r="M52" s="64">
        <v>11780</v>
      </c>
      <c r="N52" s="64">
        <v>11627</v>
      </c>
      <c r="O52" s="65">
        <v>10919</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3065</v>
      </c>
      <c r="L53" s="69">
        <v>3318</v>
      </c>
      <c r="M53" s="69">
        <v>3322</v>
      </c>
      <c r="N53" s="69">
        <v>3674</v>
      </c>
      <c r="O53" s="70">
        <v>3005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72" t="s">
        <v>24</v>
      </c>
      <c r="C41" s="1173"/>
      <c r="D41" s="81"/>
      <c r="E41" s="1178" t="s">
        <v>25</v>
      </c>
      <c r="F41" s="1178"/>
      <c r="G41" s="1178"/>
      <c r="H41" s="1179"/>
      <c r="I41" s="82">
        <v>80556</v>
      </c>
      <c r="J41" s="83">
        <v>86884</v>
      </c>
      <c r="K41" s="83">
        <v>89346</v>
      </c>
      <c r="L41" s="83">
        <v>95487</v>
      </c>
      <c r="M41" s="84">
        <v>94597</v>
      </c>
    </row>
    <row r="42" spans="2:13" ht="27.75" customHeight="1" x14ac:dyDescent="0.15">
      <c r="B42" s="1174"/>
      <c r="C42" s="1175"/>
      <c r="D42" s="85"/>
      <c r="E42" s="1180" t="s">
        <v>26</v>
      </c>
      <c r="F42" s="1180"/>
      <c r="G42" s="1180"/>
      <c r="H42" s="1181"/>
      <c r="I42" s="86">
        <v>5356</v>
      </c>
      <c r="J42" s="87" t="s">
        <v>477</v>
      </c>
      <c r="K42" s="87" t="s">
        <v>477</v>
      </c>
      <c r="L42" s="87" t="s">
        <v>477</v>
      </c>
      <c r="M42" s="88" t="s">
        <v>477</v>
      </c>
    </row>
    <row r="43" spans="2:13" ht="27.75" customHeight="1" x14ac:dyDescent="0.15">
      <c r="B43" s="1174"/>
      <c r="C43" s="1175"/>
      <c r="D43" s="85"/>
      <c r="E43" s="1180" t="s">
        <v>27</v>
      </c>
      <c r="F43" s="1180"/>
      <c r="G43" s="1180"/>
      <c r="H43" s="1181"/>
      <c r="I43" s="86">
        <v>83507</v>
      </c>
      <c r="J43" s="87">
        <v>81869</v>
      </c>
      <c r="K43" s="87">
        <v>79541</v>
      </c>
      <c r="L43" s="87">
        <v>78768</v>
      </c>
      <c r="M43" s="88">
        <v>76364</v>
      </c>
    </row>
    <row r="44" spans="2:13" ht="27.75" customHeight="1" x14ac:dyDescent="0.15">
      <c r="B44" s="1174"/>
      <c r="C44" s="1175"/>
      <c r="D44" s="85"/>
      <c r="E44" s="1180" t="s">
        <v>28</v>
      </c>
      <c r="F44" s="1180"/>
      <c r="G44" s="1180"/>
      <c r="H44" s="1181"/>
      <c r="I44" s="86" t="s">
        <v>477</v>
      </c>
      <c r="J44" s="87" t="s">
        <v>477</v>
      </c>
      <c r="K44" s="87" t="s">
        <v>477</v>
      </c>
      <c r="L44" s="87">
        <v>1257</v>
      </c>
      <c r="M44" s="88">
        <v>1140</v>
      </c>
    </row>
    <row r="45" spans="2:13" ht="27.75" customHeight="1" x14ac:dyDescent="0.15">
      <c r="B45" s="1174"/>
      <c r="C45" s="1175"/>
      <c r="D45" s="85"/>
      <c r="E45" s="1180" t="s">
        <v>29</v>
      </c>
      <c r="F45" s="1180"/>
      <c r="G45" s="1180"/>
      <c r="H45" s="1181"/>
      <c r="I45" s="86">
        <v>11684</v>
      </c>
      <c r="J45" s="87">
        <v>11252</v>
      </c>
      <c r="K45" s="87">
        <v>10268</v>
      </c>
      <c r="L45" s="87">
        <v>9575</v>
      </c>
      <c r="M45" s="88">
        <v>10204</v>
      </c>
    </row>
    <row r="46" spans="2:13" ht="27.75" customHeight="1" x14ac:dyDescent="0.15">
      <c r="B46" s="1174"/>
      <c r="C46" s="1175"/>
      <c r="D46" s="89"/>
      <c r="E46" s="1180" t="s">
        <v>30</v>
      </c>
      <c r="F46" s="1180"/>
      <c r="G46" s="1180"/>
      <c r="H46" s="1181"/>
      <c r="I46" s="86">
        <v>7</v>
      </c>
      <c r="J46" s="87">
        <v>6</v>
      </c>
      <c r="K46" s="87">
        <v>4</v>
      </c>
      <c r="L46" s="87">
        <v>4</v>
      </c>
      <c r="M46" s="88">
        <v>2</v>
      </c>
    </row>
    <row r="47" spans="2:13" ht="27.75" customHeight="1" x14ac:dyDescent="0.15">
      <c r="B47" s="1174"/>
      <c r="C47" s="1175"/>
      <c r="D47" s="90"/>
      <c r="E47" s="1182" t="s">
        <v>31</v>
      </c>
      <c r="F47" s="1183"/>
      <c r="G47" s="1183"/>
      <c r="H47" s="1184"/>
      <c r="I47" s="86" t="s">
        <v>477</v>
      </c>
      <c r="J47" s="87" t="s">
        <v>477</v>
      </c>
      <c r="K47" s="87" t="s">
        <v>477</v>
      </c>
      <c r="L47" s="87" t="s">
        <v>477</v>
      </c>
      <c r="M47" s="88" t="s">
        <v>477</v>
      </c>
    </row>
    <row r="48" spans="2:13" ht="27.75" customHeight="1" x14ac:dyDescent="0.15">
      <c r="B48" s="1174"/>
      <c r="C48" s="1175"/>
      <c r="D48" s="85"/>
      <c r="E48" s="1180" t="s">
        <v>32</v>
      </c>
      <c r="F48" s="1180"/>
      <c r="G48" s="1180"/>
      <c r="H48" s="1181"/>
      <c r="I48" s="86" t="s">
        <v>477</v>
      </c>
      <c r="J48" s="87" t="s">
        <v>477</v>
      </c>
      <c r="K48" s="87" t="s">
        <v>477</v>
      </c>
      <c r="L48" s="87" t="s">
        <v>477</v>
      </c>
      <c r="M48" s="88" t="s">
        <v>477</v>
      </c>
    </row>
    <row r="49" spans="2:13" ht="27.75" customHeight="1" x14ac:dyDescent="0.15">
      <c r="B49" s="1176"/>
      <c r="C49" s="1177"/>
      <c r="D49" s="85"/>
      <c r="E49" s="1180" t="s">
        <v>33</v>
      </c>
      <c r="F49" s="1180"/>
      <c r="G49" s="1180"/>
      <c r="H49" s="1181"/>
      <c r="I49" s="86" t="s">
        <v>477</v>
      </c>
      <c r="J49" s="87" t="s">
        <v>477</v>
      </c>
      <c r="K49" s="87" t="s">
        <v>477</v>
      </c>
      <c r="L49" s="87" t="s">
        <v>477</v>
      </c>
      <c r="M49" s="88" t="s">
        <v>477</v>
      </c>
    </row>
    <row r="50" spans="2:13" ht="27.75" customHeight="1" x14ac:dyDescent="0.15">
      <c r="B50" s="1185" t="s">
        <v>34</v>
      </c>
      <c r="C50" s="1186"/>
      <c r="D50" s="91"/>
      <c r="E50" s="1180" t="s">
        <v>35</v>
      </c>
      <c r="F50" s="1180"/>
      <c r="G50" s="1180"/>
      <c r="H50" s="1181"/>
      <c r="I50" s="86">
        <v>10537</v>
      </c>
      <c r="J50" s="87">
        <v>11729</v>
      </c>
      <c r="K50" s="87">
        <v>10137</v>
      </c>
      <c r="L50" s="87">
        <v>9027</v>
      </c>
      <c r="M50" s="88">
        <v>8557</v>
      </c>
    </row>
    <row r="51" spans="2:13" ht="27.75" customHeight="1" x14ac:dyDescent="0.15">
      <c r="B51" s="1174"/>
      <c r="C51" s="1175"/>
      <c r="D51" s="85"/>
      <c r="E51" s="1180" t="s">
        <v>36</v>
      </c>
      <c r="F51" s="1180"/>
      <c r="G51" s="1180"/>
      <c r="H51" s="1181"/>
      <c r="I51" s="86">
        <v>44823</v>
      </c>
      <c r="J51" s="87">
        <v>41291</v>
      </c>
      <c r="K51" s="87">
        <v>38794</v>
      </c>
      <c r="L51" s="87">
        <v>37309</v>
      </c>
      <c r="M51" s="88">
        <v>39860</v>
      </c>
    </row>
    <row r="52" spans="2:13" ht="27.75" customHeight="1" x14ac:dyDescent="0.15">
      <c r="B52" s="1176"/>
      <c r="C52" s="1177"/>
      <c r="D52" s="85"/>
      <c r="E52" s="1180" t="s">
        <v>37</v>
      </c>
      <c r="F52" s="1180"/>
      <c r="G52" s="1180"/>
      <c r="H52" s="1181"/>
      <c r="I52" s="86">
        <v>106178</v>
      </c>
      <c r="J52" s="87">
        <v>108481</v>
      </c>
      <c r="K52" s="87">
        <v>110981</v>
      </c>
      <c r="L52" s="87">
        <v>114626</v>
      </c>
      <c r="M52" s="88">
        <v>115279</v>
      </c>
    </row>
    <row r="53" spans="2:13" ht="27.75" customHeight="1" thickBot="1" x14ac:dyDescent="0.2">
      <c r="B53" s="1187" t="s">
        <v>21</v>
      </c>
      <c r="C53" s="1188"/>
      <c r="D53" s="92"/>
      <c r="E53" s="1189" t="s">
        <v>38</v>
      </c>
      <c r="F53" s="1189"/>
      <c r="G53" s="1189"/>
      <c r="H53" s="1190"/>
      <c r="I53" s="93">
        <v>19571</v>
      </c>
      <c r="J53" s="94">
        <v>18510</v>
      </c>
      <c r="K53" s="94">
        <v>19249</v>
      </c>
      <c r="L53" s="94">
        <v>24129</v>
      </c>
      <c r="M53" s="95">
        <v>18611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52" zoomScale="80" zoomScaleNormal="80" zoomScaleSheetLayoutView="55" workbookViewId="0">
      <selection activeCell="G72" sqref="G72:J72"/>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573</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573</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574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575</v>
      </c>
      <c r="I42" s="1201"/>
      <c r="J42" s="1201"/>
      <c r="K42" s="1201"/>
      <c r="L42" s="246"/>
      <c r="M42" s="246"/>
      <c r="N42" s="246"/>
      <c r="O42" s="246"/>
    </row>
    <row r="43" spans="2:17" x14ac:dyDescent="0.15">
      <c r="B43" s="250"/>
      <c r="C43" s="246"/>
      <c r="D43" s="246"/>
      <c r="E43" s="246"/>
      <c r="F43" s="246"/>
      <c r="G43" s="1202" t="s">
        <v>576</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577</v>
      </c>
    </row>
    <row r="50" spans="1:17" x14ac:dyDescent="0.15">
      <c r="B50" s="250"/>
      <c r="C50" s="246"/>
      <c r="D50" s="246"/>
      <c r="E50" s="246"/>
      <c r="F50" s="246"/>
      <c r="G50" s="1212"/>
      <c r="H50" s="1213"/>
      <c r="I50" s="1213"/>
      <c r="J50" s="1214"/>
      <c r="K50" s="1215" t="s">
        <v>516</v>
      </c>
      <c r="L50" s="1215" t="s">
        <v>517</v>
      </c>
      <c r="M50" s="1215" t="s">
        <v>518</v>
      </c>
      <c r="N50" s="1215" t="s">
        <v>519</v>
      </c>
      <c r="O50" s="1215" t="s">
        <v>520</v>
      </c>
    </row>
    <row r="51" spans="1:17" x14ac:dyDescent="0.15">
      <c r="B51" s="250"/>
      <c r="C51" s="246"/>
      <c r="D51" s="246"/>
      <c r="E51" s="246"/>
      <c r="F51" s="246"/>
      <c r="G51" s="1216" t="s">
        <v>578</v>
      </c>
      <c r="H51" s="1217"/>
      <c r="I51" s="1218" t="s">
        <v>579</v>
      </c>
      <c r="J51" s="1218"/>
      <c r="K51" s="1219"/>
      <c r="L51" s="1219"/>
      <c r="M51" s="1219"/>
      <c r="N51" s="1219"/>
      <c r="O51" s="1219"/>
    </row>
    <row r="52" spans="1:17" x14ac:dyDescent="0.15">
      <c r="B52" s="250"/>
      <c r="C52" s="246"/>
      <c r="D52" s="246"/>
      <c r="E52" s="246"/>
      <c r="F52" s="246"/>
      <c r="G52" s="1220"/>
      <c r="H52" s="1221"/>
      <c r="I52" s="1222"/>
      <c r="J52" s="1222"/>
      <c r="K52" s="1223"/>
      <c r="L52" s="1223"/>
      <c r="M52" s="1223"/>
      <c r="N52" s="1223"/>
      <c r="O52" s="1223"/>
    </row>
    <row r="53" spans="1:17" x14ac:dyDescent="0.15">
      <c r="A53" s="1224"/>
      <c r="B53" s="250"/>
      <c r="C53" s="246"/>
      <c r="D53" s="246"/>
      <c r="E53" s="246"/>
      <c r="F53" s="246"/>
      <c r="G53" s="1220"/>
      <c r="H53" s="1221"/>
      <c r="I53" s="1225" t="s">
        <v>580</v>
      </c>
      <c r="J53" s="1225"/>
      <c r="K53" s="1226"/>
      <c r="L53" s="1226"/>
      <c r="M53" s="1226"/>
      <c r="N53" s="1226"/>
      <c r="O53" s="1226"/>
    </row>
    <row r="54" spans="1:17" x14ac:dyDescent="0.15">
      <c r="A54" s="1224"/>
      <c r="B54" s="250"/>
      <c r="C54" s="246"/>
      <c r="D54" s="246"/>
      <c r="E54" s="246"/>
      <c r="F54" s="246"/>
      <c r="G54" s="1227"/>
      <c r="H54" s="1228"/>
      <c r="I54" s="1225"/>
      <c r="J54" s="1225"/>
      <c r="K54" s="1229"/>
      <c r="L54" s="1229"/>
      <c r="M54" s="1229"/>
      <c r="N54" s="1229"/>
      <c r="O54" s="1229"/>
    </row>
    <row r="55" spans="1:17" x14ac:dyDescent="0.15">
      <c r="A55" s="1224"/>
      <c r="B55" s="250"/>
      <c r="C55" s="246"/>
      <c r="D55" s="246"/>
      <c r="E55" s="246"/>
      <c r="F55" s="246"/>
      <c r="G55" s="1230" t="s">
        <v>581</v>
      </c>
      <c r="H55" s="1231"/>
      <c r="I55" s="1225" t="s">
        <v>579</v>
      </c>
      <c r="J55" s="1225"/>
      <c r="K55" s="1219"/>
      <c r="L55" s="1219"/>
      <c r="M55" s="1219"/>
      <c r="N55" s="1219"/>
      <c r="O55" s="1219"/>
    </row>
    <row r="56" spans="1:17" x14ac:dyDescent="0.15">
      <c r="A56" s="1224"/>
      <c r="B56" s="250"/>
      <c r="C56" s="246"/>
      <c r="D56" s="246"/>
      <c r="E56" s="246"/>
      <c r="F56" s="246"/>
      <c r="G56" s="1232"/>
      <c r="H56" s="1233"/>
      <c r="I56" s="1225"/>
      <c r="J56" s="1225"/>
      <c r="K56" s="1223"/>
      <c r="L56" s="1223"/>
      <c r="M56" s="1223"/>
      <c r="N56" s="1223"/>
      <c r="O56" s="1223"/>
    </row>
    <row r="57" spans="1:17" s="1224" customFormat="1" x14ac:dyDescent="0.15">
      <c r="B57" s="1234"/>
      <c r="C57" s="1201"/>
      <c r="D57" s="1201"/>
      <c r="E57" s="1201"/>
      <c r="F57" s="1201"/>
      <c r="G57" s="1232"/>
      <c r="H57" s="1233"/>
      <c r="I57" s="1235" t="s">
        <v>582</v>
      </c>
      <c r="J57" s="1235"/>
      <c r="K57" s="1226"/>
      <c r="L57" s="1226"/>
      <c r="M57" s="1226"/>
      <c r="N57" s="1226"/>
      <c r="O57" s="1226"/>
      <c r="P57" s="1236"/>
      <c r="Q57" s="1234"/>
    </row>
    <row r="58" spans="1:17" s="1224" customFormat="1" x14ac:dyDescent="0.15">
      <c r="A58" s="245"/>
      <c r="B58" s="1234"/>
      <c r="C58" s="1201"/>
      <c r="D58" s="1201"/>
      <c r="E58" s="1201"/>
      <c r="F58" s="1201"/>
      <c r="G58" s="1237"/>
      <c r="H58" s="1238"/>
      <c r="I58" s="1235"/>
      <c r="J58" s="1235"/>
      <c r="K58" s="1229"/>
      <c r="L58" s="1229"/>
      <c r="M58" s="1229"/>
      <c r="N58" s="1229"/>
      <c r="O58" s="1229"/>
      <c r="P58" s="1236"/>
      <c r="Q58" s="1234"/>
    </row>
    <row r="59" spans="1:17" s="1224" customFormat="1" x14ac:dyDescent="0.15">
      <c r="A59" s="245"/>
      <c r="B59" s="1234"/>
      <c r="C59" s="1201"/>
      <c r="D59" s="1201"/>
      <c r="E59" s="1201"/>
      <c r="F59" s="1201"/>
      <c r="G59" s="1201"/>
      <c r="H59" s="1201"/>
      <c r="I59" s="1201"/>
      <c r="J59" s="1201"/>
      <c r="K59" s="1239"/>
      <c r="L59" s="1239"/>
      <c r="M59" s="1239"/>
      <c r="N59" s="1239"/>
      <c r="O59" s="1239"/>
      <c r="P59" s="1236"/>
      <c r="Q59" s="1234"/>
    </row>
    <row r="60" spans="1:17" s="1224" customFormat="1" x14ac:dyDescent="0.15">
      <c r="A60" s="245"/>
      <c r="B60" s="1234"/>
      <c r="C60" s="1201"/>
      <c r="D60" s="1201"/>
      <c r="E60" s="1201"/>
      <c r="F60" s="1201"/>
      <c r="G60" s="1201"/>
      <c r="H60" s="1201"/>
      <c r="I60" s="1201"/>
      <c r="J60" s="1201"/>
      <c r="K60" s="1239"/>
      <c r="L60" s="1239"/>
      <c r="M60" s="1239"/>
      <c r="N60" s="1239"/>
      <c r="O60" s="1239"/>
      <c r="P60" s="1236"/>
      <c r="Q60" s="1234"/>
    </row>
    <row r="61" spans="1:17" s="1224" customFormat="1" x14ac:dyDescent="0.15">
      <c r="A61" s="245"/>
      <c r="B61" s="1240"/>
      <c r="C61" s="1241"/>
      <c r="D61" s="1241"/>
      <c r="E61" s="1241"/>
      <c r="F61" s="1241"/>
      <c r="G61" s="1241"/>
      <c r="H61" s="1241"/>
      <c r="I61" s="1241"/>
      <c r="J61" s="1241"/>
      <c r="K61" s="1241"/>
      <c r="L61" s="1241"/>
      <c r="M61" s="1242"/>
      <c r="N61" s="1242"/>
      <c r="O61" s="1242"/>
      <c r="P61" s="1243"/>
      <c r="Q61" s="1234"/>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583</v>
      </c>
      <c r="C63" s="246"/>
      <c r="D63" s="246"/>
      <c r="E63" s="246"/>
      <c r="F63" s="246"/>
      <c r="G63" s="246"/>
      <c r="H63" s="246"/>
      <c r="I63" s="246"/>
      <c r="J63" s="246"/>
      <c r="K63" s="246"/>
      <c r="L63" s="246"/>
      <c r="M63" s="246"/>
      <c r="N63" s="246"/>
      <c r="O63" s="246"/>
    </row>
    <row r="64" spans="1:17" x14ac:dyDescent="0.15">
      <c r="B64" s="250"/>
      <c r="C64" s="246"/>
      <c r="D64" s="246"/>
      <c r="E64" s="246"/>
      <c r="F64" s="246"/>
      <c r="G64" s="1200" t="s">
        <v>575</v>
      </c>
      <c r="I64" s="1201"/>
      <c r="J64" s="1201"/>
      <c r="K64" s="1201"/>
      <c r="L64" s="246"/>
      <c r="M64" s="246"/>
      <c r="N64" s="246"/>
      <c r="O64" s="246"/>
    </row>
    <row r="65" spans="2:30" x14ac:dyDescent="0.15">
      <c r="B65" s="250"/>
      <c r="C65" s="246"/>
      <c r="D65" s="246"/>
      <c r="E65" s="246"/>
      <c r="F65" s="246"/>
      <c r="G65" s="1202" t="s">
        <v>584</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4"/>
      <c r="I70" s="1244"/>
      <c r="J70" s="1245"/>
      <c r="K70" s="1245"/>
      <c r="L70" s="1246"/>
      <c r="M70" s="1245"/>
      <c r="N70" s="1246"/>
      <c r="O70" s="1247"/>
    </row>
    <row r="71" spans="2:30" x14ac:dyDescent="0.15">
      <c r="B71" s="250"/>
      <c r="C71" s="246"/>
      <c r="D71" s="246"/>
      <c r="E71" s="246"/>
      <c r="F71" s="246"/>
      <c r="G71" s="1248" t="s">
        <v>585</v>
      </c>
      <c r="I71" s="1249"/>
      <c r="J71" s="1245"/>
      <c r="K71" s="1245"/>
      <c r="L71" s="1246"/>
      <c r="M71" s="1245"/>
      <c r="N71" s="1246"/>
      <c r="O71" s="1247"/>
    </row>
    <row r="72" spans="2:30" x14ac:dyDescent="0.15">
      <c r="B72" s="250"/>
      <c r="C72" s="246"/>
      <c r="D72" s="246"/>
      <c r="E72" s="246"/>
      <c r="F72" s="246"/>
      <c r="G72" s="1212"/>
      <c r="H72" s="1213"/>
      <c r="I72" s="1213"/>
      <c r="J72" s="1214"/>
      <c r="K72" s="1215" t="s">
        <v>516</v>
      </c>
      <c r="L72" s="1215" t="s">
        <v>517</v>
      </c>
      <c r="M72" s="1215" t="s">
        <v>518</v>
      </c>
      <c r="N72" s="1215" t="s">
        <v>519</v>
      </c>
      <c r="O72" s="1215" t="s">
        <v>520</v>
      </c>
    </row>
    <row r="73" spans="2:30" x14ac:dyDescent="0.15">
      <c r="B73" s="250"/>
      <c r="C73" s="246"/>
      <c r="D73" s="246"/>
      <c r="E73" s="246"/>
      <c r="F73" s="246"/>
      <c r="G73" s="1216" t="s">
        <v>578</v>
      </c>
      <c r="H73" s="1217"/>
      <c r="I73" s="1218" t="s">
        <v>579</v>
      </c>
      <c r="J73" s="1218"/>
      <c r="K73" s="1250">
        <v>43</v>
      </c>
      <c r="L73" s="1250">
        <v>40.1</v>
      </c>
      <c r="M73" s="1223">
        <v>42.1</v>
      </c>
      <c r="N73" s="1223">
        <v>51.8</v>
      </c>
      <c r="O73" s="1223">
        <v>39.799999999999997</v>
      </c>
      <c r="S73" s="245">
        <v>9.9</v>
      </c>
    </row>
    <row r="74" spans="2:30" x14ac:dyDescent="0.15">
      <c r="B74" s="250"/>
      <c r="C74" s="246"/>
      <c r="D74" s="246"/>
      <c r="E74" s="246"/>
      <c r="F74" s="246"/>
      <c r="G74" s="1220"/>
      <c r="H74" s="1221"/>
      <c r="I74" s="1222"/>
      <c r="J74" s="1222"/>
      <c r="K74" s="1250"/>
      <c r="L74" s="1250"/>
      <c r="M74" s="1223"/>
      <c r="N74" s="1223"/>
      <c r="O74" s="1223"/>
    </row>
    <row r="75" spans="2:30" x14ac:dyDescent="0.15">
      <c r="B75" s="250"/>
      <c r="C75" s="246"/>
      <c r="D75" s="246"/>
      <c r="E75" s="246"/>
      <c r="F75" s="246"/>
      <c r="G75" s="1220"/>
      <c r="H75" s="1221"/>
      <c r="I75" s="1225" t="s">
        <v>586</v>
      </c>
      <c r="J75" s="1225"/>
      <c r="K75" s="1251">
        <v>6.7</v>
      </c>
      <c r="L75" s="1251">
        <v>6.9</v>
      </c>
      <c r="M75" s="1251">
        <v>7</v>
      </c>
      <c r="N75" s="1251">
        <v>7.4</v>
      </c>
      <c r="O75" s="1251">
        <v>7.1</v>
      </c>
      <c r="U75" s="245">
        <v>81.2</v>
      </c>
      <c r="W75" s="245">
        <v>87.2</v>
      </c>
      <c r="Y75" s="245">
        <v>99.8</v>
      </c>
      <c r="AA75" s="245">
        <v>109.5</v>
      </c>
      <c r="AC75" s="245">
        <v>115.2</v>
      </c>
    </row>
    <row r="76" spans="2:30" x14ac:dyDescent="0.15">
      <c r="B76" s="250"/>
      <c r="C76" s="246"/>
      <c r="D76" s="246"/>
      <c r="E76" s="246"/>
      <c r="F76" s="246"/>
      <c r="G76" s="1227"/>
      <c r="H76" s="1228"/>
      <c r="I76" s="1225"/>
      <c r="J76" s="1225"/>
      <c r="K76" s="1229"/>
      <c r="L76" s="1229"/>
      <c r="M76" s="1229"/>
      <c r="N76" s="1229"/>
      <c r="O76" s="1229"/>
    </row>
    <row r="77" spans="2:30" x14ac:dyDescent="0.15">
      <c r="B77" s="250"/>
      <c r="C77" s="246"/>
      <c r="D77" s="246"/>
      <c r="E77" s="246"/>
      <c r="F77" s="246"/>
      <c r="G77" s="1230" t="s">
        <v>581</v>
      </c>
      <c r="H77" s="1231"/>
      <c r="I77" s="1225" t="s">
        <v>579</v>
      </c>
      <c r="J77" s="1225"/>
      <c r="K77" s="1250">
        <v>57.8</v>
      </c>
      <c r="L77" s="1250">
        <v>49.8</v>
      </c>
      <c r="M77" s="1223">
        <v>45.1</v>
      </c>
      <c r="N77" s="1223">
        <v>37.4</v>
      </c>
      <c r="O77" s="1223">
        <v>31</v>
      </c>
      <c r="R77" s="245">
        <v>12.3</v>
      </c>
      <c r="T77" s="245">
        <v>11.1</v>
      </c>
    </row>
    <row r="78" spans="2:30" x14ac:dyDescent="0.15">
      <c r="B78" s="250"/>
      <c r="C78" s="246"/>
      <c r="D78" s="246"/>
      <c r="E78" s="246"/>
      <c r="F78" s="246"/>
      <c r="G78" s="1232"/>
      <c r="H78" s="1233"/>
      <c r="I78" s="1225"/>
      <c r="J78" s="1225"/>
      <c r="K78" s="1250"/>
      <c r="L78" s="1250"/>
      <c r="M78" s="1223"/>
      <c r="N78" s="1223"/>
      <c r="O78" s="1223"/>
    </row>
    <row r="79" spans="2:30" x14ac:dyDescent="0.15">
      <c r="B79" s="250"/>
      <c r="C79" s="246"/>
      <c r="D79" s="246"/>
      <c r="E79" s="246"/>
      <c r="F79" s="246"/>
      <c r="G79" s="1232"/>
      <c r="H79" s="1233"/>
      <c r="I79" s="1252" t="s">
        <v>586</v>
      </c>
      <c r="J79" s="1235"/>
      <c r="K79" s="1253">
        <v>8.3000000000000007</v>
      </c>
      <c r="L79" s="1253">
        <v>7.7</v>
      </c>
      <c r="M79" s="1253">
        <v>7.1</v>
      </c>
      <c r="N79" s="1253">
        <v>6.3</v>
      </c>
      <c r="O79" s="1253">
        <v>5.2</v>
      </c>
      <c r="V79" s="245">
        <v>53.5</v>
      </c>
      <c r="X79" s="245">
        <v>48.2</v>
      </c>
      <c r="Z79" s="245">
        <v>34.200000000000003</v>
      </c>
      <c r="AB79" s="245">
        <v>30.3</v>
      </c>
      <c r="AD79" s="245">
        <v>28.9</v>
      </c>
    </row>
    <row r="80" spans="2:30" x14ac:dyDescent="0.15">
      <c r="B80" s="250"/>
      <c r="C80" s="246"/>
      <c r="D80" s="246"/>
      <c r="E80" s="246"/>
      <c r="F80" s="246"/>
      <c r="G80" s="1237"/>
      <c r="H80" s="1238"/>
      <c r="I80" s="1235"/>
      <c r="J80" s="1235"/>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7" zoomScaleNormal="100" zoomScaleSheetLayoutView="70" workbookViewId="0">
      <selection activeCell="G72" sqref="G72:J7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72" sqref="G72:J7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32512</v>
      </c>
      <c r="E3" s="118"/>
      <c r="F3" s="119">
        <v>39052</v>
      </c>
      <c r="G3" s="120"/>
      <c r="H3" s="121"/>
    </row>
    <row r="4" spans="1:8" x14ac:dyDescent="0.15">
      <c r="A4" s="122"/>
      <c r="B4" s="123"/>
      <c r="C4" s="124"/>
      <c r="D4" s="125">
        <v>18456</v>
      </c>
      <c r="E4" s="126"/>
      <c r="F4" s="127">
        <v>21186</v>
      </c>
      <c r="G4" s="128"/>
      <c r="H4" s="129"/>
    </row>
    <row r="5" spans="1:8" x14ac:dyDescent="0.15">
      <c r="A5" s="110" t="s">
        <v>510</v>
      </c>
      <c r="B5" s="115"/>
      <c r="C5" s="116"/>
      <c r="D5" s="117">
        <v>45826</v>
      </c>
      <c r="E5" s="118"/>
      <c r="F5" s="119">
        <v>41235</v>
      </c>
      <c r="G5" s="120"/>
      <c r="H5" s="121"/>
    </row>
    <row r="6" spans="1:8" x14ac:dyDescent="0.15">
      <c r="A6" s="122"/>
      <c r="B6" s="123"/>
      <c r="C6" s="124"/>
      <c r="D6" s="125">
        <v>25662</v>
      </c>
      <c r="E6" s="126"/>
      <c r="F6" s="127">
        <v>22086</v>
      </c>
      <c r="G6" s="128"/>
      <c r="H6" s="129"/>
    </row>
    <row r="7" spans="1:8" x14ac:dyDescent="0.15">
      <c r="A7" s="110" t="s">
        <v>511</v>
      </c>
      <c r="B7" s="115"/>
      <c r="C7" s="116"/>
      <c r="D7" s="117">
        <v>41716</v>
      </c>
      <c r="E7" s="118"/>
      <c r="F7" s="119">
        <v>41862</v>
      </c>
      <c r="G7" s="120"/>
      <c r="H7" s="121"/>
    </row>
    <row r="8" spans="1:8" x14ac:dyDescent="0.15">
      <c r="A8" s="122"/>
      <c r="B8" s="123"/>
      <c r="C8" s="124"/>
      <c r="D8" s="125">
        <v>21513</v>
      </c>
      <c r="E8" s="126"/>
      <c r="F8" s="127">
        <v>23710</v>
      </c>
      <c r="G8" s="128"/>
      <c r="H8" s="129"/>
    </row>
    <row r="9" spans="1:8" x14ac:dyDescent="0.15">
      <c r="A9" s="110" t="s">
        <v>512</v>
      </c>
      <c r="B9" s="115"/>
      <c r="C9" s="116"/>
      <c r="D9" s="117">
        <v>57569</v>
      </c>
      <c r="E9" s="118"/>
      <c r="F9" s="119">
        <v>43554</v>
      </c>
      <c r="G9" s="120"/>
      <c r="H9" s="121"/>
    </row>
    <row r="10" spans="1:8" x14ac:dyDescent="0.15">
      <c r="A10" s="122"/>
      <c r="B10" s="123"/>
      <c r="C10" s="124"/>
      <c r="D10" s="125">
        <v>38109</v>
      </c>
      <c r="E10" s="126"/>
      <c r="F10" s="127">
        <v>24811</v>
      </c>
      <c r="G10" s="128"/>
      <c r="H10" s="129"/>
    </row>
    <row r="11" spans="1:8" x14ac:dyDescent="0.15">
      <c r="A11" s="110" t="s">
        <v>513</v>
      </c>
      <c r="B11" s="115"/>
      <c r="C11" s="116"/>
      <c r="D11" s="117">
        <v>23499</v>
      </c>
      <c r="E11" s="118"/>
      <c r="F11" s="119">
        <v>42581</v>
      </c>
      <c r="G11" s="120"/>
      <c r="H11" s="121"/>
    </row>
    <row r="12" spans="1:8" x14ac:dyDescent="0.15">
      <c r="A12" s="122"/>
      <c r="B12" s="123"/>
      <c r="C12" s="130"/>
      <c r="D12" s="125">
        <v>15479</v>
      </c>
      <c r="E12" s="126"/>
      <c r="F12" s="127">
        <v>24354</v>
      </c>
      <c r="G12" s="128"/>
      <c r="H12" s="129"/>
    </row>
    <row r="13" spans="1:8" x14ac:dyDescent="0.15">
      <c r="A13" s="110"/>
      <c r="B13" s="115"/>
      <c r="C13" s="131"/>
      <c r="D13" s="132">
        <v>40224</v>
      </c>
      <c r="E13" s="133"/>
      <c r="F13" s="134">
        <v>41657</v>
      </c>
      <c r="G13" s="135"/>
      <c r="H13" s="121"/>
    </row>
    <row r="14" spans="1:8" x14ac:dyDescent="0.15">
      <c r="A14" s="122"/>
      <c r="B14" s="123"/>
      <c r="C14" s="124"/>
      <c r="D14" s="125">
        <v>23844</v>
      </c>
      <c r="E14" s="126"/>
      <c r="F14" s="127">
        <v>23229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1.1499999999999999</v>
      </c>
      <c r="C19" s="136">
        <f>ROUND(VALUE(SUBSTITUTE(実質収支比率等に係る経年分析!G$48,"▲","-")),2)</f>
        <v>3.91</v>
      </c>
      <c r="D19" s="136">
        <f>ROUND(VALUE(SUBSTITUTE(実質収支比率等に係る経年分析!H$48,"▲","-")),2)</f>
        <v>0.03</v>
      </c>
      <c r="E19" s="136">
        <f>ROUND(VALUE(SUBSTITUTE(実質収支比率等に係る経年分析!I$48,"▲","-")),2)</f>
        <v>0.09</v>
      </c>
      <c r="F19" s="136">
        <f>ROUND(VALUE(SUBSTITUTE(実質収支比率等に係る経年分析!J$48,"▲","-")),2)</f>
        <v>7.0000000000000007E-2</v>
      </c>
    </row>
    <row r="20" spans="1:11" x14ac:dyDescent="0.15">
      <c r="A20" s="136" t="s">
        <v>43</v>
      </c>
      <c r="B20" s="136">
        <f>ROUND(VALUE(SUBSTITUTE(実質収支比率等に係る経年分析!F$47,"▲","-")),2)</f>
        <v>10.98</v>
      </c>
      <c r="C20" s="136">
        <f>ROUND(VALUE(SUBSTITUTE(実質収支比率等に係る経年分析!G$47,"▲","-")),2)</f>
        <v>11.42</v>
      </c>
      <c r="D20" s="136">
        <f>ROUND(VALUE(SUBSTITUTE(実質収支比率等に係る経年分析!H$47,"▲","-")),2)</f>
        <v>11.82</v>
      </c>
      <c r="E20" s="136">
        <f>ROUND(VALUE(SUBSTITUTE(実質収支比率等に係る経年分析!I$47,"▲","-")),2)</f>
        <v>11.73</v>
      </c>
      <c r="F20" s="136">
        <f>ROUND(VALUE(SUBSTITUTE(実質収支比率等に係る経年分析!J$47,"▲","-")),2)</f>
        <v>11.04</v>
      </c>
    </row>
    <row r="21" spans="1:11" x14ac:dyDescent="0.15">
      <c r="A21" s="136" t="s">
        <v>44</v>
      </c>
      <c r="B21" s="136">
        <f>IF(ISNUMBER(VALUE(SUBSTITUTE(実質収支比率等に係る経年分析!F$49,"▲","-"))),ROUND(VALUE(SUBSTITUTE(実質収支比率等に係る経年分析!F$49,"▲","-")),2),NA())</f>
        <v>0.99</v>
      </c>
      <c r="C21" s="136">
        <f>IF(ISNUMBER(VALUE(SUBSTITUTE(実質収支比率等に係る経年分析!G$49,"▲","-"))),ROUND(VALUE(SUBSTITUTE(実質収支比率等に係る経年分析!G$49,"▲","-")),2),NA())</f>
        <v>3.46</v>
      </c>
      <c r="D21" s="136">
        <f>IF(ISNUMBER(VALUE(SUBSTITUTE(実質収支比率等に係る経年分析!H$49,"▲","-"))),ROUND(VALUE(SUBSTITUTE(実質収支比率等に係る経年分析!H$49,"▲","-")),2),NA())</f>
        <v>-3.05</v>
      </c>
      <c r="E21" s="136">
        <f>IF(ISNUMBER(VALUE(SUBSTITUTE(実質収支比率等に係る経年分析!I$49,"▲","-"))),ROUND(VALUE(SUBSTITUTE(実質収支比率等に係る経年分析!I$49,"▲","-")),2),NA())</f>
        <v>0.2</v>
      </c>
      <c r="F21" s="136">
        <f>IF(ISNUMBER(VALUE(SUBSTITUTE(実質収支比率等に係る経年分析!J$49,"▲","-"))),ROUND(VALUE(SUBSTITUTE(実質収支比率等に係る経年分析!J$49,"▲","-")),2),NA())</f>
        <v>-0.71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0.28999999999999998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0.31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2.15</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土地取得事業特別会計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一般会計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1.1399999999999999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3.9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0.91</v>
      </c>
    </row>
    <row r="33" spans="1:16" x14ac:dyDescent="0.15">
      <c r="A33" s="137" t="str">
        <f>IF(連結実質赤字比率に係る赤字・黒字の構成分析!C$37="",NA(),連結実質赤字比率に係る赤字・黒字の構成分析!C$37)</f>
        <v>公共下水道事業会計</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#VALUE!</v>
      </c>
      <c r="E33" s="137" t="e">
        <f>IF(ROUND(VALUE(SUBSTITUTE(連結実質赤字比率に係る赤字・黒字の構成分析!G$37,"▲", "-")), 2) &gt;= 0, ABS(ROUND(VALUE(SUBSTITUTE(連結実質赤字比率に係る赤字・黒字の構成分析!G$37,"▲", "-")), 2)), NA())</f>
        <v>#VALUE!</v>
      </c>
      <c r="F33" s="137" t="e">
        <f>IF(ROUND(VALUE(SUBSTITUTE(連結実質赤字比率に係る赤字・黒字の構成分析!H$37,"▲", "-")), 2) &lt; 0, ABS(ROUND(VALUE(SUBSTITUTE(連結実質赤字比率に係る赤字・黒字の構成分析!H$37,"▲", "-")), 2)), NA())</f>
        <v>#VALUE!</v>
      </c>
      <c r="G33" s="137" t="e">
        <f>IF(ROUND(VALUE(SUBSTITUTE(連結実質赤字比率に係る赤字・黒字の構成分析!H$37,"▲", "-")), 2) &gt;= 0, ABS(ROUND(VALUE(SUBSTITUTE(連結実質赤字比率に係る赤字・黒字の構成分析!H$37,"▲", "-")), 2)), NA())</f>
        <v>#VALUE!</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2.09</v>
      </c>
    </row>
    <row r="34" spans="1:16" x14ac:dyDescent="0.15">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5.58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6.94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7.58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8.1199999999999992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8.69</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8.33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9.73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9.75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9.7200000000000006</v>
      </c>
    </row>
    <row r="36" spans="1:16" x14ac:dyDescent="0.15">
      <c r="A36" s="137" t="str">
        <f>IF(連結実質赤字比率に係る赤字・黒字の構成分析!C$34="",NA(),連結実質赤字比率に係る赤字・黒字の構成分析!C$34)</f>
        <v>国民健康保険事業特別会計</v>
      </c>
      <c r="B36" s="137">
        <f>IF(ROUND(VALUE(SUBSTITUTE(連結実質赤字比率に係る赤字・黒字の構成分析!F$34,"▲", "-")), 2) &lt; 0, ABS(ROUND(VALUE(SUBSTITUTE(連結実質赤字比率に係る赤字・黒字の構成分析!F$34,"▲", "-")), 2)), NA())</f>
        <v>2.1</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2.0699999999999998</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1.63</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0.95</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0.76</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11302</v>
      </c>
      <c r="E42" s="138"/>
      <c r="F42" s="138"/>
      <c r="G42" s="138">
        <f>'実質公債費比率（分子）の構造'!L$52</f>
        <v>11399</v>
      </c>
      <c r="H42" s="138"/>
      <c r="I42" s="138"/>
      <c r="J42" s="138">
        <f>'実質公債費比率（分子）の構造'!M$52</f>
        <v>11780</v>
      </c>
      <c r="K42" s="138"/>
      <c r="L42" s="138"/>
      <c r="M42" s="138">
        <f>'実質公債費比率（分子）の構造'!N$52</f>
        <v>11627</v>
      </c>
      <c r="N42" s="138"/>
      <c r="O42" s="138"/>
      <c r="P42" s="138">
        <f>'実質公債費比率（分子）の構造'!O$52</f>
        <v>10919</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2</v>
      </c>
      <c r="I43" s="138"/>
      <c r="J43" s="138"/>
      <c r="K43" s="138">
        <f>'実質公債費比率（分子）の構造'!N$51</f>
        <v>3</v>
      </c>
      <c r="L43" s="138"/>
      <c r="M43" s="138"/>
      <c r="N43" s="138">
        <f>'実質公債費比率（分子）の構造'!O$51</f>
        <v>3</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f>'実質公債費比率（分子）の構造'!N$49</f>
        <v>249</v>
      </c>
      <c r="L45" s="138"/>
      <c r="M45" s="138"/>
      <c r="N45" s="138">
        <f>'実質公債費比率（分子）の構造'!O$49</f>
        <v>156</v>
      </c>
      <c r="O45" s="138"/>
      <c r="P45" s="138"/>
    </row>
    <row r="46" spans="1:16" x14ac:dyDescent="0.15">
      <c r="A46" s="138" t="s">
        <v>55</v>
      </c>
      <c r="B46" s="138">
        <f>'実質公債費比率（分子）の構造'!K$48</f>
        <v>5777</v>
      </c>
      <c r="C46" s="138"/>
      <c r="D46" s="138"/>
      <c r="E46" s="138">
        <f>'実質公債費比率（分子）の構造'!L$48</f>
        <v>5927</v>
      </c>
      <c r="F46" s="138"/>
      <c r="G46" s="138"/>
      <c r="H46" s="138">
        <f>'実質公債費比率（分子）の構造'!M$48</f>
        <v>5995</v>
      </c>
      <c r="I46" s="138"/>
      <c r="J46" s="138"/>
      <c r="K46" s="138">
        <f>'実質公債費比率（分子）の構造'!N$48</f>
        <v>6032</v>
      </c>
      <c r="L46" s="138"/>
      <c r="M46" s="138"/>
      <c r="N46" s="138">
        <f>'実質公債費比率（分子）の構造'!O$48</f>
        <v>4809</v>
      </c>
      <c r="O46" s="138"/>
      <c r="P46" s="138"/>
    </row>
    <row r="47" spans="1:16" x14ac:dyDescent="0.15">
      <c r="A47" s="138" t="s">
        <v>56</v>
      </c>
      <c r="B47" s="138">
        <f>'実質公債費比率（分子）の構造'!K$47</f>
        <v>18</v>
      </c>
      <c r="C47" s="138"/>
      <c r="D47" s="138"/>
      <c r="E47" s="138">
        <f>'実質公債費比率（分子）の構造'!L$47</f>
        <v>16</v>
      </c>
      <c r="F47" s="138"/>
      <c r="G47" s="138"/>
      <c r="H47" s="138">
        <f>'実質公債費比率（分子）の構造'!M$47</f>
        <v>14</v>
      </c>
      <c r="I47" s="138"/>
      <c r="J47" s="138"/>
      <c r="K47" s="138">
        <f>'実質公債費比率（分子）の構造'!N$47</f>
        <v>9</v>
      </c>
      <c r="L47" s="138"/>
      <c r="M47" s="138"/>
      <c r="N47" s="138">
        <f>'実質公債費比率（分子）の構造'!O$47</f>
        <v>6</v>
      </c>
      <c r="O47" s="138"/>
      <c r="P47" s="138"/>
    </row>
    <row r="48" spans="1:16" x14ac:dyDescent="0.15">
      <c r="A48" s="138" t="s">
        <v>57</v>
      </c>
      <c r="B48" s="138">
        <f>'実質公債費比率（分子）の構造'!K$46</f>
        <v>18</v>
      </c>
      <c r="C48" s="138"/>
      <c r="D48" s="138"/>
      <c r="E48" s="138">
        <f>'実質公債費比率（分子）の構造'!L$46</f>
        <v>21</v>
      </c>
      <c r="F48" s="138"/>
      <c r="G48" s="138"/>
      <c r="H48" s="138">
        <f>'実質公債費比率（分子）の構造'!M$46</f>
        <v>53</v>
      </c>
      <c r="I48" s="138"/>
      <c r="J48" s="138"/>
      <c r="K48" s="138">
        <f>'実質公債費比率（分子）の構造'!N$46</f>
        <v>31</v>
      </c>
      <c r="L48" s="138"/>
      <c r="M48" s="138"/>
      <c r="N48" s="138">
        <f>'実質公債費比率（分子）の構造'!O$46</f>
        <v>12</v>
      </c>
      <c r="O48" s="138"/>
      <c r="P48" s="138"/>
    </row>
    <row r="49" spans="1:16" x14ac:dyDescent="0.15">
      <c r="A49" s="138" t="s">
        <v>58</v>
      </c>
      <c r="B49" s="138">
        <f>'実質公債費比率（分子）の構造'!K$45</f>
        <v>8553</v>
      </c>
      <c r="C49" s="138"/>
      <c r="D49" s="138"/>
      <c r="E49" s="138">
        <f>'実質公債費比率（分子）の構造'!L$45</f>
        <v>8753</v>
      </c>
      <c r="F49" s="138"/>
      <c r="G49" s="138"/>
      <c r="H49" s="138">
        <f>'実質公債費比率（分子）の構造'!M$45</f>
        <v>9038</v>
      </c>
      <c r="I49" s="138"/>
      <c r="J49" s="138"/>
      <c r="K49" s="138">
        <f>'実質公債費比率（分子）の構造'!N$45</f>
        <v>8977</v>
      </c>
      <c r="L49" s="138"/>
      <c r="M49" s="138"/>
      <c r="N49" s="138">
        <f>'実質公債費比率（分子）の構造'!O$45</f>
        <v>8938</v>
      </c>
      <c r="O49" s="138"/>
      <c r="P49" s="138"/>
    </row>
    <row r="50" spans="1:16" x14ac:dyDescent="0.15">
      <c r="A50" s="138" t="s">
        <v>59</v>
      </c>
      <c r="B50" s="138" t="e">
        <f>NA()</f>
        <v>#N/A</v>
      </c>
      <c r="C50" s="138">
        <f>IF(ISNUMBER('実質公債費比率（分子）の構造'!K$53),'実質公債費比率（分子）の構造'!K$53,NA())</f>
        <v>3065</v>
      </c>
      <c r="D50" s="138" t="e">
        <f>NA()</f>
        <v>#N/A</v>
      </c>
      <c r="E50" s="138" t="e">
        <f>NA()</f>
        <v>#N/A</v>
      </c>
      <c r="F50" s="138">
        <f>IF(ISNUMBER('実質公債費比率（分子）の構造'!L$53),'実質公債費比率（分子）の構造'!L$53,NA())</f>
        <v>3318</v>
      </c>
      <c r="G50" s="138" t="e">
        <f>NA()</f>
        <v>#N/A</v>
      </c>
      <c r="H50" s="138" t="e">
        <f>NA()</f>
        <v>#N/A</v>
      </c>
      <c r="I50" s="138">
        <f>IF(ISNUMBER('実質公債費比率（分子）の構造'!M$53),'実質公債費比率（分子）の構造'!M$53,NA())</f>
        <v>3322</v>
      </c>
      <c r="J50" s="138" t="e">
        <f>NA()</f>
        <v>#N/A</v>
      </c>
      <c r="K50" s="138" t="e">
        <f>NA()</f>
        <v>#N/A</v>
      </c>
      <c r="L50" s="138">
        <f>IF(ISNUMBER('実質公債費比率（分子）の構造'!N$53),'実質公債費比率（分子）の構造'!N$53,NA())</f>
        <v>3674</v>
      </c>
      <c r="M50" s="138" t="e">
        <f>NA()</f>
        <v>#N/A</v>
      </c>
      <c r="N50" s="138" t="e">
        <f>NA()</f>
        <v>#N/A</v>
      </c>
      <c r="O50" s="138">
        <f>IF(ISNUMBER('実質公債費比率（分子）の構造'!O$53),'実質公債費比率（分子）の構造'!O$53,NA())</f>
        <v>3005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106178</v>
      </c>
      <c r="E56" s="137"/>
      <c r="F56" s="137"/>
      <c r="G56" s="137">
        <f>'将来負担比率（分子）の構造'!J$52</f>
        <v>108481</v>
      </c>
      <c r="H56" s="137"/>
      <c r="I56" s="137"/>
      <c r="J56" s="137">
        <f>'将来負担比率（分子）の構造'!K$52</f>
        <v>110981</v>
      </c>
      <c r="K56" s="137"/>
      <c r="L56" s="137"/>
      <c r="M56" s="137">
        <f>'将来負担比率（分子）の構造'!L$52</f>
        <v>114626</v>
      </c>
      <c r="N56" s="137"/>
      <c r="O56" s="137"/>
      <c r="P56" s="137">
        <f>'将来負担比率（分子）の構造'!M$52</f>
        <v>115279</v>
      </c>
    </row>
    <row r="57" spans="1:16" x14ac:dyDescent="0.15">
      <c r="A57" s="137" t="s">
        <v>36</v>
      </c>
      <c r="B57" s="137"/>
      <c r="C57" s="137"/>
      <c r="D57" s="137">
        <f>'将来負担比率（分子）の構造'!I$51</f>
        <v>44823</v>
      </c>
      <c r="E57" s="137"/>
      <c r="F57" s="137"/>
      <c r="G57" s="137">
        <f>'将来負担比率（分子）の構造'!J$51</f>
        <v>41291</v>
      </c>
      <c r="H57" s="137"/>
      <c r="I57" s="137"/>
      <c r="J57" s="137">
        <f>'将来負担比率（分子）の構造'!K$51</f>
        <v>38794</v>
      </c>
      <c r="K57" s="137"/>
      <c r="L57" s="137"/>
      <c r="M57" s="137">
        <f>'将来負担比率（分子）の構造'!L$51</f>
        <v>37309</v>
      </c>
      <c r="N57" s="137"/>
      <c r="O57" s="137"/>
      <c r="P57" s="137">
        <f>'将来負担比率（分子）の構造'!M$51</f>
        <v>39860</v>
      </c>
    </row>
    <row r="58" spans="1:16" x14ac:dyDescent="0.15">
      <c r="A58" s="137" t="s">
        <v>35</v>
      </c>
      <c r="B58" s="137"/>
      <c r="C58" s="137"/>
      <c r="D58" s="137">
        <f>'将来負担比率（分子）の構造'!I$50</f>
        <v>10537</v>
      </c>
      <c r="E58" s="137"/>
      <c r="F58" s="137"/>
      <c r="G58" s="137">
        <f>'将来負担比率（分子）の構造'!J$50</f>
        <v>11729</v>
      </c>
      <c r="H58" s="137"/>
      <c r="I58" s="137"/>
      <c r="J58" s="137">
        <f>'将来負担比率（分子）の構造'!K$50</f>
        <v>10137</v>
      </c>
      <c r="K58" s="137"/>
      <c r="L58" s="137"/>
      <c r="M58" s="137">
        <f>'将来負担比率（分子）の構造'!L$50</f>
        <v>9027</v>
      </c>
      <c r="N58" s="137"/>
      <c r="O58" s="137"/>
      <c r="P58" s="137">
        <f>'将来負担比率（分子）の構造'!M$50</f>
        <v>8557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7</v>
      </c>
      <c r="C61" s="137"/>
      <c r="D61" s="137"/>
      <c r="E61" s="137">
        <f>'将来負担比率（分子）の構造'!J$46</f>
        <v>6</v>
      </c>
      <c r="F61" s="137"/>
      <c r="G61" s="137"/>
      <c r="H61" s="137">
        <f>'将来負担比率（分子）の構造'!K$46</f>
        <v>4</v>
      </c>
      <c r="I61" s="137"/>
      <c r="J61" s="137"/>
      <c r="K61" s="137">
        <f>'将来負担比率（分子）の構造'!L$46</f>
        <v>4</v>
      </c>
      <c r="L61" s="137"/>
      <c r="M61" s="137"/>
      <c r="N61" s="137">
        <f>'将来負担比率（分子）の構造'!M$46</f>
        <v>2</v>
      </c>
      <c r="O61" s="137"/>
      <c r="P61" s="137"/>
    </row>
    <row r="62" spans="1:16" x14ac:dyDescent="0.15">
      <c r="A62" s="137" t="s">
        <v>29</v>
      </c>
      <c r="B62" s="137">
        <f>'将来負担比率（分子）の構造'!I$45</f>
        <v>11684</v>
      </c>
      <c r="C62" s="137"/>
      <c r="D62" s="137"/>
      <c r="E62" s="137">
        <f>'将来負担比率（分子）の構造'!J$45</f>
        <v>11252</v>
      </c>
      <c r="F62" s="137"/>
      <c r="G62" s="137"/>
      <c r="H62" s="137">
        <f>'将来負担比率（分子）の構造'!K$45</f>
        <v>10268</v>
      </c>
      <c r="I62" s="137"/>
      <c r="J62" s="137"/>
      <c r="K62" s="137">
        <f>'将来負担比率（分子）の構造'!L$45</f>
        <v>9575</v>
      </c>
      <c r="L62" s="137"/>
      <c r="M62" s="137"/>
      <c r="N62" s="137">
        <f>'将来負担比率（分子）の構造'!M$45</f>
        <v>10204</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f>'将来負担比率（分子）の構造'!L$44</f>
        <v>1257</v>
      </c>
      <c r="L63" s="137"/>
      <c r="M63" s="137"/>
      <c r="N63" s="137">
        <f>'将来負担比率（分子）の構造'!M$44</f>
        <v>1140</v>
      </c>
      <c r="O63" s="137"/>
      <c r="P63" s="137"/>
    </row>
    <row r="64" spans="1:16" x14ac:dyDescent="0.15">
      <c r="A64" s="137" t="s">
        <v>27</v>
      </c>
      <c r="B64" s="137">
        <f>'将来負担比率（分子）の構造'!I$43</f>
        <v>83507</v>
      </c>
      <c r="C64" s="137"/>
      <c r="D64" s="137"/>
      <c r="E64" s="137">
        <f>'将来負担比率（分子）の構造'!J$43</f>
        <v>81869</v>
      </c>
      <c r="F64" s="137"/>
      <c r="G64" s="137"/>
      <c r="H64" s="137">
        <f>'将来負担比率（分子）の構造'!K$43</f>
        <v>79541</v>
      </c>
      <c r="I64" s="137"/>
      <c r="J64" s="137"/>
      <c r="K64" s="137">
        <f>'将来負担比率（分子）の構造'!L$43</f>
        <v>78768</v>
      </c>
      <c r="L64" s="137"/>
      <c r="M64" s="137"/>
      <c r="N64" s="137">
        <f>'将来負担比率（分子）の構造'!M$43</f>
        <v>76364</v>
      </c>
      <c r="O64" s="137"/>
      <c r="P64" s="137"/>
    </row>
    <row r="65" spans="1:16" x14ac:dyDescent="0.15">
      <c r="A65" s="137" t="s">
        <v>26</v>
      </c>
      <c r="B65" s="137">
        <f>'将来負担比率（分子）の構造'!I$42</f>
        <v>5356</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80556</v>
      </c>
      <c r="C66" s="137"/>
      <c r="D66" s="137"/>
      <c r="E66" s="137">
        <f>'将来負担比率（分子）の構造'!J$41</f>
        <v>86884</v>
      </c>
      <c r="F66" s="137"/>
      <c r="G66" s="137"/>
      <c r="H66" s="137">
        <f>'将来負担比率（分子）の構造'!K$41</f>
        <v>89346</v>
      </c>
      <c r="I66" s="137"/>
      <c r="J66" s="137"/>
      <c r="K66" s="137">
        <f>'将来負担比率（分子）の構造'!L$41</f>
        <v>95487</v>
      </c>
      <c r="L66" s="137"/>
      <c r="M66" s="137"/>
      <c r="N66" s="137">
        <f>'将来負担比率（分子）の構造'!M$41</f>
        <v>94597</v>
      </c>
      <c r="O66" s="137"/>
      <c r="P66" s="137"/>
    </row>
    <row r="67" spans="1:16" x14ac:dyDescent="0.15">
      <c r="A67" s="137" t="s">
        <v>63</v>
      </c>
      <c r="B67" s="137" t="e">
        <f>NA()</f>
        <v>#N/A</v>
      </c>
      <c r="C67" s="137">
        <f>IF(ISNUMBER('将来負担比率（分子）の構造'!I$53), IF('将来負担比率（分子）の構造'!I$53 &lt; 0, 0, '将来負担比率（分子）の構造'!I$53), NA())</f>
        <v>19571</v>
      </c>
      <c r="D67" s="137" t="e">
        <f>NA()</f>
        <v>#N/A</v>
      </c>
      <c r="E67" s="137" t="e">
        <f>NA()</f>
        <v>#N/A</v>
      </c>
      <c r="F67" s="137">
        <f>IF(ISNUMBER('将来負担比率（分子）の構造'!J$53), IF('将来負担比率（分子）の構造'!J$53 &lt; 0, 0, '将来負担比率（分子）の構造'!J$53), NA())</f>
        <v>18510</v>
      </c>
      <c r="G67" s="137" t="e">
        <f>NA()</f>
        <v>#N/A</v>
      </c>
      <c r="H67" s="137" t="e">
        <f>NA()</f>
        <v>#N/A</v>
      </c>
      <c r="I67" s="137">
        <f>IF(ISNUMBER('将来負担比率（分子）の構造'!K$53), IF('将来負担比率（分子）の構造'!K$53 &lt; 0, 0, '将来負担比率（分子）の構造'!K$53), NA())</f>
        <v>19249</v>
      </c>
      <c r="J67" s="137" t="e">
        <f>NA()</f>
        <v>#N/A</v>
      </c>
      <c r="K67" s="137" t="e">
        <f>NA()</f>
        <v>#N/A</v>
      </c>
      <c r="L67" s="137">
        <f>IF(ISNUMBER('将来負担比率（分子）の構造'!L$53), IF('将来負担比率（分子）の構造'!L$53 &lt; 0, 0, '将来負担比率（分子）の構造'!L$53), NA())</f>
        <v>24129</v>
      </c>
      <c r="M67" s="137" t="e">
        <f>NA()</f>
        <v>#N/A</v>
      </c>
      <c r="N67" s="137" t="e">
        <f>NA()</f>
        <v>#N/A</v>
      </c>
      <c r="O67" s="137">
        <f>IF(ISNUMBER('将来負担比率（分子）の構造'!M$53), IF('将来負担比率（分子）の構造'!M$53 &lt; 0, 0, '将来負担比率（分子）の構造'!M$53), NA())</f>
        <v>18611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90" zoomScaleNormal="9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194</v>
      </c>
      <c r="DI1" s="572"/>
      <c r="DJ1" s="572"/>
      <c r="DK1" s="572"/>
      <c r="DL1" s="572"/>
      <c r="DM1" s="572"/>
      <c r="DN1" s="573"/>
      <c r="DP1" s="571" t="s">
        <v>195</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197</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198</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199</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200</v>
      </c>
      <c r="S4" s="575"/>
      <c r="T4" s="575"/>
      <c r="U4" s="575"/>
      <c r="V4" s="575"/>
      <c r="W4" s="575"/>
      <c r="X4" s="575"/>
      <c r="Y4" s="576"/>
      <c r="Z4" s="574" t="s">
        <v>201</v>
      </c>
      <c r="AA4" s="575"/>
      <c r="AB4" s="575"/>
      <c r="AC4" s="576"/>
      <c r="AD4" s="574" t="s">
        <v>202</v>
      </c>
      <c r="AE4" s="575"/>
      <c r="AF4" s="575"/>
      <c r="AG4" s="575"/>
      <c r="AH4" s="575"/>
      <c r="AI4" s="575"/>
      <c r="AJ4" s="575"/>
      <c r="AK4" s="576"/>
      <c r="AL4" s="574" t="s">
        <v>201</v>
      </c>
      <c r="AM4" s="575"/>
      <c r="AN4" s="575"/>
      <c r="AO4" s="576"/>
      <c r="AP4" s="580" t="s">
        <v>203</v>
      </c>
      <c r="AQ4" s="580"/>
      <c r="AR4" s="580"/>
      <c r="AS4" s="580"/>
      <c r="AT4" s="580"/>
      <c r="AU4" s="580"/>
      <c r="AV4" s="580"/>
      <c r="AW4" s="580"/>
      <c r="AX4" s="580"/>
      <c r="AY4" s="580"/>
      <c r="AZ4" s="580"/>
      <c r="BA4" s="580"/>
      <c r="BB4" s="580"/>
      <c r="BC4" s="580"/>
      <c r="BD4" s="580"/>
      <c r="BE4" s="580"/>
      <c r="BF4" s="580"/>
      <c r="BG4" s="580" t="s">
        <v>204</v>
      </c>
      <c r="BH4" s="580"/>
      <c r="BI4" s="580"/>
      <c r="BJ4" s="580"/>
      <c r="BK4" s="580"/>
      <c r="BL4" s="580"/>
      <c r="BM4" s="580"/>
      <c r="BN4" s="580"/>
      <c r="BO4" s="580" t="s">
        <v>201</v>
      </c>
      <c r="BP4" s="580"/>
      <c r="BQ4" s="580"/>
      <c r="BR4" s="580"/>
      <c r="BS4" s="580" t="s">
        <v>205</v>
      </c>
      <c r="BT4" s="580"/>
      <c r="BU4" s="580"/>
      <c r="BV4" s="580"/>
      <c r="BW4" s="580"/>
      <c r="BX4" s="580"/>
      <c r="BY4" s="580"/>
      <c r="BZ4" s="580"/>
      <c r="CA4" s="580"/>
      <c r="CB4" s="580"/>
      <c r="CD4" s="577" t="s">
        <v>206</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207</v>
      </c>
      <c r="C5" s="582"/>
      <c r="D5" s="582"/>
      <c r="E5" s="582"/>
      <c r="F5" s="582"/>
      <c r="G5" s="582"/>
      <c r="H5" s="582"/>
      <c r="I5" s="582"/>
      <c r="J5" s="582"/>
      <c r="K5" s="582"/>
      <c r="L5" s="582"/>
      <c r="M5" s="582"/>
      <c r="N5" s="582"/>
      <c r="O5" s="582"/>
      <c r="P5" s="582"/>
      <c r="Q5" s="583"/>
      <c r="R5" s="584">
        <v>38239908</v>
      </c>
      <c r="S5" s="585"/>
      <c r="T5" s="585"/>
      <c r="U5" s="585"/>
      <c r="V5" s="585"/>
      <c r="W5" s="585"/>
      <c r="X5" s="585"/>
      <c r="Y5" s="586"/>
      <c r="Z5" s="587">
        <v>40.1</v>
      </c>
      <c r="AA5" s="587"/>
      <c r="AB5" s="587"/>
      <c r="AC5" s="587"/>
      <c r="AD5" s="588">
        <v>34894196</v>
      </c>
      <c r="AE5" s="588"/>
      <c r="AF5" s="588"/>
      <c r="AG5" s="588"/>
      <c r="AH5" s="588"/>
      <c r="AI5" s="588"/>
      <c r="AJ5" s="588"/>
      <c r="AK5" s="588"/>
      <c r="AL5" s="589">
        <v>68.400000000000006</v>
      </c>
      <c r="AM5" s="590"/>
      <c r="AN5" s="590"/>
      <c r="AO5" s="591"/>
      <c r="AP5" s="581" t="s">
        <v>208</v>
      </c>
      <c r="AQ5" s="582"/>
      <c r="AR5" s="582"/>
      <c r="AS5" s="582"/>
      <c r="AT5" s="582"/>
      <c r="AU5" s="582"/>
      <c r="AV5" s="582"/>
      <c r="AW5" s="582"/>
      <c r="AX5" s="582"/>
      <c r="AY5" s="582"/>
      <c r="AZ5" s="582"/>
      <c r="BA5" s="582"/>
      <c r="BB5" s="582"/>
      <c r="BC5" s="582"/>
      <c r="BD5" s="582"/>
      <c r="BE5" s="582"/>
      <c r="BF5" s="583"/>
      <c r="BG5" s="595">
        <v>34872779</v>
      </c>
      <c r="BH5" s="596"/>
      <c r="BI5" s="596"/>
      <c r="BJ5" s="596"/>
      <c r="BK5" s="596"/>
      <c r="BL5" s="596"/>
      <c r="BM5" s="596"/>
      <c r="BN5" s="597"/>
      <c r="BO5" s="598">
        <v>91.2</v>
      </c>
      <c r="BP5" s="598"/>
      <c r="BQ5" s="598"/>
      <c r="BR5" s="598"/>
      <c r="BS5" s="599">
        <v>410536</v>
      </c>
      <c r="BT5" s="599"/>
      <c r="BU5" s="599"/>
      <c r="BV5" s="599"/>
      <c r="BW5" s="599"/>
      <c r="BX5" s="599"/>
      <c r="BY5" s="599"/>
      <c r="BZ5" s="599"/>
      <c r="CA5" s="599"/>
      <c r="CB5" s="603"/>
      <c r="CD5" s="577" t="s">
        <v>203</v>
      </c>
      <c r="CE5" s="578"/>
      <c r="CF5" s="578"/>
      <c r="CG5" s="578"/>
      <c r="CH5" s="578"/>
      <c r="CI5" s="578"/>
      <c r="CJ5" s="578"/>
      <c r="CK5" s="578"/>
      <c r="CL5" s="578"/>
      <c r="CM5" s="578"/>
      <c r="CN5" s="578"/>
      <c r="CO5" s="578"/>
      <c r="CP5" s="578"/>
      <c r="CQ5" s="579"/>
      <c r="CR5" s="577" t="s">
        <v>209</v>
      </c>
      <c r="CS5" s="578"/>
      <c r="CT5" s="578"/>
      <c r="CU5" s="578"/>
      <c r="CV5" s="578"/>
      <c r="CW5" s="578"/>
      <c r="CX5" s="578"/>
      <c r="CY5" s="579"/>
      <c r="CZ5" s="577" t="s">
        <v>201</v>
      </c>
      <c r="DA5" s="578"/>
      <c r="DB5" s="578"/>
      <c r="DC5" s="579"/>
      <c r="DD5" s="577" t="s">
        <v>210</v>
      </c>
      <c r="DE5" s="578"/>
      <c r="DF5" s="578"/>
      <c r="DG5" s="578"/>
      <c r="DH5" s="578"/>
      <c r="DI5" s="578"/>
      <c r="DJ5" s="578"/>
      <c r="DK5" s="578"/>
      <c r="DL5" s="578"/>
      <c r="DM5" s="578"/>
      <c r="DN5" s="578"/>
      <c r="DO5" s="578"/>
      <c r="DP5" s="579"/>
      <c r="DQ5" s="577" t="s">
        <v>211</v>
      </c>
      <c r="DR5" s="578"/>
      <c r="DS5" s="578"/>
      <c r="DT5" s="578"/>
      <c r="DU5" s="578"/>
      <c r="DV5" s="578"/>
      <c r="DW5" s="578"/>
      <c r="DX5" s="578"/>
      <c r="DY5" s="578"/>
      <c r="DZ5" s="578"/>
      <c r="EA5" s="578"/>
      <c r="EB5" s="578"/>
      <c r="EC5" s="579"/>
    </row>
    <row r="6" spans="2:143" ht="11.25" customHeight="1" x14ac:dyDescent="0.15">
      <c r="B6" s="592" t="s">
        <v>212</v>
      </c>
      <c r="C6" s="593"/>
      <c r="D6" s="593"/>
      <c r="E6" s="593"/>
      <c r="F6" s="593"/>
      <c r="G6" s="593"/>
      <c r="H6" s="593"/>
      <c r="I6" s="593"/>
      <c r="J6" s="593"/>
      <c r="K6" s="593"/>
      <c r="L6" s="593"/>
      <c r="M6" s="593"/>
      <c r="N6" s="593"/>
      <c r="O6" s="593"/>
      <c r="P6" s="593"/>
      <c r="Q6" s="594"/>
      <c r="R6" s="595">
        <v>425125</v>
      </c>
      <c r="S6" s="596"/>
      <c r="T6" s="596"/>
      <c r="U6" s="596"/>
      <c r="V6" s="596"/>
      <c r="W6" s="596"/>
      <c r="X6" s="596"/>
      <c r="Y6" s="597"/>
      <c r="Z6" s="598">
        <v>0.4</v>
      </c>
      <c r="AA6" s="598"/>
      <c r="AB6" s="598"/>
      <c r="AC6" s="598"/>
      <c r="AD6" s="599">
        <v>425125</v>
      </c>
      <c r="AE6" s="599"/>
      <c r="AF6" s="599"/>
      <c r="AG6" s="599"/>
      <c r="AH6" s="599"/>
      <c r="AI6" s="599"/>
      <c r="AJ6" s="599"/>
      <c r="AK6" s="599"/>
      <c r="AL6" s="600">
        <v>0.8</v>
      </c>
      <c r="AM6" s="601"/>
      <c r="AN6" s="601"/>
      <c r="AO6" s="602"/>
      <c r="AP6" s="592" t="s">
        <v>213</v>
      </c>
      <c r="AQ6" s="593"/>
      <c r="AR6" s="593"/>
      <c r="AS6" s="593"/>
      <c r="AT6" s="593"/>
      <c r="AU6" s="593"/>
      <c r="AV6" s="593"/>
      <c r="AW6" s="593"/>
      <c r="AX6" s="593"/>
      <c r="AY6" s="593"/>
      <c r="AZ6" s="593"/>
      <c r="BA6" s="593"/>
      <c r="BB6" s="593"/>
      <c r="BC6" s="593"/>
      <c r="BD6" s="593"/>
      <c r="BE6" s="593"/>
      <c r="BF6" s="594"/>
      <c r="BG6" s="595">
        <v>34872779</v>
      </c>
      <c r="BH6" s="596"/>
      <c r="BI6" s="596"/>
      <c r="BJ6" s="596"/>
      <c r="BK6" s="596"/>
      <c r="BL6" s="596"/>
      <c r="BM6" s="596"/>
      <c r="BN6" s="597"/>
      <c r="BO6" s="598">
        <v>91.2</v>
      </c>
      <c r="BP6" s="598"/>
      <c r="BQ6" s="598"/>
      <c r="BR6" s="598"/>
      <c r="BS6" s="599">
        <v>410536</v>
      </c>
      <c r="BT6" s="599"/>
      <c r="BU6" s="599"/>
      <c r="BV6" s="599"/>
      <c r="BW6" s="599"/>
      <c r="BX6" s="599"/>
      <c r="BY6" s="599"/>
      <c r="BZ6" s="599"/>
      <c r="CA6" s="599"/>
      <c r="CB6" s="603"/>
      <c r="CD6" s="606" t="s">
        <v>214</v>
      </c>
      <c r="CE6" s="607"/>
      <c r="CF6" s="607"/>
      <c r="CG6" s="607"/>
      <c r="CH6" s="607"/>
      <c r="CI6" s="607"/>
      <c r="CJ6" s="607"/>
      <c r="CK6" s="607"/>
      <c r="CL6" s="607"/>
      <c r="CM6" s="607"/>
      <c r="CN6" s="607"/>
      <c r="CO6" s="607"/>
      <c r="CP6" s="607"/>
      <c r="CQ6" s="608"/>
      <c r="CR6" s="595">
        <v>533916</v>
      </c>
      <c r="CS6" s="596"/>
      <c r="CT6" s="596"/>
      <c r="CU6" s="596"/>
      <c r="CV6" s="596"/>
      <c r="CW6" s="596"/>
      <c r="CX6" s="596"/>
      <c r="CY6" s="597"/>
      <c r="CZ6" s="598">
        <v>0.6</v>
      </c>
      <c r="DA6" s="598"/>
      <c r="DB6" s="598"/>
      <c r="DC6" s="598"/>
      <c r="DD6" s="604" t="s">
        <v>215</v>
      </c>
      <c r="DE6" s="596"/>
      <c r="DF6" s="596"/>
      <c r="DG6" s="596"/>
      <c r="DH6" s="596"/>
      <c r="DI6" s="596"/>
      <c r="DJ6" s="596"/>
      <c r="DK6" s="596"/>
      <c r="DL6" s="596"/>
      <c r="DM6" s="596"/>
      <c r="DN6" s="596"/>
      <c r="DO6" s="596"/>
      <c r="DP6" s="597"/>
      <c r="DQ6" s="604">
        <v>533744</v>
      </c>
      <c r="DR6" s="596"/>
      <c r="DS6" s="596"/>
      <c r="DT6" s="596"/>
      <c r="DU6" s="596"/>
      <c r="DV6" s="596"/>
      <c r="DW6" s="596"/>
      <c r="DX6" s="596"/>
      <c r="DY6" s="596"/>
      <c r="DZ6" s="596"/>
      <c r="EA6" s="596"/>
      <c r="EB6" s="596"/>
      <c r="EC6" s="605"/>
    </row>
    <row r="7" spans="2:143" ht="11.25" customHeight="1" x14ac:dyDescent="0.15">
      <c r="B7" s="592" t="s">
        <v>216</v>
      </c>
      <c r="C7" s="593"/>
      <c r="D7" s="593"/>
      <c r="E7" s="593"/>
      <c r="F7" s="593"/>
      <c r="G7" s="593"/>
      <c r="H7" s="593"/>
      <c r="I7" s="593"/>
      <c r="J7" s="593"/>
      <c r="K7" s="593"/>
      <c r="L7" s="593"/>
      <c r="M7" s="593"/>
      <c r="N7" s="593"/>
      <c r="O7" s="593"/>
      <c r="P7" s="593"/>
      <c r="Q7" s="594"/>
      <c r="R7" s="595">
        <v>49646</v>
      </c>
      <c r="S7" s="596"/>
      <c r="T7" s="596"/>
      <c r="U7" s="596"/>
      <c r="V7" s="596"/>
      <c r="W7" s="596"/>
      <c r="X7" s="596"/>
      <c r="Y7" s="597"/>
      <c r="Z7" s="598">
        <v>0.1</v>
      </c>
      <c r="AA7" s="598"/>
      <c r="AB7" s="598"/>
      <c r="AC7" s="598"/>
      <c r="AD7" s="599">
        <v>49646</v>
      </c>
      <c r="AE7" s="599"/>
      <c r="AF7" s="599"/>
      <c r="AG7" s="599"/>
      <c r="AH7" s="599"/>
      <c r="AI7" s="599"/>
      <c r="AJ7" s="599"/>
      <c r="AK7" s="599"/>
      <c r="AL7" s="600">
        <v>0.1</v>
      </c>
      <c r="AM7" s="601"/>
      <c r="AN7" s="601"/>
      <c r="AO7" s="602"/>
      <c r="AP7" s="592" t="s">
        <v>217</v>
      </c>
      <c r="AQ7" s="593"/>
      <c r="AR7" s="593"/>
      <c r="AS7" s="593"/>
      <c r="AT7" s="593"/>
      <c r="AU7" s="593"/>
      <c r="AV7" s="593"/>
      <c r="AW7" s="593"/>
      <c r="AX7" s="593"/>
      <c r="AY7" s="593"/>
      <c r="AZ7" s="593"/>
      <c r="BA7" s="593"/>
      <c r="BB7" s="593"/>
      <c r="BC7" s="593"/>
      <c r="BD7" s="593"/>
      <c r="BE7" s="593"/>
      <c r="BF7" s="594"/>
      <c r="BG7" s="595">
        <v>16423765</v>
      </c>
      <c r="BH7" s="596"/>
      <c r="BI7" s="596"/>
      <c r="BJ7" s="596"/>
      <c r="BK7" s="596"/>
      <c r="BL7" s="596"/>
      <c r="BM7" s="596"/>
      <c r="BN7" s="597"/>
      <c r="BO7" s="598">
        <v>42.9</v>
      </c>
      <c r="BP7" s="598"/>
      <c r="BQ7" s="598"/>
      <c r="BR7" s="598"/>
      <c r="BS7" s="599">
        <v>410536</v>
      </c>
      <c r="BT7" s="599"/>
      <c r="BU7" s="599"/>
      <c r="BV7" s="599"/>
      <c r="BW7" s="599"/>
      <c r="BX7" s="599"/>
      <c r="BY7" s="599"/>
      <c r="BZ7" s="599"/>
      <c r="CA7" s="599"/>
      <c r="CB7" s="603"/>
      <c r="CD7" s="609" t="s">
        <v>218</v>
      </c>
      <c r="CE7" s="610"/>
      <c r="CF7" s="610"/>
      <c r="CG7" s="610"/>
      <c r="CH7" s="610"/>
      <c r="CI7" s="610"/>
      <c r="CJ7" s="610"/>
      <c r="CK7" s="610"/>
      <c r="CL7" s="610"/>
      <c r="CM7" s="610"/>
      <c r="CN7" s="610"/>
      <c r="CO7" s="610"/>
      <c r="CP7" s="610"/>
      <c r="CQ7" s="611"/>
      <c r="CR7" s="595">
        <v>7043529</v>
      </c>
      <c r="CS7" s="596"/>
      <c r="CT7" s="596"/>
      <c r="CU7" s="596"/>
      <c r="CV7" s="596"/>
      <c r="CW7" s="596"/>
      <c r="CX7" s="596"/>
      <c r="CY7" s="597"/>
      <c r="CZ7" s="598">
        <v>7.4</v>
      </c>
      <c r="DA7" s="598"/>
      <c r="DB7" s="598"/>
      <c r="DC7" s="598"/>
      <c r="DD7" s="604">
        <v>699730</v>
      </c>
      <c r="DE7" s="596"/>
      <c r="DF7" s="596"/>
      <c r="DG7" s="596"/>
      <c r="DH7" s="596"/>
      <c r="DI7" s="596"/>
      <c r="DJ7" s="596"/>
      <c r="DK7" s="596"/>
      <c r="DL7" s="596"/>
      <c r="DM7" s="596"/>
      <c r="DN7" s="596"/>
      <c r="DO7" s="596"/>
      <c r="DP7" s="597"/>
      <c r="DQ7" s="604">
        <v>5488893</v>
      </c>
      <c r="DR7" s="596"/>
      <c r="DS7" s="596"/>
      <c r="DT7" s="596"/>
      <c r="DU7" s="596"/>
      <c r="DV7" s="596"/>
      <c r="DW7" s="596"/>
      <c r="DX7" s="596"/>
      <c r="DY7" s="596"/>
      <c r="DZ7" s="596"/>
      <c r="EA7" s="596"/>
      <c r="EB7" s="596"/>
      <c r="EC7" s="605"/>
    </row>
    <row r="8" spans="2:143" ht="11.25" customHeight="1" x14ac:dyDescent="0.15">
      <c r="B8" s="592" t="s">
        <v>219</v>
      </c>
      <c r="C8" s="593"/>
      <c r="D8" s="593"/>
      <c r="E8" s="593"/>
      <c r="F8" s="593"/>
      <c r="G8" s="593"/>
      <c r="H8" s="593"/>
      <c r="I8" s="593"/>
      <c r="J8" s="593"/>
      <c r="K8" s="593"/>
      <c r="L8" s="593"/>
      <c r="M8" s="593"/>
      <c r="N8" s="593"/>
      <c r="O8" s="593"/>
      <c r="P8" s="593"/>
      <c r="Q8" s="594"/>
      <c r="R8" s="595">
        <v>180990</v>
      </c>
      <c r="S8" s="596"/>
      <c r="T8" s="596"/>
      <c r="U8" s="596"/>
      <c r="V8" s="596"/>
      <c r="W8" s="596"/>
      <c r="X8" s="596"/>
      <c r="Y8" s="597"/>
      <c r="Z8" s="598">
        <v>0.2</v>
      </c>
      <c r="AA8" s="598"/>
      <c r="AB8" s="598"/>
      <c r="AC8" s="598"/>
      <c r="AD8" s="599">
        <v>180990</v>
      </c>
      <c r="AE8" s="599"/>
      <c r="AF8" s="599"/>
      <c r="AG8" s="599"/>
      <c r="AH8" s="599"/>
      <c r="AI8" s="599"/>
      <c r="AJ8" s="599"/>
      <c r="AK8" s="599"/>
      <c r="AL8" s="600">
        <v>0.4</v>
      </c>
      <c r="AM8" s="601"/>
      <c r="AN8" s="601"/>
      <c r="AO8" s="602"/>
      <c r="AP8" s="592" t="s">
        <v>220</v>
      </c>
      <c r="AQ8" s="593"/>
      <c r="AR8" s="593"/>
      <c r="AS8" s="593"/>
      <c r="AT8" s="593"/>
      <c r="AU8" s="593"/>
      <c r="AV8" s="593"/>
      <c r="AW8" s="593"/>
      <c r="AX8" s="593"/>
      <c r="AY8" s="593"/>
      <c r="AZ8" s="593"/>
      <c r="BA8" s="593"/>
      <c r="BB8" s="593"/>
      <c r="BC8" s="593"/>
      <c r="BD8" s="593"/>
      <c r="BE8" s="593"/>
      <c r="BF8" s="594"/>
      <c r="BG8" s="595">
        <v>410246</v>
      </c>
      <c r="BH8" s="596"/>
      <c r="BI8" s="596"/>
      <c r="BJ8" s="596"/>
      <c r="BK8" s="596"/>
      <c r="BL8" s="596"/>
      <c r="BM8" s="596"/>
      <c r="BN8" s="597"/>
      <c r="BO8" s="598">
        <v>1.1000000000000001</v>
      </c>
      <c r="BP8" s="598"/>
      <c r="BQ8" s="598"/>
      <c r="BR8" s="598"/>
      <c r="BS8" s="604" t="s">
        <v>112</v>
      </c>
      <c r="BT8" s="596"/>
      <c r="BU8" s="596"/>
      <c r="BV8" s="596"/>
      <c r="BW8" s="596"/>
      <c r="BX8" s="596"/>
      <c r="BY8" s="596"/>
      <c r="BZ8" s="596"/>
      <c r="CA8" s="596"/>
      <c r="CB8" s="605"/>
      <c r="CD8" s="609" t="s">
        <v>221</v>
      </c>
      <c r="CE8" s="610"/>
      <c r="CF8" s="610"/>
      <c r="CG8" s="610"/>
      <c r="CH8" s="610"/>
      <c r="CI8" s="610"/>
      <c r="CJ8" s="610"/>
      <c r="CK8" s="610"/>
      <c r="CL8" s="610"/>
      <c r="CM8" s="610"/>
      <c r="CN8" s="610"/>
      <c r="CO8" s="610"/>
      <c r="CP8" s="610"/>
      <c r="CQ8" s="611"/>
      <c r="CR8" s="595">
        <v>50162287</v>
      </c>
      <c r="CS8" s="596"/>
      <c r="CT8" s="596"/>
      <c r="CU8" s="596"/>
      <c r="CV8" s="596"/>
      <c r="CW8" s="596"/>
      <c r="CX8" s="596"/>
      <c r="CY8" s="597"/>
      <c r="CZ8" s="598">
        <v>52.6</v>
      </c>
      <c r="DA8" s="598"/>
      <c r="DB8" s="598"/>
      <c r="DC8" s="598"/>
      <c r="DD8" s="604">
        <v>1246121</v>
      </c>
      <c r="DE8" s="596"/>
      <c r="DF8" s="596"/>
      <c r="DG8" s="596"/>
      <c r="DH8" s="596"/>
      <c r="DI8" s="596"/>
      <c r="DJ8" s="596"/>
      <c r="DK8" s="596"/>
      <c r="DL8" s="596"/>
      <c r="DM8" s="596"/>
      <c r="DN8" s="596"/>
      <c r="DO8" s="596"/>
      <c r="DP8" s="597"/>
      <c r="DQ8" s="604">
        <v>21817245</v>
      </c>
      <c r="DR8" s="596"/>
      <c r="DS8" s="596"/>
      <c r="DT8" s="596"/>
      <c r="DU8" s="596"/>
      <c r="DV8" s="596"/>
      <c r="DW8" s="596"/>
      <c r="DX8" s="596"/>
      <c r="DY8" s="596"/>
      <c r="DZ8" s="596"/>
      <c r="EA8" s="596"/>
      <c r="EB8" s="596"/>
      <c r="EC8" s="605"/>
    </row>
    <row r="9" spans="2:143" ht="11.25" customHeight="1" x14ac:dyDescent="0.15">
      <c r="B9" s="592" t="s">
        <v>222</v>
      </c>
      <c r="C9" s="593"/>
      <c r="D9" s="593"/>
      <c r="E9" s="593"/>
      <c r="F9" s="593"/>
      <c r="G9" s="593"/>
      <c r="H9" s="593"/>
      <c r="I9" s="593"/>
      <c r="J9" s="593"/>
      <c r="K9" s="593"/>
      <c r="L9" s="593"/>
      <c r="M9" s="593"/>
      <c r="N9" s="593"/>
      <c r="O9" s="593"/>
      <c r="P9" s="593"/>
      <c r="Q9" s="594"/>
      <c r="R9" s="595">
        <v>106671</v>
      </c>
      <c r="S9" s="596"/>
      <c r="T9" s="596"/>
      <c r="U9" s="596"/>
      <c r="V9" s="596"/>
      <c r="W9" s="596"/>
      <c r="X9" s="596"/>
      <c r="Y9" s="597"/>
      <c r="Z9" s="598">
        <v>0.1</v>
      </c>
      <c r="AA9" s="598"/>
      <c r="AB9" s="598"/>
      <c r="AC9" s="598"/>
      <c r="AD9" s="599">
        <v>106671</v>
      </c>
      <c r="AE9" s="599"/>
      <c r="AF9" s="599"/>
      <c r="AG9" s="599"/>
      <c r="AH9" s="599"/>
      <c r="AI9" s="599"/>
      <c r="AJ9" s="599"/>
      <c r="AK9" s="599"/>
      <c r="AL9" s="600">
        <v>0.2</v>
      </c>
      <c r="AM9" s="601"/>
      <c r="AN9" s="601"/>
      <c r="AO9" s="602"/>
      <c r="AP9" s="592" t="s">
        <v>223</v>
      </c>
      <c r="AQ9" s="593"/>
      <c r="AR9" s="593"/>
      <c r="AS9" s="593"/>
      <c r="AT9" s="593"/>
      <c r="AU9" s="593"/>
      <c r="AV9" s="593"/>
      <c r="AW9" s="593"/>
      <c r="AX9" s="593"/>
      <c r="AY9" s="593"/>
      <c r="AZ9" s="593"/>
      <c r="BA9" s="593"/>
      <c r="BB9" s="593"/>
      <c r="BC9" s="593"/>
      <c r="BD9" s="593"/>
      <c r="BE9" s="593"/>
      <c r="BF9" s="594"/>
      <c r="BG9" s="595">
        <v>13314944</v>
      </c>
      <c r="BH9" s="596"/>
      <c r="BI9" s="596"/>
      <c r="BJ9" s="596"/>
      <c r="BK9" s="596"/>
      <c r="BL9" s="596"/>
      <c r="BM9" s="596"/>
      <c r="BN9" s="597"/>
      <c r="BO9" s="598">
        <v>34.799999999999997</v>
      </c>
      <c r="BP9" s="598"/>
      <c r="BQ9" s="598"/>
      <c r="BR9" s="598"/>
      <c r="BS9" s="604" t="s">
        <v>112</v>
      </c>
      <c r="BT9" s="596"/>
      <c r="BU9" s="596"/>
      <c r="BV9" s="596"/>
      <c r="BW9" s="596"/>
      <c r="BX9" s="596"/>
      <c r="BY9" s="596"/>
      <c r="BZ9" s="596"/>
      <c r="CA9" s="596"/>
      <c r="CB9" s="605"/>
      <c r="CD9" s="609" t="s">
        <v>224</v>
      </c>
      <c r="CE9" s="610"/>
      <c r="CF9" s="610"/>
      <c r="CG9" s="610"/>
      <c r="CH9" s="610"/>
      <c r="CI9" s="610"/>
      <c r="CJ9" s="610"/>
      <c r="CK9" s="610"/>
      <c r="CL9" s="610"/>
      <c r="CM9" s="610"/>
      <c r="CN9" s="610"/>
      <c r="CO9" s="610"/>
      <c r="CP9" s="610"/>
      <c r="CQ9" s="611"/>
      <c r="CR9" s="595">
        <v>8240115</v>
      </c>
      <c r="CS9" s="596"/>
      <c r="CT9" s="596"/>
      <c r="CU9" s="596"/>
      <c r="CV9" s="596"/>
      <c r="CW9" s="596"/>
      <c r="CX9" s="596"/>
      <c r="CY9" s="597"/>
      <c r="CZ9" s="598">
        <v>8.6</v>
      </c>
      <c r="DA9" s="598"/>
      <c r="DB9" s="598"/>
      <c r="DC9" s="598"/>
      <c r="DD9" s="604">
        <v>153559</v>
      </c>
      <c r="DE9" s="596"/>
      <c r="DF9" s="596"/>
      <c r="DG9" s="596"/>
      <c r="DH9" s="596"/>
      <c r="DI9" s="596"/>
      <c r="DJ9" s="596"/>
      <c r="DK9" s="596"/>
      <c r="DL9" s="596"/>
      <c r="DM9" s="596"/>
      <c r="DN9" s="596"/>
      <c r="DO9" s="596"/>
      <c r="DP9" s="597"/>
      <c r="DQ9" s="604">
        <v>6634958</v>
      </c>
      <c r="DR9" s="596"/>
      <c r="DS9" s="596"/>
      <c r="DT9" s="596"/>
      <c r="DU9" s="596"/>
      <c r="DV9" s="596"/>
      <c r="DW9" s="596"/>
      <c r="DX9" s="596"/>
      <c r="DY9" s="596"/>
      <c r="DZ9" s="596"/>
      <c r="EA9" s="596"/>
      <c r="EB9" s="596"/>
      <c r="EC9" s="605"/>
    </row>
    <row r="10" spans="2:143" ht="11.25" customHeight="1" x14ac:dyDescent="0.15">
      <c r="B10" s="592" t="s">
        <v>225</v>
      </c>
      <c r="C10" s="593"/>
      <c r="D10" s="593"/>
      <c r="E10" s="593"/>
      <c r="F10" s="593"/>
      <c r="G10" s="593"/>
      <c r="H10" s="593"/>
      <c r="I10" s="593"/>
      <c r="J10" s="593"/>
      <c r="K10" s="593"/>
      <c r="L10" s="593"/>
      <c r="M10" s="593"/>
      <c r="N10" s="593"/>
      <c r="O10" s="593"/>
      <c r="P10" s="593"/>
      <c r="Q10" s="594"/>
      <c r="R10" s="595">
        <v>4814467</v>
      </c>
      <c r="S10" s="596"/>
      <c r="T10" s="596"/>
      <c r="U10" s="596"/>
      <c r="V10" s="596"/>
      <c r="W10" s="596"/>
      <c r="X10" s="596"/>
      <c r="Y10" s="597"/>
      <c r="Z10" s="598">
        <v>5</v>
      </c>
      <c r="AA10" s="598"/>
      <c r="AB10" s="598"/>
      <c r="AC10" s="598"/>
      <c r="AD10" s="599">
        <v>4814467</v>
      </c>
      <c r="AE10" s="599"/>
      <c r="AF10" s="599"/>
      <c r="AG10" s="599"/>
      <c r="AH10" s="599"/>
      <c r="AI10" s="599"/>
      <c r="AJ10" s="599"/>
      <c r="AK10" s="599"/>
      <c r="AL10" s="600">
        <v>9.4</v>
      </c>
      <c r="AM10" s="601"/>
      <c r="AN10" s="601"/>
      <c r="AO10" s="602"/>
      <c r="AP10" s="592" t="s">
        <v>226</v>
      </c>
      <c r="AQ10" s="593"/>
      <c r="AR10" s="593"/>
      <c r="AS10" s="593"/>
      <c r="AT10" s="593"/>
      <c r="AU10" s="593"/>
      <c r="AV10" s="593"/>
      <c r="AW10" s="593"/>
      <c r="AX10" s="593"/>
      <c r="AY10" s="593"/>
      <c r="AZ10" s="593"/>
      <c r="BA10" s="593"/>
      <c r="BB10" s="593"/>
      <c r="BC10" s="593"/>
      <c r="BD10" s="593"/>
      <c r="BE10" s="593"/>
      <c r="BF10" s="594"/>
      <c r="BG10" s="595">
        <v>718118</v>
      </c>
      <c r="BH10" s="596"/>
      <c r="BI10" s="596"/>
      <c r="BJ10" s="596"/>
      <c r="BK10" s="596"/>
      <c r="BL10" s="596"/>
      <c r="BM10" s="596"/>
      <c r="BN10" s="597"/>
      <c r="BO10" s="598">
        <v>1.9</v>
      </c>
      <c r="BP10" s="598"/>
      <c r="BQ10" s="598"/>
      <c r="BR10" s="598"/>
      <c r="BS10" s="604" t="s">
        <v>112</v>
      </c>
      <c r="BT10" s="596"/>
      <c r="BU10" s="596"/>
      <c r="BV10" s="596"/>
      <c r="BW10" s="596"/>
      <c r="BX10" s="596"/>
      <c r="BY10" s="596"/>
      <c r="BZ10" s="596"/>
      <c r="CA10" s="596"/>
      <c r="CB10" s="605"/>
      <c r="CD10" s="609" t="s">
        <v>227</v>
      </c>
      <c r="CE10" s="610"/>
      <c r="CF10" s="610"/>
      <c r="CG10" s="610"/>
      <c r="CH10" s="610"/>
      <c r="CI10" s="610"/>
      <c r="CJ10" s="610"/>
      <c r="CK10" s="610"/>
      <c r="CL10" s="610"/>
      <c r="CM10" s="610"/>
      <c r="CN10" s="610"/>
      <c r="CO10" s="610"/>
      <c r="CP10" s="610"/>
      <c r="CQ10" s="611"/>
      <c r="CR10" s="595">
        <v>203862</v>
      </c>
      <c r="CS10" s="596"/>
      <c r="CT10" s="596"/>
      <c r="CU10" s="596"/>
      <c r="CV10" s="596"/>
      <c r="CW10" s="596"/>
      <c r="CX10" s="596"/>
      <c r="CY10" s="597"/>
      <c r="CZ10" s="598">
        <v>0.2</v>
      </c>
      <c r="DA10" s="598"/>
      <c r="DB10" s="598"/>
      <c r="DC10" s="598"/>
      <c r="DD10" s="604" t="s">
        <v>112</v>
      </c>
      <c r="DE10" s="596"/>
      <c r="DF10" s="596"/>
      <c r="DG10" s="596"/>
      <c r="DH10" s="596"/>
      <c r="DI10" s="596"/>
      <c r="DJ10" s="596"/>
      <c r="DK10" s="596"/>
      <c r="DL10" s="596"/>
      <c r="DM10" s="596"/>
      <c r="DN10" s="596"/>
      <c r="DO10" s="596"/>
      <c r="DP10" s="597"/>
      <c r="DQ10" s="604">
        <v>190328</v>
      </c>
      <c r="DR10" s="596"/>
      <c r="DS10" s="596"/>
      <c r="DT10" s="596"/>
      <c r="DU10" s="596"/>
      <c r="DV10" s="596"/>
      <c r="DW10" s="596"/>
      <c r="DX10" s="596"/>
      <c r="DY10" s="596"/>
      <c r="DZ10" s="596"/>
      <c r="EA10" s="596"/>
      <c r="EB10" s="596"/>
      <c r="EC10" s="605"/>
    </row>
    <row r="11" spans="2:143" ht="11.25" customHeight="1" x14ac:dyDescent="0.15">
      <c r="B11" s="592" t="s">
        <v>228</v>
      </c>
      <c r="C11" s="593"/>
      <c r="D11" s="593"/>
      <c r="E11" s="593"/>
      <c r="F11" s="593"/>
      <c r="G11" s="593"/>
      <c r="H11" s="593"/>
      <c r="I11" s="593"/>
      <c r="J11" s="593"/>
      <c r="K11" s="593"/>
      <c r="L11" s="593"/>
      <c r="M11" s="593"/>
      <c r="N11" s="593"/>
      <c r="O11" s="593"/>
      <c r="P11" s="593"/>
      <c r="Q11" s="594"/>
      <c r="R11" s="595" t="s">
        <v>112</v>
      </c>
      <c r="S11" s="596"/>
      <c r="T11" s="596"/>
      <c r="U11" s="596"/>
      <c r="V11" s="596"/>
      <c r="W11" s="596"/>
      <c r="X11" s="596"/>
      <c r="Y11" s="597"/>
      <c r="Z11" s="598" t="s">
        <v>112</v>
      </c>
      <c r="AA11" s="598"/>
      <c r="AB11" s="598"/>
      <c r="AC11" s="598"/>
      <c r="AD11" s="599" t="s">
        <v>112</v>
      </c>
      <c r="AE11" s="599"/>
      <c r="AF11" s="599"/>
      <c r="AG11" s="599"/>
      <c r="AH11" s="599"/>
      <c r="AI11" s="599"/>
      <c r="AJ11" s="599"/>
      <c r="AK11" s="599"/>
      <c r="AL11" s="600" t="s">
        <v>112</v>
      </c>
      <c r="AM11" s="601"/>
      <c r="AN11" s="601"/>
      <c r="AO11" s="602"/>
      <c r="AP11" s="592" t="s">
        <v>229</v>
      </c>
      <c r="AQ11" s="593"/>
      <c r="AR11" s="593"/>
      <c r="AS11" s="593"/>
      <c r="AT11" s="593"/>
      <c r="AU11" s="593"/>
      <c r="AV11" s="593"/>
      <c r="AW11" s="593"/>
      <c r="AX11" s="593"/>
      <c r="AY11" s="593"/>
      <c r="AZ11" s="593"/>
      <c r="BA11" s="593"/>
      <c r="BB11" s="593"/>
      <c r="BC11" s="593"/>
      <c r="BD11" s="593"/>
      <c r="BE11" s="593"/>
      <c r="BF11" s="594"/>
      <c r="BG11" s="595">
        <v>1980457</v>
      </c>
      <c r="BH11" s="596"/>
      <c r="BI11" s="596"/>
      <c r="BJ11" s="596"/>
      <c r="BK11" s="596"/>
      <c r="BL11" s="596"/>
      <c r="BM11" s="596"/>
      <c r="BN11" s="597"/>
      <c r="BO11" s="598">
        <v>5.2</v>
      </c>
      <c r="BP11" s="598"/>
      <c r="BQ11" s="598"/>
      <c r="BR11" s="598"/>
      <c r="BS11" s="604">
        <v>410536</v>
      </c>
      <c r="BT11" s="596"/>
      <c r="BU11" s="596"/>
      <c r="BV11" s="596"/>
      <c r="BW11" s="596"/>
      <c r="BX11" s="596"/>
      <c r="BY11" s="596"/>
      <c r="BZ11" s="596"/>
      <c r="CA11" s="596"/>
      <c r="CB11" s="605"/>
      <c r="CD11" s="609" t="s">
        <v>230</v>
      </c>
      <c r="CE11" s="610"/>
      <c r="CF11" s="610"/>
      <c r="CG11" s="610"/>
      <c r="CH11" s="610"/>
      <c r="CI11" s="610"/>
      <c r="CJ11" s="610"/>
      <c r="CK11" s="610"/>
      <c r="CL11" s="610"/>
      <c r="CM11" s="610"/>
      <c r="CN11" s="610"/>
      <c r="CO11" s="610"/>
      <c r="CP11" s="610"/>
      <c r="CQ11" s="611"/>
      <c r="CR11" s="595">
        <v>219889</v>
      </c>
      <c r="CS11" s="596"/>
      <c r="CT11" s="596"/>
      <c r="CU11" s="596"/>
      <c r="CV11" s="596"/>
      <c r="CW11" s="596"/>
      <c r="CX11" s="596"/>
      <c r="CY11" s="597"/>
      <c r="CZ11" s="598">
        <v>0.2</v>
      </c>
      <c r="DA11" s="598"/>
      <c r="DB11" s="598"/>
      <c r="DC11" s="598"/>
      <c r="DD11" s="604">
        <v>142931</v>
      </c>
      <c r="DE11" s="596"/>
      <c r="DF11" s="596"/>
      <c r="DG11" s="596"/>
      <c r="DH11" s="596"/>
      <c r="DI11" s="596"/>
      <c r="DJ11" s="596"/>
      <c r="DK11" s="596"/>
      <c r="DL11" s="596"/>
      <c r="DM11" s="596"/>
      <c r="DN11" s="596"/>
      <c r="DO11" s="596"/>
      <c r="DP11" s="597"/>
      <c r="DQ11" s="604">
        <v>136662</v>
      </c>
      <c r="DR11" s="596"/>
      <c r="DS11" s="596"/>
      <c r="DT11" s="596"/>
      <c r="DU11" s="596"/>
      <c r="DV11" s="596"/>
      <c r="DW11" s="596"/>
      <c r="DX11" s="596"/>
      <c r="DY11" s="596"/>
      <c r="DZ11" s="596"/>
      <c r="EA11" s="596"/>
      <c r="EB11" s="596"/>
      <c r="EC11" s="605"/>
    </row>
    <row r="12" spans="2:143" ht="11.25" customHeight="1" x14ac:dyDescent="0.15">
      <c r="B12" s="592" t="s">
        <v>231</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232</v>
      </c>
      <c r="AQ12" s="593"/>
      <c r="AR12" s="593"/>
      <c r="AS12" s="593"/>
      <c r="AT12" s="593"/>
      <c r="AU12" s="593"/>
      <c r="AV12" s="593"/>
      <c r="AW12" s="593"/>
      <c r="AX12" s="593"/>
      <c r="AY12" s="593"/>
      <c r="AZ12" s="593"/>
      <c r="BA12" s="593"/>
      <c r="BB12" s="593"/>
      <c r="BC12" s="593"/>
      <c r="BD12" s="593"/>
      <c r="BE12" s="593"/>
      <c r="BF12" s="594"/>
      <c r="BG12" s="595">
        <v>16051671</v>
      </c>
      <c r="BH12" s="596"/>
      <c r="BI12" s="596"/>
      <c r="BJ12" s="596"/>
      <c r="BK12" s="596"/>
      <c r="BL12" s="596"/>
      <c r="BM12" s="596"/>
      <c r="BN12" s="597"/>
      <c r="BO12" s="598">
        <v>42</v>
      </c>
      <c r="BP12" s="598"/>
      <c r="BQ12" s="598"/>
      <c r="BR12" s="598"/>
      <c r="BS12" s="604" t="s">
        <v>112</v>
      </c>
      <c r="BT12" s="596"/>
      <c r="BU12" s="596"/>
      <c r="BV12" s="596"/>
      <c r="BW12" s="596"/>
      <c r="BX12" s="596"/>
      <c r="BY12" s="596"/>
      <c r="BZ12" s="596"/>
      <c r="CA12" s="596"/>
      <c r="CB12" s="605"/>
      <c r="CD12" s="609" t="s">
        <v>233</v>
      </c>
      <c r="CE12" s="610"/>
      <c r="CF12" s="610"/>
      <c r="CG12" s="610"/>
      <c r="CH12" s="610"/>
      <c r="CI12" s="610"/>
      <c r="CJ12" s="610"/>
      <c r="CK12" s="610"/>
      <c r="CL12" s="610"/>
      <c r="CM12" s="610"/>
      <c r="CN12" s="610"/>
      <c r="CO12" s="610"/>
      <c r="CP12" s="610"/>
      <c r="CQ12" s="611"/>
      <c r="CR12" s="595">
        <v>577200</v>
      </c>
      <c r="CS12" s="596"/>
      <c r="CT12" s="596"/>
      <c r="CU12" s="596"/>
      <c r="CV12" s="596"/>
      <c r="CW12" s="596"/>
      <c r="CX12" s="596"/>
      <c r="CY12" s="597"/>
      <c r="CZ12" s="598">
        <v>0.6</v>
      </c>
      <c r="DA12" s="598"/>
      <c r="DB12" s="598"/>
      <c r="DC12" s="598"/>
      <c r="DD12" s="604" t="s">
        <v>112</v>
      </c>
      <c r="DE12" s="596"/>
      <c r="DF12" s="596"/>
      <c r="DG12" s="596"/>
      <c r="DH12" s="596"/>
      <c r="DI12" s="596"/>
      <c r="DJ12" s="596"/>
      <c r="DK12" s="596"/>
      <c r="DL12" s="596"/>
      <c r="DM12" s="596"/>
      <c r="DN12" s="596"/>
      <c r="DO12" s="596"/>
      <c r="DP12" s="597"/>
      <c r="DQ12" s="604">
        <v>328217</v>
      </c>
      <c r="DR12" s="596"/>
      <c r="DS12" s="596"/>
      <c r="DT12" s="596"/>
      <c r="DU12" s="596"/>
      <c r="DV12" s="596"/>
      <c r="DW12" s="596"/>
      <c r="DX12" s="596"/>
      <c r="DY12" s="596"/>
      <c r="DZ12" s="596"/>
      <c r="EA12" s="596"/>
      <c r="EB12" s="596"/>
      <c r="EC12" s="605"/>
    </row>
    <row r="13" spans="2:143" ht="11.25" customHeight="1" x14ac:dyDescent="0.15">
      <c r="B13" s="592" t="s">
        <v>234</v>
      </c>
      <c r="C13" s="593"/>
      <c r="D13" s="593"/>
      <c r="E13" s="593"/>
      <c r="F13" s="593"/>
      <c r="G13" s="593"/>
      <c r="H13" s="593"/>
      <c r="I13" s="593"/>
      <c r="J13" s="593"/>
      <c r="K13" s="593"/>
      <c r="L13" s="593"/>
      <c r="M13" s="593"/>
      <c r="N13" s="593"/>
      <c r="O13" s="593"/>
      <c r="P13" s="593"/>
      <c r="Q13" s="594"/>
      <c r="R13" s="595">
        <v>168980</v>
      </c>
      <c r="S13" s="596"/>
      <c r="T13" s="596"/>
      <c r="U13" s="596"/>
      <c r="V13" s="596"/>
      <c r="W13" s="596"/>
      <c r="X13" s="596"/>
      <c r="Y13" s="597"/>
      <c r="Z13" s="598">
        <v>0.2</v>
      </c>
      <c r="AA13" s="598"/>
      <c r="AB13" s="598"/>
      <c r="AC13" s="598"/>
      <c r="AD13" s="599">
        <v>168980</v>
      </c>
      <c r="AE13" s="599"/>
      <c r="AF13" s="599"/>
      <c r="AG13" s="599"/>
      <c r="AH13" s="599"/>
      <c r="AI13" s="599"/>
      <c r="AJ13" s="599"/>
      <c r="AK13" s="599"/>
      <c r="AL13" s="600">
        <v>0.3</v>
      </c>
      <c r="AM13" s="601"/>
      <c r="AN13" s="601"/>
      <c r="AO13" s="602"/>
      <c r="AP13" s="592" t="s">
        <v>235</v>
      </c>
      <c r="AQ13" s="593"/>
      <c r="AR13" s="593"/>
      <c r="AS13" s="593"/>
      <c r="AT13" s="593"/>
      <c r="AU13" s="593"/>
      <c r="AV13" s="593"/>
      <c r="AW13" s="593"/>
      <c r="AX13" s="593"/>
      <c r="AY13" s="593"/>
      <c r="AZ13" s="593"/>
      <c r="BA13" s="593"/>
      <c r="BB13" s="593"/>
      <c r="BC13" s="593"/>
      <c r="BD13" s="593"/>
      <c r="BE13" s="593"/>
      <c r="BF13" s="594"/>
      <c r="BG13" s="595">
        <v>15772852</v>
      </c>
      <c r="BH13" s="596"/>
      <c r="BI13" s="596"/>
      <c r="BJ13" s="596"/>
      <c r="BK13" s="596"/>
      <c r="BL13" s="596"/>
      <c r="BM13" s="596"/>
      <c r="BN13" s="597"/>
      <c r="BO13" s="598">
        <v>41.2</v>
      </c>
      <c r="BP13" s="598"/>
      <c r="BQ13" s="598"/>
      <c r="BR13" s="598"/>
      <c r="BS13" s="604" t="s">
        <v>112</v>
      </c>
      <c r="BT13" s="596"/>
      <c r="BU13" s="596"/>
      <c r="BV13" s="596"/>
      <c r="BW13" s="596"/>
      <c r="BX13" s="596"/>
      <c r="BY13" s="596"/>
      <c r="BZ13" s="596"/>
      <c r="CA13" s="596"/>
      <c r="CB13" s="605"/>
      <c r="CD13" s="609" t="s">
        <v>236</v>
      </c>
      <c r="CE13" s="610"/>
      <c r="CF13" s="610"/>
      <c r="CG13" s="610"/>
      <c r="CH13" s="610"/>
      <c r="CI13" s="610"/>
      <c r="CJ13" s="610"/>
      <c r="CK13" s="610"/>
      <c r="CL13" s="610"/>
      <c r="CM13" s="610"/>
      <c r="CN13" s="610"/>
      <c r="CO13" s="610"/>
      <c r="CP13" s="610"/>
      <c r="CQ13" s="611"/>
      <c r="CR13" s="595">
        <v>8060920</v>
      </c>
      <c r="CS13" s="596"/>
      <c r="CT13" s="596"/>
      <c r="CU13" s="596"/>
      <c r="CV13" s="596"/>
      <c r="CW13" s="596"/>
      <c r="CX13" s="596"/>
      <c r="CY13" s="597"/>
      <c r="CZ13" s="598">
        <v>8.4</v>
      </c>
      <c r="DA13" s="598"/>
      <c r="DB13" s="598"/>
      <c r="DC13" s="598"/>
      <c r="DD13" s="604">
        <v>1987661</v>
      </c>
      <c r="DE13" s="596"/>
      <c r="DF13" s="596"/>
      <c r="DG13" s="596"/>
      <c r="DH13" s="596"/>
      <c r="DI13" s="596"/>
      <c r="DJ13" s="596"/>
      <c r="DK13" s="596"/>
      <c r="DL13" s="596"/>
      <c r="DM13" s="596"/>
      <c r="DN13" s="596"/>
      <c r="DO13" s="596"/>
      <c r="DP13" s="597"/>
      <c r="DQ13" s="604">
        <v>6262727</v>
      </c>
      <c r="DR13" s="596"/>
      <c r="DS13" s="596"/>
      <c r="DT13" s="596"/>
      <c r="DU13" s="596"/>
      <c r="DV13" s="596"/>
      <c r="DW13" s="596"/>
      <c r="DX13" s="596"/>
      <c r="DY13" s="596"/>
      <c r="DZ13" s="596"/>
      <c r="EA13" s="596"/>
      <c r="EB13" s="596"/>
      <c r="EC13" s="605"/>
    </row>
    <row r="14" spans="2:143" ht="11.25" customHeight="1" x14ac:dyDescent="0.15">
      <c r="B14" s="592" t="s">
        <v>237</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238</v>
      </c>
      <c r="AQ14" s="593"/>
      <c r="AR14" s="593"/>
      <c r="AS14" s="593"/>
      <c r="AT14" s="593"/>
      <c r="AU14" s="593"/>
      <c r="AV14" s="593"/>
      <c r="AW14" s="593"/>
      <c r="AX14" s="593"/>
      <c r="AY14" s="593"/>
      <c r="AZ14" s="593"/>
      <c r="BA14" s="593"/>
      <c r="BB14" s="593"/>
      <c r="BC14" s="593"/>
      <c r="BD14" s="593"/>
      <c r="BE14" s="593"/>
      <c r="BF14" s="594"/>
      <c r="BG14" s="595">
        <v>319503</v>
      </c>
      <c r="BH14" s="596"/>
      <c r="BI14" s="596"/>
      <c r="BJ14" s="596"/>
      <c r="BK14" s="596"/>
      <c r="BL14" s="596"/>
      <c r="BM14" s="596"/>
      <c r="BN14" s="597"/>
      <c r="BO14" s="598">
        <v>0.8</v>
      </c>
      <c r="BP14" s="598"/>
      <c r="BQ14" s="598"/>
      <c r="BR14" s="598"/>
      <c r="BS14" s="604" t="s">
        <v>112</v>
      </c>
      <c r="BT14" s="596"/>
      <c r="BU14" s="596"/>
      <c r="BV14" s="596"/>
      <c r="BW14" s="596"/>
      <c r="BX14" s="596"/>
      <c r="BY14" s="596"/>
      <c r="BZ14" s="596"/>
      <c r="CA14" s="596"/>
      <c r="CB14" s="605"/>
      <c r="CD14" s="609" t="s">
        <v>239</v>
      </c>
      <c r="CE14" s="610"/>
      <c r="CF14" s="610"/>
      <c r="CG14" s="610"/>
      <c r="CH14" s="610"/>
      <c r="CI14" s="610"/>
      <c r="CJ14" s="610"/>
      <c r="CK14" s="610"/>
      <c r="CL14" s="610"/>
      <c r="CM14" s="610"/>
      <c r="CN14" s="610"/>
      <c r="CO14" s="610"/>
      <c r="CP14" s="610"/>
      <c r="CQ14" s="611"/>
      <c r="CR14" s="595">
        <v>2618191</v>
      </c>
      <c r="CS14" s="596"/>
      <c r="CT14" s="596"/>
      <c r="CU14" s="596"/>
      <c r="CV14" s="596"/>
      <c r="CW14" s="596"/>
      <c r="CX14" s="596"/>
      <c r="CY14" s="597"/>
      <c r="CZ14" s="598">
        <v>2.7</v>
      </c>
      <c r="DA14" s="598"/>
      <c r="DB14" s="598"/>
      <c r="DC14" s="598"/>
      <c r="DD14" s="604">
        <v>224171</v>
      </c>
      <c r="DE14" s="596"/>
      <c r="DF14" s="596"/>
      <c r="DG14" s="596"/>
      <c r="DH14" s="596"/>
      <c r="DI14" s="596"/>
      <c r="DJ14" s="596"/>
      <c r="DK14" s="596"/>
      <c r="DL14" s="596"/>
      <c r="DM14" s="596"/>
      <c r="DN14" s="596"/>
      <c r="DO14" s="596"/>
      <c r="DP14" s="597"/>
      <c r="DQ14" s="604">
        <v>2391156</v>
      </c>
      <c r="DR14" s="596"/>
      <c r="DS14" s="596"/>
      <c r="DT14" s="596"/>
      <c r="DU14" s="596"/>
      <c r="DV14" s="596"/>
      <c r="DW14" s="596"/>
      <c r="DX14" s="596"/>
      <c r="DY14" s="596"/>
      <c r="DZ14" s="596"/>
      <c r="EA14" s="596"/>
      <c r="EB14" s="596"/>
      <c r="EC14" s="605"/>
    </row>
    <row r="15" spans="2:143" ht="11.25" customHeight="1" x14ac:dyDescent="0.15">
      <c r="B15" s="592" t="s">
        <v>240</v>
      </c>
      <c r="C15" s="593"/>
      <c r="D15" s="593"/>
      <c r="E15" s="593"/>
      <c r="F15" s="593"/>
      <c r="G15" s="593"/>
      <c r="H15" s="593"/>
      <c r="I15" s="593"/>
      <c r="J15" s="593"/>
      <c r="K15" s="593"/>
      <c r="L15" s="593"/>
      <c r="M15" s="593"/>
      <c r="N15" s="593"/>
      <c r="O15" s="593"/>
      <c r="P15" s="593"/>
      <c r="Q15" s="594"/>
      <c r="R15" s="595">
        <v>206003</v>
      </c>
      <c r="S15" s="596"/>
      <c r="T15" s="596"/>
      <c r="U15" s="596"/>
      <c r="V15" s="596"/>
      <c r="W15" s="596"/>
      <c r="X15" s="596"/>
      <c r="Y15" s="597"/>
      <c r="Z15" s="598">
        <v>0.2</v>
      </c>
      <c r="AA15" s="598"/>
      <c r="AB15" s="598"/>
      <c r="AC15" s="598"/>
      <c r="AD15" s="599">
        <v>206003</v>
      </c>
      <c r="AE15" s="599"/>
      <c r="AF15" s="599"/>
      <c r="AG15" s="599"/>
      <c r="AH15" s="599"/>
      <c r="AI15" s="599"/>
      <c r="AJ15" s="599"/>
      <c r="AK15" s="599"/>
      <c r="AL15" s="600">
        <v>0.4</v>
      </c>
      <c r="AM15" s="601"/>
      <c r="AN15" s="601"/>
      <c r="AO15" s="602"/>
      <c r="AP15" s="592" t="s">
        <v>241</v>
      </c>
      <c r="AQ15" s="593"/>
      <c r="AR15" s="593"/>
      <c r="AS15" s="593"/>
      <c r="AT15" s="593"/>
      <c r="AU15" s="593"/>
      <c r="AV15" s="593"/>
      <c r="AW15" s="593"/>
      <c r="AX15" s="593"/>
      <c r="AY15" s="593"/>
      <c r="AZ15" s="593"/>
      <c r="BA15" s="593"/>
      <c r="BB15" s="593"/>
      <c r="BC15" s="593"/>
      <c r="BD15" s="593"/>
      <c r="BE15" s="593"/>
      <c r="BF15" s="594"/>
      <c r="BG15" s="595">
        <v>2077840</v>
      </c>
      <c r="BH15" s="596"/>
      <c r="BI15" s="596"/>
      <c r="BJ15" s="596"/>
      <c r="BK15" s="596"/>
      <c r="BL15" s="596"/>
      <c r="BM15" s="596"/>
      <c r="BN15" s="597"/>
      <c r="BO15" s="598">
        <v>5.4</v>
      </c>
      <c r="BP15" s="598"/>
      <c r="BQ15" s="598"/>
      <c r="BR15" s="598"/>
      <c r="BS15" s="604" t="s">
        <v>112</v>
      </c>
      <c r="BT15" s="596"/>
      <c r="BU15" s="596"/>
      <c r="BV15" s="596"/>
      <c r="BW15" s="596"/>
      <c r="BX15" s="596"/>
      <c r="BY15" s="596"/>
      <c r="BZ15" s="596"/>
      <c r="CA15" s="596"/>
      <c r="CB15" s="605"/>
      <c r="CD15" s="609" t="s">
        <v>242</v>
      </c>
      <c r="CE15" s="610"/>
      <c r="CF15" s="610"/>
      <c r="CG15" s="610"/>
      <c r="CH15" s="610"/>
      <c r="CI15" s="610"/>
      <c r="CJ15" s="610"/>
      <c r="CK15" s="610"/>
      <c r="CL15" s="610"/>
      <c r="CM15" s="610"/>
      <c r="CN15" s="610"/>
      <c r="CO15" s="610"/>
      <c r="CP15" s="610"/>
      <c r="CQ15" s="611"/>
      <c r="CR15" s="595">
        <v>8695067</v>
      </c>
      <c r="CS15" s="596"/>
      <c r="CT15" s="596"/>
      <c r="CU15" s="596"/>
      <c r="CV15" s="596"/>
      <c r="CW15" s="596"/>
      <c r="CX15" s="596"/>
      <c r="CY15" s="597"/>
      <c r="CZ15" s="598">
        <v>9.1</v>
      </c>
      <c r="DA15" s="598"/>
      <c r="DB15" s="598"/>
      <c r="DC15" s="598"/>
      <c r="DD15" s="604">
        <v>1854405</v>
      </c>
      <c r="DE15" s="596"/>
      <c r="DF15" s="596"/>
      <c r="DG15" s="596"/>
      <c r="DH15" s="596"/>
      <c r="DI15" s="596"/>
      <c r="DJ15" s="596"/>
      <c r="DK15" s="596"/>
      <c r="DL15" s="596"/>
      <c r="DM15" s="596"/>
      <c r="DN15" s="596"/>
      <c r="DO15" s="596"/>
      <c r="DP15" s="597"/>
      <c r="DQ15" s="604">
        <v>6986441</v>
      </c>
      <c r="DR15" s="596"/>
      <c r="DS15" s="596"/>
      <c r="DT15" s="596"/>
      <c r="DU15" s="596"/>
      <c r="DV15" s="596"/>
      <c r="DW15" s="596"/>
      <c r="DX15" s="596"/>
      <c r="DY15" s="596"/>
      <c r="DZ15" s="596"/>
      <c r="EA15" s="596"/>
      <c r="EB15" s="596"/>
      <c r="EC15" s="605"/>
    </row>
    <row r="16" spans="2:143" ht="11.25" customHeight="1" x14ac:dyDescent="0.15">
      <c r="B16" s="592" t="s">
        <v>243</v>
      </c>
      <c r="C16" s="593"/>
      <c r="D16" s="593"/>
      <c r="E16" s="593"/>
      <c r="F16" s="593"/>
      <c r="G16" s="593"/>
      <c r="H16" s="593"/>
      <c r="I16" s="593"/>
      <c r="J16" s="593"/>
      <c r="K16" s="593"/>
      <c r="L16" s="593"/>
      <c r="M16" s="593"/>
      <c r="N16" s="593"/>
      <c r="O16" s="593"/>
      <c r="P16" s="593"/>
      <c r="Q16" s="594"/>
      <c r="R16" s="595">
        <v>9800196</v>
      </c>
      <c r="S16" s="596"/>
      <c r="T16" s="596"/>
      <c r="U16" s="596"/>
      <c r="V16" s="596"/>
      <c r="W16" s="596"/>
      <c r="X16" s="596"/>
      <c r="Y16" s="597"/>
      <c r="Z16" s="598">
        <v>10.3</v>
      </c>
      <c r="AA16" s="598"/>
      <c r="AB16" s="598"/>
      <c r="AC16" s="598"/>
      <c r="AD16" s="599">
        <v>9318588</v>
      </c>
      <c r="AE16" s="599"/>
      <c r="AF16" s="599"/>
      <c r="AG16" s="599"/>
      <c r="AH16" s="599"/>
      <c r="AI16" s="599"/>
      <c r="AJ16" s="599"/>
      <c r="AK16" s="599"/>
      <c r="AL16" s="600">
        <v>18.3</v>
      </c>
      <c r="AM16" s="601"/>
      <c r="AN16" s="601"/>
      <c r="AO16" s="602"/>
      <c r="AP16" s="592" t="s">
        <v>244</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245</v>
      </c>
      <c r="CE16" s="610"/>
      <c r="CF16" s="610"/>
      <c r="CG16" s="610"/>
      <c r="CH16" s="610"/>
      <c r="CI16" s="610"/>
      <c r="CJ16" s="610"/>
      <c r="CK16" s="610"/>
      <c r="CL16" s="610"/>
      <c r="CM16" s="610"/>
      <c r="CN16" s="610"/>
      <c r="CO16" s="610"/>
      <c r="CP16" s="610"/>
      <c r="CQ16" s="611"/>
      <c r="CR16" s="595" t="s">
        <v>112</v>
      </c>
      <c r="CS16" s="596"/>
      <c r="CT16" s="596"/>
      <c r="CU16" s="596"/>
      <c r="CV16" s="596"/>
      <c r="CW16" s="596"/>
      <c r="CX16" s="596"/>
      <c r="CY16" s="597"/>
      <c r="CZ16" s="598" t="s">
        <v>112</v>
      </c>
      <c r="DA16" s="598"/>
      <c r="DB16" s="598"/>
      <c r="DC16" s="598"/>
      <c r="DD16" s="604" t="s">
        <v>112</v>
      </c>
      <c r="DE16" s="596"/>
      <c r="DF16" s="596"/>
      <c r="DG16" s="596"/>
      <c r="DH16" s="596"/>
      <c r="DI16" s="596"/>
      <c r="DJ16" s="596"/>
      <c r="DK16" s="596"/>
      <c r="DL16" s="596"/>
      <c r="DM16" s="596"/>
      <c r="DN16" s="596"/>
      <c r="DO16" s="596"/>
      <c r="DP16" s="597"/>
      <c r="DQ16" s="604" t="s">
        <v>112</v>
      </c>
      <c r="DR16" s="596"/>
      <c r="DS16" s="596"/>
      <c r="DT16" s="596"/>
      <c r="DU16" s="596"/>
      <c r="DV16" s="596"/>
      <c r="DW16" s="596"/>
      <c r="DX16" s="596"/>
      <c r="DY16" s="596"/>
      <c r="DZ16" s="596"/>
      <c r="EA16" s="596"/>
      <c r="EB16" s="596"/>
      <c r="EC16" s="605"/>
    </row>
    <row r="17" spans="2:133" ht="11.25" customHeight="1" x14ac:dyDescent="0.15">
      <c r="B17" s="592" t="s">
        <v>246</v>
      </c>
      <c r="C17" s="593"/>
      <c r="D17" s="593"/>
      <c r="E17" s="593"/>
      <c r="F17" s="593"/>
      <c r="G17" s="593"/>
      <c r="H17" s="593"/>
      <c r="I17" s="593"/>
      <c r="J17" s="593"/>
      <c r="K17" s="593"/>
      <c r="L17" s="593"/>
      <c r="M17" s="593"/>
      <c r="N17" s="593"/>
      <c r="O17" s="593"/>
      <c r="P17" s="593"/>
      <c r="Q17" s="594"/>
      <c r="R17" s="595">
        <v>9318588</v>
      </c>
      <c r="S17" s="596"/>
      <c r="T17" s="596"/>
      <c r="U17" s="596"/>
      <c r="V17" s="596"/>
      <c r="W17" s="596"/>
      <c r="X17" s="596"/>
      <c r="Y17" s="597"/>
      <c r="Z17" s="598">
        <v>9.8000000000000007</v>
      </c>
      <c r="AA17" s="598"/>
      <c r="AB17" s="598"/>
      <c r="AC17" s="598"/>
      <c r="AD17" s="599">
        <v>9318588</v>
      </c>
      <c r="AE17" s="599"/>
      <c r="AF17" s="599"/>
      <c r="AG17" s="599"/>
      <c r="AH17" s="599"/>
      <c r="AI17" s="599"/>
      <c r="AJ17" s="599"/>
      <c r="AK17" s="599"/>
      <c r="AL17" s="600">
        <v>18.3</v>
      </c>
      <c r="AM17" s="601"/>
      <c r="AN17" s="601"/>
      <c r="AO17" s="602"/>
      <c r="AP17" s="592" t="s">
        <v>247</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248</v>
      </c>
      <c r="CE17" s="610"/>
      <c r="CF17" s="610"/>
      <c r="CG17" s="610"/>
      <c r="CH17" s="610"/>
      <c r="CI17" s="610"/>
      <c r="CJ17" s="610"/>
      <c r="CK17" s="610"/>
      <c r="CL17" s="610"/>
      <c r="CM17" s="610"/>
      <c r="CN17" s="610"/>
      <c r="CO17" s="610"/>
      <c r="CP17" s="610"/>
      <c r="CQ17" s="611"/>
      <c r="CR17" s="595">
        <v>9041795</v>
      </c>
      <c r="CS17" s="596"/>
      <c r="CT17" s="596"/>
      <c r="CU17" s="596"/>
      <c r="CV17" s="596"/>
      <c r="CW17" s="596"/>
      <c r="CX17" s="596"/>
      <c r="CY17" s="597"/>
      <c r="CZ17" s="598">
        <v>9.5</v>
      </c>
      <c r="DA17" s="598"/>
      <c r="DB17" s="598"/>
      <c r="DC17" s="598"/>
      <c r="DD17" s="604" t="s">
        <v>112</v>
      </c>
      <c r="DE17" s="596"/>
      <c r="DF17" s="596"/>
      <c r="DG17" s="596"/>
      <c r="DH17" s="596"/>
      <c r="DI17" s="596"/>
      <c r="DJ17" s="596"/>
      <c r="DK17" s="596"/>
      <c r="DL17" s="596"/>
      <c r="DM17" s="596"/>
      <c r="DN17" s="596"/>
      <c r="DO17" s="596"/>
      <c r="DP17" s="597"/>
      <c r="DQ17" s="604">
        <v>8962772</v>
      </c>
      <c r="DR17" s="596"/>
      <c r="DS17" s="596"/>
      <c r="DT17" s="596"/>
      <c r="DU17" s="596"/>
      <c r="DV17" s="596"/>
      <c r="DW17" s="596"/>
      <c r="DX17" s="596"/>
      <c r="DY17" s="596"/>
      <c r="DZ17" s="596"/>
      <c r="EA17" s="596"/>
      <c r="EB17" s="596"/>
      <c r="EC17" s="605"/>
    </row>
    <row r="18" spans="2:133" ht="11.25" customHeight="1" x14ac:dyDescent="0.15">
      <c r="B18" s="592" t="s">
        <v>249</v>
      </c>
      <c r="C18" s="593"/>
      <c r="D18" s="593"/>
      <c r="E18" s="593"/>
      <c r="F18" s="593"/>
      <c r="G18" s="593"/>
      <c r="H18" s="593"/>
      <c r="I18" s="593"/>
      <c r="J18" s="593"/>
      <c r="K18" s="593"/>
      <c r="L18" s="593"/>
      <c r="M18" s="593"/>
      <c r="N18" s="593"/>
      <c r="O18" s="593"/>
      <c r="P18" s="593"/>
      <c r="Q18" s="594"/>
      <c r="R18" s="595">
        <v>481525</v>
      </c>
      <c r="S18" s="596"/>
      <c r="T18" s="596"/>
      <c r="U18" s="596"/>
      <c r="V18" s="596"/>
      <c r="W18" s="596"/>
      <c r="X18" s="596"/>
      <c r="Y18" s="597"/>
      <c r="Z18" s="598">
        <v>0.5</v>
      </c>
      <c r="AA18" s="598"/>
      <c r="AB18" s="598"/>
      <c r="AC18" s="598"/>
      <c r="AD18" s="599" t="s">
        <v>112</v>
      </c>
      <c r="AE18" s="599"/>
      <c r="AF18" s="599"/>
      <c r="AG18" s="599"/>
      <c r="AH18" s="599"/>
      <c r="AI18" s="599"/>
      <c r="AJ18" s="599"/>
      <c r="AK18" s="599"/>
      <c r="AL18" s="600" t="s">
        <v>112</v>
      </c>
      <c r="AM18" s="601"/>
      <c r="AN18" s="601"/>
      <c r="AO18" s="602"/>
      <c r="AP18" s="592" t="s">
        <v>250</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251</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x14ac:dyDescent="0.15">
      <c r="B19" s="592" t="s">
        <v>252</v>
      </c>
      <c r="C19" s="593"/>
      <c r="D19" s="593"/>
      <c r="E19" s="593"/>
      <c r="F19" s="593"/>
      <c r="G19" s="593"/>
      <c r="H19" s="593"/>
      <c r="I19" s="593"/>
      <c r="J19" s="593"/>
      <c r="K19" s="593"/>
      <c r="L19" s="593"/>
      <c r="M19" s="593"/>
      <c r="N19" s="593"/>
      <c r="O19" s="593"/>
      <c r="P19" s="593"/>
      <c r="Q19" s="594"/>
      <c r="R19" s="595">
        <v>83</v>
      </c>
      <c r="S19" s="596"/>
      <c r="T19" s="596"/>
      <c r="U19" s="596"/>
      <c r="V19" s="596"/>
      <c r="W19" s="596"/>
      <c r="X19" s="596"/>
      <c r="Y19" s="597"/>
      <c r="Z19" s="598">
        <v>0</v>
      </c>
      <c r="AA19" s="598"/>
      <c r="AB19" s="598"/>
      <c r="AC19" s="598"/>
      <c r="AD19" s="599" t="s">
        <v>112</v>
      </c>
      <c r="AE19" s="599"/>
      <c r="AF19" s="599"/>
      <c r="AG19" s="599"/>
      <c r="AH19" s="599"/>
      <c r="AI19" s="599"/>
      <c r="AJ19" s="599"/>
      <c r="AK19" s="599"/>
      <c r="AL19" s="600" t="s">
        <v>112</v>
      </c>
      <c r="AM19" s="601"/>
      <c r="AN19" s="601"/>
      <c r="AO19" s="602"/>
      <c r="AP19" s="592" t="s">
        <v>253</v>
      </c>
      <c r="AQ19" s="593"/>
      <c r="AR19" s="593"/>
      <c r="AS19" s="593"/>
      <c r="AT19" s="593"/>
      <c r="AU19" s="593"/>
      <c r="AV19" s="593"/>
      <c r="AW19" s="593"/>
      <c r="AX19" s="593"/>
      <c r="AY19" s="593"/>
      <c r="AZ19" s="593"/>
      <c r="BA19" s="593"/>
      <c r="BB19" s="593"/>
      <c r="BC19" s="593"/>
      <c r="BD19" s="593"/>
      <c r="BE19" s="593"/>
      <c r="BF19" s="594"/>
      <c r="BG19" s="595">
        <v>3367129</v>
      </c>
      <c r="BH19" s="596"/>
      <c r="BI19" s="596"/>
      <c r="BJ19" s="596"/>
      <c r="BK19" s="596"/>
      <c r="BL19" s="596"/>
      <c r="BM19" s="596"/>
      <c r="BN19" s="597"/>
      <c r="BO19" s="598">
        <v>8.8000000000000007</v>
      </c>
      <c r="BP19" s="598"/>
      <c r="BQ19" s="598"/>
      <c r="BR19" s="598"/>
      <c r="BS19" s="604" t="s">
        <v>112</v>
      </c>
      <c r="BT19" s="596"/>
      <c r="BU19" s="596"/>
      <c r="BV19" s="596"/>
      <c r="BW19" s="596"/>
      <c r="BX19" s="596"/>
      <c r="BY19" s="596"/>
      <c r="BZ19" s="596"/>
      <c r="CA19" s="596"/>
      <c r="CB19" s="605"/>
      <c r="CD19" s="609" t="s">
        <v>254</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x14ac:dyDescent="0.15">
      <c r="B20" s="592" t="s">
        <v>255</v>
      </c>
      <c r="C20" s="593"/>
      <c r="D20" s="593"/>
      <c r="E20" s="593"/>
      <c r="F20" s="593"/>
      <c r="G20" s="593"/>
      <c r="H20" s="593"/>
      <c r="I20" s="593"/>
      <c r="J20" s="593"/>
      <c r="K20" s="593"/>
      <c r="L20" s="593"/>
      <c r="M20" s="593"/>
      <c r="N20" s="593"/>
      <c r="O20" s="593"/>
      <c r="P20" s="593"/>
      <c r="Q20" s="594"/>
      <c r="R20" s="595">
        <v>53991986</v>
      </c>
      <c r="S20" s="596"/>
      <c r="T20" s="596"/>
      <c r="U20" s="596"/>
      <c r="V20" s="596"/>
      <c r="W20" s="596"/>
      <c r="X20" s="596"/>
      <c r="Y20" s="597"/>
      <c r="Z20" s="598">
        <v>56.6</v>
      </c>
      <c r="AA20" s="598"/>
      <c r="AB20" s="598"/>
      <c r="AC20" s="598"/>
      <c r="AD20" s="599">
        <v>50164666</v>
      </c>
      <c r="AE20" s="599"/>
      <c r="AF20" s="599"/>
      <c r="AG20" s="599"/>
      <c r="AH20" s="599"/>
      <c r="AI20" s="599"/>
      <c r="AJ20" s="599"/>
      <c r="AK20" s="599"/>
      <c r="AL20" s="600">
        <v>98.4</v>
      </c>
      <c r="AM20" s="601"/>
      <c r="AN20" s="601"/>
      <c r="AO20" s="602"/>
      <c r="AP20" s="592" t="s">
        <v>256</v>
      </c>
      <c r="AQ20" s="593"/>
      <c r="AR20" s="593"/>
      <c r="AS20" s="593"/>
      <c r="AT20" s="593"/>
      <c r="AU20" s="593"/>
      <c r="AV20" s="593"/>
      <c r="AW20" s="593"/>
      <c r="AX20" s="593"/>
      <c r="AY20" s="593"/>
      <c r="AZ20" s="593"/>
      <c r="BA20" s="593"/>
      <c r="BB20" s="593"/>
      <c r="BC20" s="593"/>
      <c r="BD20" s="593"/>
      <c r="BE20" s="593"/>
      <c r="BF20" s="594"/>
      <c r="BG20" s="595">
        <v>3367129</v>
      </c>
      <c r="BH20" s="596"/>
      <c r="BI20" s="596"/>
      <c r="BJ20" s="596"/>
      <c r="BK20" s="596"/>
      <c r="BL20" s="596"/>
      <c r="BM20" s="596"/>
      <c r="BN20" s="597"/>
      <c r="BO20" s="598">
        <v>8.8000000000000007</v>
      </c>
      <c r="BP20" s="598"/>
      <c r="BQ20" s="598"/>
      <c r="BR20" s="598"/>
      <c r="BS20" s="604" t="s">
        <v>112</v>
      </c>
      <c r="BT20" s="596"/>
      <c r="BU20" s="596"/>
      <c r="BV20" s="596"/>
      <c r="BW20" s="596"/>
      <c r="BX20" s="596"/>
      <c r="BY20" s="596"/>
      <c r="BZ20" s="596"/>
      <c r="CA20" s="596"/>
      <c r="CB20" s="605"/>
      <c r="CD20" s="609" t="s">
        <v>257</v>
      </c>
      <c r="CE20" s="610"/>
      <c r="CF20" s="610"/>
      <c r="CG20" s="610"/>
      <c r="CH20" s="610"/>
      <c r="CI20" s="610"/>
      <c r="CJ20" s="610"/>
      <c r="CK20" s="610"/>
      <c r="CL20" s="610"/>
      <c r="CM20" s="610"/>
      <c r="CN20" s="610"/>
      <c r="CO20" s="610"/>
      <c r="CP20" s="610"/>
      <c r="CQ20" s="611"/>
      <c r="CR20" s="595">
        <v>95396771</v>
      </c>
      <c r="CS20" s="596"/>
      <c r="CT20" s="596"/>
      <c r="CU20" s="596"/>
      <c r="CV20" s="596"/>
      <c r="CW20" s="596"/>
      <c r="CX20" s="596"/>
      <c r="CY20" s="597"/>
      <c r="CZ20" s="598">
        <v>100</v>
      </c>
      <c r="DA20" s="598"/>
      <c r="DB20" s="598"/>
      <c r="DC20" s="598"/>
      <c r="DD20" s="604">
        <v>6308578</v>
      </c>
      <c r="DE20" s="596"/>
      <c r="DF20" s="596"/>
      <c r="DG20" s="596"/>
      <c r="DH20" s="596"/>
      <c r="DI20" s="596"/>
      <c r="DJ20" s="596"/>
      <c r="DK20" s="596"/>
      <c r="DL20" s="596"/>
      <c r="DM20" s="596"/>
      <c r="DN20" s="596"/>
      <c r="DO20" s="596"/>
      <c r="DP20" s="597"/>
      <c r="DQ20" s="604">
        <v>59733143</v>
      </c>
      <c r="DR20" s="596"/>
      <c r="DS20" s="596"/>
      <c r="DT20" s="596"/>
      <c r="DU20" s="596"/>
      <c r="DV20" s="596"/>
      <c r="DW20" s="596"/>
      <c r="DX20" s="596"/>
      <c r="DY20" s="596"/>
      <c r="DZ20" s="596"/>
      <c r="EA20" s="596"/>
      <c r="EB20" s="596"/>
      <c r="EC20" s="605"/>
    </row>
    <row r="21" spans="2:133" ht="11.25" customHeight="1" x14ac:dyDescent="0.15">
      <c r="B21" s="592" t="s">
        <v>258</v>
      </c>
      <c r="C21" s="593"/>
      <c r="D21" s="593"/>
      <c r="E21" s="593"/>
      <c r="F21" s="593"/>
      <c r="G21" s="593"/>
      <c r="H21" s="593"/>
      <c r="I21" s="593"/>
      <c r="J21" s="593"/>
      <c r="K21" s="593"/>
      <c r="L21" s="593"/>
      <c r="M21" s="593"/>
      <c r="N21" s="593"/>
      <c r="O21" s="593"/>
      <c r="P21" s="593"/>
      <c r="Q21" s="594"/>
      <c r="R21" s="595">
        <v>38862</v>
      </c>
      <c r="S21" s="596"/>
      <c r="T21" s="596"/>
      <c r="U21" s="596"/>
      <c r="V21" s="596"/>
      <c r="W21" s="596"/>
      <c r="X21" s="596"/>
      <c r="Y21" s="597"/>
      <c r="Z21" s="598">
        <v>0</v>
      </c>
      <c r="AA21" s="598"/>
      <c r="AB21" s="598"/>
      <c r="AC21" s="598"/>
      <c r="AD21" s="599">
        <v>38862</v>
      </c>
      <c r="AE21" s="599"/>
      <c r="AF21" s="599"/>
      <c r="AG21" s="599"/>
      <c r="AH21" s="599"/>
      <c r="AI21" s="599"/>
      <c r="AJ21" s="599"/>
      <c r="AK21" s="599"/>
      <c r="AL21" s="600">
        <v>0.1</v>
      </c>
      <c r="AM21" s="601"/>
      <c r="AN21" s="601"/>
      <c r="AO21" s="602"/>
      <c r="AP21" s="612" t="s">
        <v>259</v>
      </c>
      <c r="AQ21" s="613"/>
      <c r="AR21" s="613"/>
      <c r="AS21" s="613"/>
      <c r="AT21" s="613"/>
      <c r="AU21" s="613"/>
      <c r="AV21" s="613"/>
      <c r="AW21" s="613"/>
      <c r="AX21" s="613"/>
      <c r="AY21" s="613"/>
      <c r="AZ21" s="613"/>
      <c r="BA21" s="613"/>
      <c r="BB21" s="613"/>
      <c r="BC21" s="613"/>
      <c r="BD21" s="613"/>
      <c r="BE21" s="613"/>
      <c r="BF21" s="614"/>
      <c r="BG21" s="595">
        <v>21417</v>
      </c>
      <c r="BH21" s="596"/>
      <c r="BI21" s="596"/>
      <c r="BJ21" s="596"/>
      <c r="BK21" s="596"/>
      <c r="BL21" s="596"/>
      <c r="BM21" s="596"/>
      <c r="BN21" s="597"/>
      <c r="BO21" s="598">
        <v>0.1</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260</v>
      </c>
      <c r="C22" s="593"/>
      <c r="D22" s="593"/>
      <c r="E22" s="593"/>
      <c r="F22" s="593"/>
      <c r="G22" s="593"/>
      <c r="H22" s="593"/>
      <c r="I22" s="593"/>
      <c r="J22" s="593"/>
      <c r="K22" s="593"/>
      <c r="L22" s="593"/>
      <c r="M22" s="593"/>
      <c r="N22" s="593"/>
      <c r="O22" s="593"/>
      <c r="P22" s="593"/>
      <c r="Q22" s="594"/>
      <c r="R22" s="595">
        <v>1274476</v>
      </c>
      <c r="S22" s="596"/>
      <c r="T22" s="596"/>
      <c r="U22" s="596"/>
      <c r="V22" s="596"/>
      <c r="W22" s="596"/>
      <c r="X22" s="596"/>
      <c r="Y22" s="597"/>
      <c r="Z22" s="598">
        <v>1.3</v>
      </c>
      <c r="AA22" s="598"/>
      <c r="AB22" s="598"/>
      <c r="AC22" s="598"/>
      <c r="AD22" s="599" t="s">
        <v>112</v>
      </c>
      <c r="AE22" s="599"/>
      <c r="AF22" s="599"/>
      <c r="AG22" s="599"/>
      <c r="AH22" s="599"/>
      <c r="AI22" s="599"/>
      <c r="AJ22" s="599"/>
      <c r="AK22" s="599"/>
      <c r="AL22" s="600" t="s">
        <v>112</v>
      </c>
      <c r="AM22" s="601"/>
      <c r="AN22" s="601"/>
      <c r="AO22" s="602"/>
      <c r="AP22" s="612" t="s">
        <v>261</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262</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263</v>
      </c>
      <c r="C23" s="593"/>
      <c r="D23" s="593"/>
      <c r="E23" s="593"/>
      <c r="F23" s="593"/>
      <c r="G23" s="593"/>
      <c r="H23" s="593"/>
      <c r="I23" s="593"/>
      <c r="J23" s="593"/>
      <c r="K23" s="593"/>
      <c r="L23" s="593"/>
      <c r="M23" s="593"/>
      <c r="N23" s="593"/>
      <c r="O23" s="593"/>
      <c r="P23" s="593"/>
      <c r="Q23" s="594"/>
      <c r="R23" s="595">
        <v>1220567</v>
      </c>
      <c r="S23" s="596"/>
      <c r="T23" s="596"/>
      <c r="U23" s="596"/>
      <c r="V23" s="596"/>
      <c r="W23" s="596"/>
      <c r="X23" s="596"/>
      <c r="Y23" s="597"/>
      <c r="Z23" s="598">
        <v>1.3</v>
      </c>
      <c r="AA23" s="598"/>
      <c r="AB23" s="598"/>
      <c r="AC23" s="598"/>
      <c r="AD23" s="599">
        <v>531849</v>
      </c>
      <c r="AE23" s="599"/>
      <c r="AF23" s="599"/>
      <c r="AG23" s="599"/>
      <c r="AH23" s="599"/>
      <c r="AI23" s="599"/>
      <c r="AJ23" s="599"/>
      <c r="AK23" s="599"/>
      <c r="AL23" s="600">
        <v>1</v>
      </c>
      <c r="AM23" s="601"/>
      <c r="AN23" s="601"/>
      <c r="AO23" s="602"/>
      <c r="AP23" s="612" t="s">
        <v>264</v>
      </c>
      <c r="AQ23" s="613"/>
      <c r="AR23" s="613"/>
      <c r="AS23" s="613"/>
      <c r="AT23" s="613"/>
      <c r="AU23" s="613"/>
      <c r="AV23" s="613"/>
      <c r="AW23" s="613"/>
      <c r="AX23" s="613"/>
      <c r="AY23" s="613"/>
      <c r="AZ23" s="613"/>
      <c r="BA23" s="613"/>
      <c r="BB23" s="613"/>
      <c r="BC23" s="613"/>
      <c r="BD23" s="613"/>
      <c r="BE23" s="613"/>
      <c r="BF23" s="614"/>
      <c r="BG23" s="595">
        <v>3345712</v>
      </c>
      <c r="BH23" s="596"/>
      <c r="BI23" s="596"/>
      <c r="BJ23" s="596"/>
      <c r="BK23" s="596"/>
      <c r="BL23" s="596"/>
      <c r="BM23" s="596"/>
      <c r="BN23" s="597"/>
      <c r="BO23" s="598">
        <v>8.6999999999999993</v>
      </c>
      <c r="BP23" s="598"/>
      <c r="BQ23" s="598"/>
      <c r="BR23" s="598"/>
      <c r="BS23" s="604" t="s">
        <v>112</v>
      </c>
      <c r="BT23" s="596"/>
      <c r="BU23" s="596"/>
      <c r="BV23" s="596"/>
      <c r="BW23" s="596"/>
      <c r="BX23" s="596"/>
      <c r="BY23" s="596"/>
      <c r="BZ23" s="596"/>
      <c r="CA23" s="596"/>
      <c r="CB23" s="605"/>
      <c r="CD23" s="577" t="s">
        <v>203</v>
      </c>
      <c r="CE23" s="578"/>
      <c r="CF23" s="578"/>
      <c r="CG23" s="578"/>
      <c r="CH23" s="578"/>
      <c r="CI23" s="578"/>
      <c r="CJ23" s="578"/>
      <c r="CK23" s="578"/>
      <c r="CL23" s="578"/>
      <c r="CM23" s="578"/>
      <c r="CN23" s="578"/>
      <c r="CO23" s="578"/>
      <c r="CP23" s="578"/>
      <c r="CQ23" s="579"/>
      <c r="CR23" s="577" t="s">
        <v>265</v>
      </c>
      <c r="CS23" s="578"/>
      <c r="CT23" s="578"/>
      <c r="CU23" s="578"/>
      <c r="CV23" s="578"/>
      <c r="CW23" s="578"/>
      <c r="CX23" s="578"/>
      <c r="CY23" s="579"/>
      <c r="CZ23" s="577" t="s">
        <v>266</v>
      </c>
      <c r="DA23" s="578"/>
      <c r="DB23" s="578"/>
      <c r="DC23" s="579"/>
      <c r="DD23" s="577" t="s">
        <v>267</v>
      </c>
      <c r="DE23" s="578"/>
      <c r="DF23" s="578"/>
      <c r="DG23" s="578"/>
      <c r="DH23" s="578"/>
      <c r="DI23" s="578"/>
      <c r="DJ23" s="578"/>
      <c r="DK23" s="579"/>
      <c r="DL23" s="618" t="s">
        <v>268</v>
      </c>
      <c r="DM23" s="619"/>
      <c r="DN23" s="619"/>
      <c r="DO23" s="619"/>
      <c r="DP23" s="619"/>
      <c r="DQ23" s="619"/>
      <c r="DR23" s="619"/>
      <c r="DS23" s="619"/>
      <c r="DT23" s="619"/>
      <c r="DU23" s="619"/>
      <c r="DV23" s="620"/>
      <c r="DW23" s="577" t="s">
        <v>269</v>
      </c>
      <c r="DX23" s="578"/>
      <c r="DY23" s="578"/>
      <c r="DZ23" s="578"/>
      <c r="EA23" s="578"/>
      <c r="EB23" s="578"/>
      <c r="EC23" s="579"/>
    </row>
    <row r="24" spans="2:133" ht="11.25" customHeight="1" x14ac:dyDescent="0.15">
      <c r="B24" s="592" t="s">
        <v>270</v>
      </c>
      <c r="C24" s="593"/>
      <c r="D24" s="593"/>
      <c r="E24" s="593"/>
      <c r="F24" s="593"/>
      <c r="G24" s="593"/>
      <c r="H24" s="593"/>
      <c r="I24" s="593"/>
      <c r="J24" s="593"/>
      <c r="K24" s="593"/>
      <c r="L24" s="593"/>
      <c r="M24" s="593"/>
      <c r="N24" s="593"/>
      <c r="O24" s="593"/>
      <c r="P24" s="593"/>
      <c r="Q24" s="594"/>
      <c r="R24" s="595">
        <v>538109</v>
      </c>
      <c r="S24" s="596"/>
      <c r="T24" s="596"/>
      <c r="U24" s="596"/>
      <c r="V24" s="596"/>
      <c r="W24" s="596"/>
      <c r="X24" s="596"/>
      <c r="Y24" s="597"/>
      <c r="Z24" s="598">
        <v>0.6</v>
      </c>
      <c r="AA24" s="598"/>
      <c r="AB24" s="598"/>
      <c r="AC24" s="598"/>
      <c r="AD24" s="599">
        <v>10980</v>
      </c>
      <c r="AE24" s="599"/>
      <c r="AF24" s="599"/>
      <c r="AG24" s="599"/>
      <c r="AH24" s="599"/>
      <c r="AI24" s="599"/>
      <c r="AJ24" s="599"/>
      <c r="AK24" s="599"/>
      <c r="AL24" s="600">
        <v>0</v>
      </c>
      <c r="AM24" s="601"/>
      <c r="AN24" s="601"/>
      <c r="AO24" s="602"/>
      <c r="AP24" s="612" t="s">
        <v>271</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272</v>
      </c>
      <c r="CE24" s="607"/>
      <c r="CF24" s="607"/>
      <c r="CG24" s="607"/>
      <c r="CH24" s="607"/>
      <c r="CI24" s="607"/>
      <c r="CJ24" s="607"/>
      <c r="CK24" s="607"/>
      <c r="CL24" s="607"/>
      <c r="CM24" s="607"/>
      <c r="CN24" s="607"/>
      <c r="CO24" s="607"/>
      <c r="CP24" s="607"/>
      <c r="CQ24" s="608"/>
      <c r="CR24" s="584">
        <v>59737676</v>
      </c>
      <c r="CS24" s="585"/>
      <c r="CT24" s="585"/>
      <c r="CU24" s="585"/>
      <c r="CV24" s="585"/>
      <c r="CW24" s="585"/>
      <c r="CX24" s="585"/>
      <c r="CY24" s="586"/>
      <c r="CZ24" s="622">
        <v>62.6</v>
      </c>
      <c r="DA24" s="623"/>
      <c r="DB24" s="623"/>
      <c r="DC24" s="624"/>
      <c r="DD24" s="621">
        <v>33453876</v>
      </c>
      <c r="DE24" s="585"/>
      <c r="DF24" s="585"/>
      <c r="DG24" s="585"/>
      <c r="DH24" s="585"/>
      <c r="DI24" s="585"/>
      <c r="DJ24" s="585"/>
      <c r="DK24" s="586"/>
      <c r="DL24" s="621">
        <v>33344367</v>
      </c>
      <c r="DM24" s="585"/>
      <c r="DN24" s="585"/>
      <c r="DO24" s="585"/>
      <c r="DP24" s="585"/>
      <c r="DQ24" s="585"/>
      <c r="DR24" s="585"/>
      <c r="DS24" s="585"/>
      <c r="DT24" s="585"/>
      <c r="DU24" s="585"/>
      <c r="DV24" s="586"/>
      <c r="DW24" s="589">
        <v>60.8</v>
      </c>
      <c r="DX24" s="590"/>
      <c r="DY24" s="590"/>
      <c r="DZ24" s="590"/>
      <c r="EA24" s="590"/>
      <c r="EB24" s="590"/>
      <c r="EC24" s="591"/>
    </row>
    <row r="25" spans="2:133" ht="11.25" customHeight="1" x14ac:dyDescent="0.15">
      <c r="B25" s="592" t="s">
        <v>273</v>
      </c>
      <c r="C25" s="593"/>
      <c r="D25" s="593"/>
      <c r="E25" s="593"/>
      <c r="F25" s="593"/>
      <c r="G25" s="593"/>
      <c r="H25" s="593"/>
      <c r="I25" s="593"/>
      <c r="J25" s="593"/>
      <c r="K25" s="593"/>
      <c r="L25" s="593"/>
      <c r="M25" s="593"/>
      <c r="N25" s="593"/>
      <c r="O25" s="593"/>
      <c r="P25" s="593"/>
      <c r="Q25" s="594"/>
      <c r="R25" s="595">
        <v>22155464</v>
      </c>
      <c r="S25" s="596"/>
      <c r="T25" s="596"/>
      <c r="U25" s="596"/>
      <c r="V25" s="596"/>
      <c r="W25" s="596"/>
      <c r="X25" s="596"/>
      <c r="Y25" s="597"/>
      <c r="Z25" s="598">
        <v>23.2</v>
      </c>
      <c r="AA25" s="598"/>
      <c r="AB25" s="598"/>
      <c r="AC25" s="598"/>
      <c r="AD25" s="599" t="s">
        <v>112</v>
      </c>
      <c r="AE25" s="599"/>
      <c r="AF25" s="599"/>
      <c r="AG25" s="599"/>
      <c r="AH25" s="599"/>
      <c r="AI25" s="599"/>
      <c r="AJ25" s="599"/>
      <c r="AK25" s="599"/>
      <c r="AL25" s="600" t="s">
        <v>112</v>
      </c>
      <c r="AM25" s="601"/>
      <c r="AN25" s="601"/>
      <c r="AO25" s="602"/>
      <c r="AP25" s="612" t="s">
        <v>274</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275</v>
      </c>
      <c r="CE25" s="610"/>
      <c r="CF25" s="610"/>
      <c r="CG25" s="610"/>
      <c r="CH25" s="610"/>
      <c r="CI25" s="610"/>
      <c r="CJ25" s="610"/>
      <c r="CK25" s="610"/>
      <c r="CL25" s="610"/>
      <c r="CM25" s="610"/>
      <c r="CN25" s="610"/>
      <c r="CO25" s="610"/>
      <c r="CP25" s="610"/>
      <c r="CQ25" s="611"/>
      <c r="CR25" s="595">
        <v>16016508</v>
      </c>
      <c r="CS25" s="627"/>
      <c r="CT25" s="627"/>
      <c r="CU25" s="627"/>
      <c r="CV25" s="627"/>
      <c r="CW25" s="627"/>
      <c r="CX25" s="627"/>
      <c r="CY25" s="628"/>
      <c r="CZ25" s="629">
        <v>16.8</v>
      </c>
      <c r="DA25" s="630"/>
      <c r="DB25" s="630"/>
      <c r="DC25" s="631"/>
      <c r="DD25" s="604">
        <v>14505578</v>
      </c>
      <c r="DE25" s="627"/>
      <c r="DF25" s="627"/>
      <c r="DG25" s="627"/>
      <c r="DH25" s="627"/>
      <c r="DI25" s="627"/>
      <c r="DJ25" s="627"/>
      <c r="DK25" s="628"/>
      <c r="DL25" s="604">
        <v>14454433</v>
      </c>
      <c r="DM25" s="627"/>
      <c r="DN25" s="627"/>
      <c r="DO25" s="627"/>
      <c r="DP25" s="627"/>
      <c r="DQ25" s="627"/>
      <c r="DR25" s="627"/>
      <c r="DS25" s="627"/>
      <c r="DT25" s="627"/>
      <c r="DU25" s="627"/>
      <c r="DV25" s="628"/>
      <c r="DW25" s="600">
        <v>26.3</v>
      </c>
      <c r="DX25" s="625"/>
      <c r="DY25" s="625"/>
      <c r="DZ25" s="625"/>
      <c r="EA25" s="625"/>
      <c r="EB25" s="625"/>
      <c r="EC25" s="626"/>
    </row>
    <row r="26" spans="2:133" ht="11.25" customHeight="1" x14ac:dyDescent="0.15">
      <c r="B26" s="632" t="s">
        <v>276</v>
      </c>
      <c r="C26" s="633"/>
      <c r="D26" s="633"/>
      <c r="E26" s="633"/>
      <c r="F26" s="633"/>
      <c r="G26" s="633"/>
      <c r="H26" s="633"/>
      <c r="I26" s="633"/>
      <c r="J26" s="633"/>
      <c r="K26" s="633"/>
      <c r="L26" s="633"/>
      <c r="M26" s="633"/>
      <c r="N26" s="633"/>
      <c r="O26" s="633"/>
      <c r="P26" s="633"/>
      <c r="Q26" s="634"/>
      <c r="R26" s="595">
        <v>47126</v>
      </c>
      <c r="S26" s="596"/>
      <c r="T26" s="596"/>
      <c r="U26" s="596"/>
      <c r="V26" s="596"/>
      <c r="W26" s="596"/>
      <c r="X26" s="596"/>
      <c r="Y26" s="597"/>
      <c r="Z26" s="598">
        <v>0</v>
      </c>
      <c r="AA26" s="598"/>
      <c r="AB26" s="598"/>
      <c r="AC26" s="598"/>
      <c r="AD26" s="599">
        <v>47126</v>
      </c>
      <c r="AE26" s="599"/>
      <c r="AF26" s="599"/>
      <c r="AG26" s="599"/>
      <c r="AH26" s="599"/>
      <c r="AI26" s="599"/>
      <c r="AJ26" s="599"/>
      <c r="AK26" s="599"/>
      <c r="AL26" s="600">
        <v>0.1</v>
      </c>
      <c r="AM26" s="601"/>
      <c r="AN26" s="601"/>
      <c r="AO26" s="602"/>
      <c r="AP26" s="612" t="s">
        <v>277</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278</v>
      </c>
      <c r="CE26" s="610"/>
      <c r="CF26" s="610"/>
      <c r="CG26" s="610"/>
      <c r="CH26" s="610"/>
      <c r="CI26" s="610"/>
      <c r="CJ26" s="610"/>
      <c r="CK26" s="610"/>
      <c r="CL26" s="610"/>
      <c r="CM26" s="610"/>
      <c r="CN26" s="610"/>
      <c r="CO26" s="610"/>
      <c r="CP26" s="610"/>
      <c r="CQ26" s="611"/>
      <c r="CR26" s="595">
        <v>10788996</v>
      </c>
      <c r="CS26" s="596"/>
      <c r="CT26" s="596"/>
      <c r="CU26" s="596"/>
      <c r="CV26" s="596"/>
      <c r="CW26" s="596"/>
      <c r="CX26" s="596"/>
      <c r="CY26" s="597"/>
      <c r="CZ26" s="629">
        <v>11.3</v>
      </c>
      <c r="DA26" s="630"/>
      <c r="DB26" s="630"/>
      <c r="DC26" s="631"/>
      <c r="DD26" s="604">
        <v>9861478</v>
      </c>
      <c r="DE26" s="596"/>
      <c r="DF26" s="596"/>
      <c r="DG26" s="596"/>
      <c r="DH26" s="596"/>
      <c r="DI26" s="596"/>
      <c r="DJ26" s="596"/>
      <c r="DK26" s="597"/>
      <c r="DL26" s="604" t="s">
        <v>215</v>
      </c>
      <c r="DM26" s="596"/>
      <c r="DN26" s="596"/>
      <c r="DO26" s="596"/>
      <c r="DP26" s="596"/>
      <c r="DQ26" s="596"/>
      <c r="DR26" s="596"/>
      <c r="DS26" s="596"/>
      <c r="DT26" s="596"/>
      <c r="DU26" s="596"/>
      <c r="DV26" s="597"/>
      <c r="DW26" s="600" t="s">
        <v>215</v>
      </c>
      <c r="DX26" s="625"/>
      <c r="DY26" s="625"/>
      <c r="DZ26" s="625"/>
      <c r="EA26" s="625"/>
      <c r="EB26" s="625"/>
      <c r="EC26" s="626"/>
    </row>
    <row r="27" spans="2:133" ht="11.25" customHeight="1" x14ac:dyDescent="0.15">
      <c r="B27" s="592" t="s">
        <v>279</v>
      </c>
      <c r="C27" s="593"/>
      <c r="D27" s="593"/>
      <c r="E27" s="593"/>
      <c r="F27" s="593"/>
      <c r="G27" s="593"/>
      <c r="H27" s="593"/>
      <c r="I27" s="593"/>
      <c r="J27" s="593"/>
      <c r="K27" s="593"/>
      <c r="L27" s="593"/>
      <c r="M27" s="593"/>
      <c r="N27" s="593"/>
      <c r="O27" s="593"/>
      <c r="P27" s="593"/>
      <c r="Q27" s="594"/>
      <c r="R27" s="595">
        <v>6701016</v>
      </c>
      <c r="S27" s="596"/>
      <c r="T27" s="596"/>
      <c r="U27" s="596"/>
      <c r="V27" s="596"/>
      <c r="W27" s="596"/>
      <c r="X27" s="596"/>
      <c r="Y27" s="597"/>
      <c r="Z27" s="598">
        <v>7</v>
      </c>
      <c r="AA27" s="598"/>
      <c r="AB27" s="598"/>
      <c r="AC27" s="598"/>
      <c r="AD27" s="599" t="s">
        <v>112</v>
      </c>
      <c r="AE27" s="599"/>
      <c r="AF27" s="599"/>
      <c r="AG27" s="599"/>
      <c r="AH27" s="599"/>
      <c r="AI27" s="599"/>
      <c r="AJ27" s="599"/>
      <c r="AK27" s="599"/>
      <c r="AL27" s="600" t="s">
        <v>112</v>
      </c>
      <c r="AM27" s="601"/>
      <c r="AN27" s="601"/>
      <c r="AO27" s="602"/>
      <c r="AP27" s="592" t="s">
        <v>280</v>
      </c>
      <c r="AQ27" s="593"/>
      <c r="AR27" s="593"/>
      <c r="AS27" s="593"/>
      <c r="AT27" s="593"/>
      <c r="AU27" s="593"/>
      <c r="AV27" s="593"/>
      <c r="AW27" s="593"/>
      <c r="AX27" s="593"/>
      <c r="AY27" s="593"/>
      <c r="AZ27" s="593"/>
      <c r="BA27" s="593"/>
      <c r="BB27" s="593"/>
      <c r="BC27" s="593"/>
      <c r="BD27" s="593"/>
      <c r="BE27" s="593"/>
      <c r="BF27" s="594"/>
      <c r="BG27" s="595">
        <v>38239908</v>
      </c>
      <c r="BH27" s="596"/>
      <c r="BI27" s="596"/>
      <c r="BJ27" s="596"/>
      <c r="BK27" s="596"/>
      <c r="BL27" s="596"/>
      <c r="BM27" s="596"/>
      <c r="BN27" s="597"/>
      <c r="BO27" s="598">
        <v>100</v>
      </c>
      <c r="BP27" s="598"/>
      <c r="BQ27" s="598"/>
      <c r="BR27" s="598"/>
      <c r="BS27" s="604">
        <v>410536</v>
      </c>
      <c r="BT27" s="596"/>
      <c r="BU27" s="596"/>
      <c r="BV27" s="596"/>
      <c r="BW27" s="596"/>
      <c r="BX27" s="596"/>
      <c r="BY27" s="596"/>
      <c r="BZ27" s="596"/>
      <c r="CA27" s="596"/>
      <c r="CB27" s="605"/>
      <c r="CD27" s="609" t="s">
        <v>281</v>
      </c>
      <c r="CE27" s="610"/>
      <c r="CF27" s="610"/>
      <c r="CG27" s="610"/>
      <c r="CH27" s="610"/>
      <c r="CI27" s="610"/>
      <c r="CJ27" s="610"/>
      <c r="CK27" s="610"/>
      <c r="CL27" s="610"/>
      <c r="CM27" s="610"/>
      <c r="CN27" s="610"/>
      <c r="CO27" s="610"/>
      <c r="CP27" s="610"/>
      <c r="CQ27" s="611"/>
      <c r="CR27" s="595">
        <v>34679373</v>
      </c>
      <c r="CS27" s="627"/>
      <c r="CT27" s="627"/>
      <c r="CU27" s="627"/>
      <c r="CV27" s="627"/>
      <c r="CW27" s="627"/>
      <c r="CX27" s="627"/>
      <c r="CY27" s="628"/>
      <c r="CZ27" s="629">
        <v>36.4</v>
      </c>
      <c r="DA27" s="630"/>
      <c r="DB27" s="630"/>
      <c r="DC27" s="631"/>
      <c r="DD27" s="604">
        <v>9985526</v>
      </c>
      <c r="DE27" s="627"/>
      <c r="DF27" s="627"/>
      <c r="DG27" s="627"/>
      <c r="DH27" s="627"/>
      <c r="DI27" s="627"/>
      <c r="DJ27" s="627"/>
      <c r="DK27" s="628"/>
      <c r="DL27" s="604">
        <v>9985521</v>
      </c>
      <c r="DM27" s="627"/>
      <c r="DN27" s="627"/>
      <c r="DO27" s="627"/>
      <c r="DP27" s="627"/>
      <c r="DQ27" s="627"/>
      <c r="DR27" s="627"/>
      <c r="DS27" s="627"/>
      <c r="DT27" s="627"/>
      <c r="DU27" s="627"/>
      <c r="DV27" s="628"/>
      <c r="DW27" s="600">
        <v>18.2</v>
      </c>
      <c r="DX27" s="625"/>
      <c r="DY27" s="625"/>
      <c r="DZ27" s="625"/>
      <c r="EA27" s="625"/>
      <c r="EB27" s="625"/>
      <c r="EC27" s="626"/>
    </row>
    <row r="28" spans="2:133" ht="11.25" customHeight="1" x14ac:dyDescent="0.15">
      <c r="B28" s="592" t="s">
        <v>282</v>
      </c>
      <c r="C28" s="593"/>
      <c r="D28" s="593"/>
      <c r="E28" s="593"/>
      <c r="F28" s="593"/>
      <c r="G28" s="593"/>
      <c r="H28" s="593"/>
      <c r="I28" s="593"/>
      <c r="J28" s="593"/>
      <c r="K28" s="593"/>
      <c r="L28" s="593"/>
      <c r="M28" s="593"/>
      <c r="N28" s="593"/>
      <c r="O28" s="593"/>
      <c r="P28" s="593"/>
      <c r="Q28" s="594"/>
      <c r="R28" s="595">
        <v>297342</v>
      </c>
      <c r="S28" s="596"/>
      <c r="T28" s="596"/>
      <c r="U28" s="596"/>
      <c r="V28" s="596"/>
      <c r="W28" s="596"/>
      <c r="X28" s="596"/>
      <c r="Y28" s="597"/>
      <c r="Z28" s="598">
        <v>0.3</v>
      </c>
      <c r="AA28" s="598"/>
      <c r="AB28" s="598"/>
      <c r="AC28" s="598"/>
      <c r="AD28" s="599">
        <v>93378</v>
      </c>
      <c r="AE28" s="599"/>
      <c r="AF28" s="599"/>
      <c r="AG28" s="599"/>
      <c r="AH28" s="599"/>
      <c r="AI28" s="599"/>
      <c r="AJ28" s="599"/>
      <c r="AK28" s="599"/>
      <c r="AL28" s="600">
        <v>0.2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283</v>
      </c>
      <c r="CE28" s="610"/>
      <c r="CF28" s="610"/>
      <c r="CG28" s="610"/>
      <c r="CH28" s="610"/>
      <c r="CI28" s="610"/>
      <c r="CJ28" s="610"/>
      <c r="CK28" s="610"/>
      <c r="CL28" s="610"/>
      <c r="CM28" s="610"/>
      <c r="CN28" s="610"/>
      <c r="CO28" s="610"/>
      <c r="CP28" s="610"/>
      <c r="CQ28" s="611"/>
      <c r="CR28" s="595">
        <v>9041795</v>
      </c>
      <c r="CS28" s="596"/>
      <c r="CT28" s="596"/>
      <c r="CU28" s="596"/>
      <c r="CV28" s="596"/>
      <c r="CW28" s="596"/>
      <c r="CX28" s="596"/>
      <c r="CY28" s="597"/>
      <c r="CZ28" s="629">
        <v>9.5</v>
      </c>
      <c r="DA28" s="630"/>
      <c r="DB28" s="630"/>
      <c r="DC28" s="631"/>
      <c r="DD28" s="604">
        <v>8962772</v>
      </c>
      <c r="DE28" s="596"/>
      <c r="DF28" s="596"/>
      <c r="DG28" s="596"/>
      <c r="DH28" s="596"/>
      <c r="DI28" s="596"/>
      <c r="DJ28" s="596"/>
      <c r="DK28" s="597"/>
      <c r="DL28" s="604">
        <v>8904413</v>
      </c>
      <c r="DM28" s="596"/>
      <c r="DN28" s="596"/>
      <c r="DO28" s="596"/>
      <c r="DP28" s="596"/>
      <c r="DQ28" s="596"/>
      <c r="DR28" s="596"/>
      <c r="DS28" s="596"/>
      <c r="DT28" s="596"/>
      <c r="DU28" s="596"/>
      <c r="DV28" s="597"/>
      <c r="DW28" s="600">
        <v>16.2</v>
      </c>
      <c r="DX28" s="625"/>
      <c r="DY28" s="625"/>
      <c r="DZ28" s="625"/>
      <c r="EA28" s="625"/>
      <c r="EB28" s="625"/>
      <c r="EC28" s="626"/>
    </row>
    <row r="29" spans="2:133" ht="11.25" customHeight="1" x14ac:dyDescent="0.15">
      <c r="B29" s="592" t="s">
        <v>284</v>
      </c>
      <c r="C29" s="593"/>
      <c r="D29" s="593"/>
      <c r="E29" s="593"/>
      <c r="F29" s="593"/>
      <c r="G29" s="593"/>
      <c r="H29" s="593"/>
      <c r="I29" s="593"/>
      <c r="J29" s="593"/>
      <c r="K29" s="593"/>
      <c r="L29" s="593"/>
      <c r="M29" s="593"/>
      <c r="N29" s="593"/>
      <c r="O29" s="593"/>
      <c r="P29" s="593"/>
      <c r="Q29" s="594"/>
      <c r="R29" s="595">
        <v>24959</v>
      </c>
      <c r="S29" s="596"/>
      <c r="T29" s="596"/>
      <c r="U29" s="596"/>
      <c r="V29" s="596"/>
      <c r="W29" s="596"/>
      <c r="X29" s="596"/>
      <c r="Y29" s="597"/>
      <c r="Z29" s="598">
        <v>0</v>
      </c>
      <c r="AA29" s="598"/>
      <c r="AB29" s="598"/>
      <c r="AC29" s="598"/>
      <c r="AD29" s="599" t="s">
        <v>112</v>
      </c>
      <c r="AE29" s="599"/>
      <c r="AF29" s="599"/>
      <c r="AG29" s="599"/>
      <c r="AH29" s="599"/>
      <c r="AI29" s="599"/>
      <c r="AJ29" s="599"/>
      <c r="AK29" s="599"/>
      <c r="AL29" s="600" t="s">
        <v>112</v>
      </c>
      <c r="AM29" s="601"/>
      <c r="AN29" s="601"/>
      <c r="AO29" s="602"/>
      <c r="AP29" s="574" t="s">
        <v>203</v>
      </c>
      <c r="AQ29" s="575"/>
      <c r="AR29" s="575"/>
      <c r="AS29" s="575"/>
      <c r="AT29" s="575"/>
      <c r="AU29" s="575"/>
      <c r="AV29" s="575"/>
      <c r="AW29" s="575"/>
      <c r="AX29" s="575"/>
      <c r="AY29" s="575"/>
      <c r="AZ29" s="575"/>
      <c r="BA29" s="575"/>
      <c r="BB29" s="575"/>
      <c r="BC29" s="575"/>
      <c r="BD29" s="575"/>
      <c r="BE29" s="575"/>
      <c r="BF29" s="576"/>
      <c r="BG29" s="574" t="s">
        <v>285</v>
      </c>
      <c r="BH29" s="636"/>
      <c r="BI29" s="636"/>
      <c r="BJ29" s="636"/>
      <c r="BK29" s="636"/>
      <c r="BL29" s="636"/>
      <c r="BM29" s="636"/>
      <c r="BN29" s="636"/>
      <c r="BO29" s="636"/>
      <c r="BP29" s="636"/>
      <c r="BQ29" s="637"/>
      <c r="BR29" s="574" t="s">
        <v>286</v>
      </c>
      <c r="BS29" s="636"/>
      <c r="BT29" s="636"/>
      <c r="BU29" s="636"/>
      <c r="BV29" s="636"/>
      <c r="BW29" s="636"/>
      <c r="BX29" s="636"/>
      <c r="BY29" s="636"/>
      <c r="BZ29" s="636"/>
      <c r="CA29" s="636"/>
      <c r="CB29" s="637"/>
      <c r="CD29" s="656" t="s">
        <v>287</v>
      </c>
      <c r="CE29" s="657"/>
      <c r="CF29" s="609" t="s">
        <v>58</v>
      </c>
      <c r="CG29" s="610"/>
      <c r="CH29" s="610"/>
      <c r="CI29" s="610"/>
      <c r="CJ29" s="610"/>
      <c r="CK29" s="610"/>
      <c r="CL29" s="610"/>
      <c r="CM29" s="610"/>
      <c r="CN29" s="610"/>
      <c r="CO29" s="610"/>
      <c r="CP29" s="610"/>
      <c r="CQ29" s="611"/>
      <c r="CR29" s="595">
        <v>9030441</v>
      </c>
      <c r="CS29" s="627"/>
      <c r="CT29" s="627"/>
      <c r="CU29" s="627"/>
      <c r="CV29" s="627"/>
      <c r="CW29" s="627"/>
      <c r="CX29" s="627"/>
      <c r="CY29" s="628"/>
      <c r="CZ29" s="629">
        <v>9.5</v>
      </c>
      <c r="DA29" s="630"/>
      <c r="DB29" s="630"/>
      <c r="DC29" s="631"/>
      <c r="DD29" s="604">
        <v>8951418</v>
      </c>
      <c r="DE29" s="627"/>
      <c r="DF29" s="627"/>
      <c r="DG29" s="627"/>
      <c r="DH29" s="627"/>
      <c r="DI29" s="627"/>
      <c r="DJ29" s="627"/>
      <c r="DK29" s="628"/>
      <c r="DL29" s="604">
        <v>8893059</v>
      </c>
      <c r="DM29" s="627"/>
      <c r="DN29" s="627"/>
      <c r="DO29" s="627"/>
      <c r="DP29" s="627"/>
      <c r="DQ29" s="627"/>
      <c r="DR29" s="627"/>
      <c r="DS29" s="627"/>
      <c r="DT29" s="627"/>
      <c r="DU29" s="627"/>
      <c r="DV29" s="628"/>
      <c r="DW29" s="600">
        <v>16.2</v>
      </c>
      <c r="DX29" s="625"/>
      <c r="DY29" s="625"/>
      <c r="DZ29" s="625"/>
      <c r="EA29" s="625"/>
      <c r="EB29" s="625"/>
      <c r="EC29" s="626"/>
    </row>
    <row r="30" spans="2:133" ht="11.25" customHeight="1" x14ac:dyDescent="0.15">
      <c r="B30" s="592" t="s">
        <v>288</v>
      </c>
      <c r="C30" s="593"/>
      <c r="D30" s="593"/>
      <c r="E30" s="593"/>
      <c r="F30" s="593"/>
      <c r="G30" s="593"/>
      <c r="H30" s="593"/>
      <c r="I30" s="593"/>
      <c r="J30" s="593"/>
      <c r="K30" s="593"/>
      <c r="L30" s="593"/>
      <c r="M30" s="593"/>
      <c r="N30" s="593"/>
      <c r="O30" s="593"/>
      <c r="P30" s="593"/>
      <c r="Q30" s="594"/>
      <c r="R30" s="595">
        <v>702771</v>
      </c>
      <c r="S30" s="596"/>
      <c r="T30" s="596"/>
      <c r="U30" s="596"/>
      <c r="V30" s="596"/>
      <c r="W30" s="596"/>
      <c r="X30" s="596"/>
      <c r="Y30" s="597"/>
      <c r="Z30" s="598">
        <v>0.7</v>
      </c>
      <c r="AA30" s="598"/>
      <c r="AB30" s="598"/>
      <c r="AC30" s="598"/>
      <c r="AD30" s="599" t="s">
        <v>112</v>
      </c>
      <c r="AE30" s="599"/>
      <c r="AF30" s="599"/>
      <c r="AG30" s="599"/>
      <c r="AH30" s="599"/>
      <c r="AI30" s="599"/>
      <c r="AJ30" s="599"/>
      <c r="AK30" s="599"/>
      <c r="AL30" s="600" t="s">
        <v>112</v>
      </c>
      <c r="AM30" s="601"/>
      <c r="AN30" s="601"/>
      <c r="AO30" s="602"/>
      <c r="AP30" s="641" t="s">
        <v>289</v>
      </c>
      <c r="AQ30" s="642"/>
      <c r="AR30" s="642"/>
      <c r="AS30" s="642"/>
      <c r="AT30" s="647" t="s">
        <v>290</v>
      </c>
      <c r="AU30" s="184"/>
      <c r="AV30" s="184"/>
      <c r="AW30" s="184"/>
      <c r="AX30" s="581" t="s">
        <v>169</v>
      </c>
      <c r="AY30" s="582"/>
      <c r="AZ30" s="582"/>
      <c r="BA30" s="582"/>
      <c r="BB30" s="582"/>
      <c r="BC30" s="582"/>
      <c r="BD30" s="582"/>
      <c r="BE30" s="582"/>
      <c r="BF30" s="583"/>
      <c r="BG30" s="653">
        <v>99.2</v>
      </c>
      <c r="BH30" s="654"/>
      <c r="BI30" s="654"/>
      <c r="BJ30" s="654"/>
      <c r="BK30" s="654"/>
      <c r="BL30" s="654"/>
      <c r="BM30" s="590">
        <v>97.7</v>
      </c>
      <c r="BN30" s="654"/>
      <c r="BO30" s="654"/>
      <c r="BP30" s="654"/>
      <c r="BQ30" s="655"/>
      <c r="BR30" s="653">
        <v>99</v>
      </c>
      <c r="BS30" s="654"/>
      <c r="BT30" s="654"/>
      <c r="BU30" s="654"/>
      <c r="BV30" s="654"/>
      <c r="BW30" s="654"/>
      <c r="BX30" s="590">
        <v>97.4</v>
      </c>
      <c r="BY30" s="654"/>
      <c r="BZ30" s="654"/>
      <c r="CA30" s="654"/>
      <c r="CB30" s="655"/>
      <c r="CD30" s="658"/>
      <c r="CE30" s="659"/>
      <c r="CF30" s="609" t="s">
        <v>291</v>
      </c>
      <c r="CG30" s="610"/>
      <c r="CH30" s="610"/>
      <c r="CI30" s="610"/>
      <c r="CJ30" s="610"/>
      <c r="CK30" s="610"/>
      <c r="CL30" s="610"/>
      <c r="CM30" s="610"/>
      <c r="CN30" s="610"/>
      <c r="CO30" s="610"/>
      <c r="CP30" s="610"/>
      <c r="CQ30" s="611"/>
      <c r="CR30" s="595">
        <v>8202434</v>
      </c>
      <c r="CS30" s="596"/>
      <c r="CT30" s="596"/>
      <c r="CU30" s="596"/>
      <c r="CV30" s="596"/>
      <c r="CW30" s="596"/>
      <c r="CX30" s="596"/>
      <c r="CY30" s="597"/>
      <c r="CZ30" s="629">
        <v>8.6</v>
      </c>
      <c r="DA30" s="630"/>
      <c r="DB30" s="630"/>
      <c r="DC30" s="631"/>
      <c r="DD30" s="604">
        <v>8129466</v>
      </c>
      <c r="DE30" s="596"/>
      <c r="DF30" s="596"/>
      <c r="DG30" s="596"/>
      <c r="DH30" s="596"/>
      <c r="DI30" s="596"/>
      <c r="DJ30" s="596"/>
      <c r="DK30" s="597"/>
      <c r="DL30" s="604">
        <v>8071107</v>
      </c>
      <c r="DM30" s="596"/>
      <c r="DN30" s="596"/>
      <c r="DO30" s="596"/>
      <c r="DP30" s="596"/>
      <c r="DQ30" s="596"/>
      <c r="DR30" s="596"/>
      <c r="DS30" s="596"/>
      <c r="DT30" s="596"/>
      <c r="DU30" s="596"/>
      <c r="DV30" s="597"/>
      <c r="DW30" s="600">
        <v>14.7</v>
      </c>
      <c r="DX30" s="625"/>
      <c r="DY30" s="625"/>
      <c r="DZ30" s="625"/>
      <c r="EA30" s="625"/>
      <c r="EB30" s="625"/>
      <c r="EC30" s="626"/>
    </row>
    <row r="31" spans="2:133" ht="11.25" customHeight="1" x14ac:dyDescent="0.15">
      <c r="B31" s="592" t="s">
        <v>292</v>
      </c>
      <c r="C31" s="593"/>
      <c r="D31" s="593"/>
      <c r="E31" s="593"/>
      <c r="F31" s="593"/>
      <c r="G31" s="593"/>
      <c r="H31" s="593"/>
      <c r="I31" s="593"/>
      <c r="J31" s="593"/>
      <c r="K31" s="593"/>
      <c r="L31" s="593"/>
      <c r="M31" s="593"/>
      <c r="N31" s="593"/>
      <c r="O31" s="593"/>
      <c r="P31" s="593"/>
      <c r="Q31" s="594"/>
      <c r="R31" s="595">
        <v>122474</v>
      </c>
      <c r="S31" s="596"/>
      <c r="T31" s="596"/>
      <c r="U31" s="596"/>
      <c r="V31" s="596"/>
      <c r="W31" s="596"/>
      <c r="X31" s="596"/>
      <c r="Y31" s="597"/>
      <c r="Z31" s="598">
        <v>0.1</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293</v>
      </c>
      <c r="AV31" s="183"/>
      <c r="AW31" s="183"/>
      <c r="AX31" s="592" t="s">
        <v>294</v>
      </c>
      <c r="AY31" s="593"/>
      <c r="AZ31" s="593"/>
      <c r="BA31" s="593"/>
      <c r="BB31" s="593"/>
      <c r="BC31" s="593"/>
      <c r="BD31" s="593"/>
      <c r="BE31" s="593"/>
      <c r="BF31" s="594"/>
      <c r="BG31" s="650">
        <v>99.1</v>
      </c>
      <c r="BH31" s="627"/>
      <c r="BI31" s="627"/>
      <c r="BJ31" s="627"/>
      <c r="BK31" s="627"/>
      <c r="BL31" s="627"/>
      <c r="BM31" s="601">
        <v>97.8</v>
      </c>
      <c r="BN31" s="651"/>
      <c r="BO31" s="651"/>
      <c r="BP31" s="651"/>
      <c r="BQ31" s="652"/>
      <c r="BR31" s="650">
        <v>98.8</v>
      </c>
      <c r="BS31" s="627"/>
      <c r="BT31" s="627"/>
      <c r="BU31" s="627"/>
      <c r="BV31" s="627"/>
      <c r="BW31" s="627"/>
      <c r="BX31" s="601">
        <v>97.6</v>
      </c>
      <c r="BY31" s="651"/>
      <c r="BZ31" s="651"/>
      <c r="CA31" s="651"/>
      <c r="CB31" s="652"/>
      <c r="CD31" s="658"/>
      <c r="CE31" s="659"/>
      <c r="CF31" s="609" t="s">
        <v>295</v>
      </c>
      <c r="CG31" s="610"/>
      <c r="CH31" s="610"/>
      <c r="CI31" s="610"/>
      <c r="CJ31" s="610"/>
      <c r="CK31" s="610"/>
      <c r="CL31" s="610"/>
      <c r="CM31" s="610"/>
      <c r="CN31" s="610"/>
      <c r="CO31" s="610"/>
      <c r="CP31" s="610"/>
      <c r="CQ31" s="611"/>
      <c r="CR31" s="595">
        <v>828007</v>
      </c>
      <c r="CS31" s="627"/>
      <c r="CT31" s="627"/>
      <c r="CU31" s="627"/>
      <c r="CV31" s="627"/>
      <c r="CW31" s="627"/>
      <c r="CX31" s="627"/>
      <c r="CY31" s="628"/>
      <c r="CZ31" s="629">
        <v>0.9</v>
      </c>
      <c r="DA31" s="630"/>
      <c r="DB31" s="630"/>
      <c r="DC31" s="631"/>
      <c r="DD31" s="604">
        <v>821952</v>
      </c>
      <c r="DE31" s="627"/>
      <c r="DF31" s="627"/>
      <c r="DG31" s="627"/>
      <c r="DH31" s="627"/>
      <c r="DI31" s="627"/>
      <c r="DJ31" s="627"/>
      <c r="DK31" s="628"/>
      <c r="DL31" s="604">
        <v>821952</v>
      </c>
      <c r="DM31" s="627"/>
      <c r="DN31" s="627"/>
      <c r="DO31" s="627"/>
      <c r="DP31" s="627"/>
      <c r="DQ31" s="627"/>
      <c r="DR31" s="627"/>
      <c r="DS31" s="627"/>
      <c r="DT31" s="627"/>
      <c r="DU31" s="627"/>
      <c r="DV31" s="628"/>
      <c r="DW31" s="600">
        <v>1.5</v>
      </c>
      <c r="DX31" s="625"/>
      <c r="DY31" s="625"/>
      <c r="DZ31" s="625"/>
      <c r="EA31" s="625"/>
      <c r="EB31" s="625"/>
      <c r="EC31" s="626"/>
    </row>
    <row r="32" spans="2:133" ht="11.25" customHeight="1" x14ac:dyDescent="0.15">
      <c r="B32" s="592" t="s">
        <v>296</v>
      </c>
      <c r="C32" s="593"/>
      <c r="D32" s="593"/>
      <c r="E32" s="593"/>
      <c r="F32" s="593"/>
      <c r="G32" s="593"/>
      <c r="H32" s="593"/>
      <c r="I32" s="593"/>
      <c r="J32" s="593"/>
      <c r="K32" s="593"/>
      <c r="L32" s="593"/>
      <c r="M32" s="593"/>
      <c r="N32" s="593"/>
      <c r="O32" s="593"/>
      <c r="P32" s="593"/>
      <c r="Q32" s="594"/>
      <c r="R32" s="595">
        <v>1042668</v>
      </c>
      <c r="S32" s="596"/>
      <c r="T32" s="596"/>
      <c r="U32" s="596"/>
      <c r="V32" s="596"/>
      <c r="W32" s="596"/>
      <c r="X32" s="596"/>
      <c r="Y32" s="597"/>
      <c r="Z32" s="598">
        <v>1.1000000000000001</v>
      </c>
      <c r="AA32" s="598"/>
      <c r="AB32" s="598"/>
      <c r="AC32" s="598"/>
      <c r="AD32" s="599">
        <v>102049</v>
      </c>
      <c r="AE32" s="599"/>
      <c r="AF32" s="599"/>
      <c r="AG32" s="599"/>
      <c r="AH32" s="599"/>
      <c r="AI32" s="599"/>
      <c r="AJ32" s="599"/>
      <c r="AK32" s="599"/>
      <c r="AL32" s="600">
        <v>0.2</v>
      </c>
      <c r="AM32" s="601"/>
      <c r="AN32" s="601"/>
      <c r="AO32" s="602"/>
      <c r="AP32" s="645"/>
      <c r="AQ32" s="646"/>
      <c r="AR32" s="646"/>
      <c r="AS32" s="646"/>
      <c r="AT32" s="649"/>
      <c r="AU32" s="185"/>
      <c r="AV32" s="185"/>
      <c r="AW32" s="185"/>
      <c r="AX32" s="638" t="s">
        <v>297</v>
      </c>
      <c r="AY32" s="639"/>
      <c r="AZ32" s="639"/>
      <c r="BA32" s="639"/>
      <c r="BB32" s="639"/>
      <c r="BC32" s="639"/>
      <c r="BD32" s="639"/>
      <c r="BE32" s="639"/>
      <c r="BF32" s="640"/>
      <c r="BG32" s="662">
        <v>99.3</v>
      </c>
      <c r="BH32" s="663"/>
      <c r="BI32" s="663"/>
      <c r="BJ32" s="663"/>
      <c r="BK32" s="663"/>
      <c r="BL32" s="663"/>
      <c r="BM32" s="664">
        <v>97.4</v>
      </c>
      <c r="BN32" s="663"/>
      <c r="BO32" s="663"/>
      <c r="BP32" s="663"/>
      <c r="BQ32" s="665"/>
      <c r="BR32" s="662">
        <v>99</v>
      </c>
      <c r="BS32" s="663"/>
      <c r="BT32" s="663"/>
      <c r="BU32" s="663"/>
      <c r="BV32" s="663"/>
      <c r="BW32" s="663"/>
      <c r="BX32" s="664">
        <v>97</v>
      </c>
      <c r="BY32" s="663"/>
      <c r="BZ32" s="663"/>
      <c r="CA32" s="663"/>
      <c r="CB32" s="665"/>
      <c r="CD32" s="660"/>
      <c r="CE32" s="661"/>
      <c r="CF32" s="609" t="s">
        <v>298</v>
      </c>
      <c r="CG32" s="610"/>
      <c r="CH32" s="610"/>
      <c r="CI32" s="610"/>
      <c r="CJ32" s="610"/>
      <c r="CK32" s="610"/>
      <c r="CL32" s="610"/>
      <c r="CM32" s="610"/>
      <c r="CN32" s="610"/>
      <c r="CO32" s="610"/>
      <c r="CP32" s="610"/>
      <c r="CQ32" s="611"/>
      <c r="CR32" s="595">
        <v>11354</v>
      </c>
      <c r="CS32" s="596"/>
      <c r="CT32" s="596"/>
      <c r="CU32" s="596"/>
      <c r="CV32" s="596"/>
      <c r="CW32" s="596"/>
      <c r="CX32" s="596"/>
      <c r="CY32" s="597"/>
      <c r="CZ32" s="629">
        <v>0</v>
      </c>
      <c r="DA32" s="630"/>
      <c r="DB32" s="630"/>
      <c r="DC32" s="631"/>
      <c r="DD32" s="604">
        <v>11354</v>
      </c>
      <c r="DE32" s="596"/>
      <c r="DF32" s="596"/>
      <c r="DG32" s="596"/>
      <c r="DH32" s="596"/>
      <c r="DI32" s="596"/>
      <c r="DJ32" s="596"/>
      <c r="DK32" s="597"/>
      <c r="DL32" s="604">
        <v>11354</v>
      </c>
      <c r="DM32" s="596"/>
      <c r="DN32" s="596"/>
      <c r="DO32" s="596"/>
      <c r="DP32" s="596"/>
      <c r="DQ32" s="596"/>
      <c r="DR32" s="596"/>
      <c r="DS32" s="596"/>
      <c r="DT32" s="596"/>
      <c r="DU32" s="596"/>
      <c r="DV32" s="597"/>
      <c r="DW32" s="600">
        <v>0</v>
      </c>
      <c r="DX32" s="625"/>
      <c r="DY32" s="625"/>
      <c r="DZ32" s="625"/>
      <c r="EA32" s="625"/>
      <c r="EB32" s="625"/>
      <c r="EC32" s="626"/>
    </row>
    <row r="33" spans="2:133" ht="11.25" customHeight="1" x14ac:dyDescent="0.15">
      <c r="B33" s="592" t="s">
        <v>299</v>
      </c>
      <c r="C33" s="593"/>
      <c r="D33" s="593"/>
      <c r="E33" s="593"/>
      <c r="F33" s="593"/>
      <c r="G33" s="593"/>
      <c r="H33" s="593"/>
      <c r="I33" s="593"/>
      <c r="J33" s="593"/>
      <c r="K33" s="593"/>
      <c r="L33" s="593"/>
      <c r="M33" s="593"/>
      <c r="N33" s="593"/>
      <c r="O33" s="593"/>
      <c r="P33" s="593"/>
      <c r="Q33" s="594"/>
      <c r="R33" s="595">
        <v>7313908</v>
      </c>
      <c r="S33" s="596"/>
      <c r="T33" s="596"/>
      <c r="U33" s="596"/>
      <c r="V33" s="596"/>
      <c r="W33" s="596"/>
      <c r="X33" s="596"/>
      <c r="Y33" s="597"/>
      <c r="Z33" s="598">
        <v>7.7</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300</v>
      </c>
      <c r="CE33" s="610"/>
      <c r="CF33" s="610"/>
      <c r="CG33" s="610"/>
      <c r="CH33" s="610"/>
      <c r="CI33" s="610"/>
      <c r="CJ33" s="610"/>
      <c r="CK33" s="610"/>
      <c r="CL33" s="610"/>
      <c r="CM33" s="610"/>
      <c r="CN33" s="610"/>
      <c r="CO33" s="610"/>
      <c r="CP33" s="610"/>
      <c r="CQ33" s="611"/>
      <c r="CR33" s="595">
        <v>29350517</v>
      </c>
      <c r="CS33" s="627"/>
      <c r="CT33" s="627"/>
      <c r="CU33" s="627"/>
      <c r="CV33" s="627"/>
      <c r="CW33" s="627"/>
      <c r="CX33" s="627"/>
      <c r="CY33" s="628"/>
      <c r="CZ33" s="629">
        <v>30.8</v>
      </c>
      <c r="DA33" s="630"/>
      <c r="DB33" s="630"/>
      <c r="DC33" s="631"/>
      <c r="DD33" s="604">
        <v>24670614</v>
      </c>
      <c r="DE33" s="627"/>
      <c r="DF33" s="627"/>
      <c r="DG33" s="627"/>
      <c r="DH33" s="627"/>
      <c r="DI33" s="627"/>
      <c r="DJ33" s="627"/>
      <c r="DK33" s="628"/>
      <c r="DL33" s="604">
        <v>22075766</v>
      </c>
      <c r="DM33" s="627"/>
      <c r="DN33" s="627"/>
      <c r="DO33" s="627"/>
      <c r="DP33" s="627"/>
      <c r="DQ33" s="627"/>
      <c r="DR33" s="627"/>
      <c r="DS33" s="627"/>
      <c r="DT33" s="627"/>
      <c r="DU33" s="627"/>
      <c r="DV33" s="628"/>
      <c r="DW33" s="600">
        <v>40.200000000000003</v>
      </c>
      <c r="DX33" s="625"/>
      <c r="DY33" s="625"/>
      <c r="DZ33" s="625"/>
      <c r="EA33" s="625"/>
      <c r="EB33" s="625"/>
      <c r="EC33" s="626"/>
    </row>
    <row r="34" spans="2:133" ht="11.25" customHeight="1" x14ac:dyDescent="0.15">
      <c r="B34" s="592" t="s">
        <v>301</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302</v>
      </c>
      <c r="AR34" s="575"/>
      <c r="AS34" s="575"/>
      <c r="AT34" s="575"/>
      <c r="AU34" s="575"/>
      <c r="AV34" s="575"/>
      <c r="AW34" s="575"/>
      <c r="AX34" s="575"/>
      <c r="AY34" s="575"/>
      <c r="AZ34" s="575"/>
      <c r="BA34" s="575"/>
      <c r="BB34" s="575"/>
      <c r="BC34" s="575"/>
      <c r="BD34" s="575"/>
      <c r="BE34" s="575"/>
      <c r="BF34" s="576"/>
      <c r="BG34" s="574" t="s">
        <v>303</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304</v>
      </c>
      <c r="CE34" s="610"/>
      <c r="CF34" s="610"/>
      <c r="CG34" s="610"/>
      <c r="CH34" s="610"/>
      <c r="CI34" s="610"/>
      <c r="CJ34" s="610"/>
      <c r="CK34" s="610"/>
      <c r="CL34" s="610"/>
      <c r="CM34" s="610"/>
      <c r="CN34" s="610"/>
      <c r="CO34" s="610"/>
      <c r="CP34" s="610"/>
      <c r="CQ34" s="611"/>
      <c r="CR34" s="595">
        <v>9309481</v>
      </c>
      <c r="CS34" s="596"/>
      <c r="CT34" s="596"/>
      <c r="CU34" s="596"/>
      <c r="CV34" s="596"/>
      <c r="CW34" s="596"/>
      <c r="CX34" s="596"/>
      <c r="CY34" s="597"/>
      <c r="CZ34" s="629">
        <v>9.8000000000000007</v>
      </c>
      <c r="DA34" s="630"/>
      <c r="DB34" s="630"/>
      <c r="DC34" s="631"/>
      <c r="DD34" s="604">
        <v>7856317</v>
      </c>
      <c r="DE34" s="596"/>
      <c r="DF34" s="596"/>
      <c r="DG34" s="596"/>
      <c r="DH34" s="596"/>
      <c r="DI34" s="596"/>
      <c r="DJ34" s="596"/>
      <c r="DK34" s="597"/>
      <c r="DL34" s="604">
        <v>7225009</v>
      </c>
      <c r="DM34" s="596"/>
      <c r="DN34" s="596"/>
      <c r="DO34" s="596"/>
      <c r="DP34" s="596"/>
      <c r="DQ34" s="596"/>
      <c r="DR34" s="596"/>
      <c r="DS34" s="596"/>
      <c r="DT34" s="596"/>
      <c r="DU34" s="596"/>
      <c r="DV34" s="597"/>
      <c r="DW34" s="600">
        <v>13.2</v>
      </c>
      <c r="DX34" s="625"/>
      <c r="DY34" s="625"/>
      <c r="DZ34" s="625"/>
      <c r="EA34" s="625"/>
      <c r="EB34" s="625"/>
      <c r="EC34" s="626"/>
    </row>
    <row r="35" spans="2:133" ht="11.25" customHeight="1" x14ac:dyDescent="0.15">
      <c r="B35" s="592" t="s">
        <v>305</v>
      </c>
      <c r="C35" s="593"/>
      <c r="D35" s="593"/>
      <c r="E35" s="593"/>
      <c r="F35" s="593"/>
      <c r="G35" s="593"/>
      <c r="H35" s="593"/>
      <c r="I35" s="593"/>
      <c r="J35" s="593"/>
      <c r="K35" s="593"/>
      <c r="L35" s="593"/>
      <c r="M35" s="593"/>
      <c r="N35" s="593"/>
      <c r="O35" s="593"/>
      <c r="P35" s="593"/>
      <c r="Q35" s="594"/>
      <c r="R35" s="595">
        <v>3885808</v>
      </c>
      <c r="S35" s="596"/>
      <c r="T35" s="596"/>
      <c r="U35" s="596"/>
      <c r="V35" s="596"/>
      <c r="W35" s="596"/>
      <c r="X35" s="596"/>
      <c r="Y35" s="597"/>
      <c r="Z35" s="598">
        <v>4.0999999999999996</v>
      </c>
      <c r="AA35" s="598"/>
      <c r="AB35" s="598"/>
      <c r="AC35" s="598"/>
      <c r="AD35" s="599" t="s">
        <v>112</v>
      </c>
      <c r="AE35" s="599"/>
      <c r="AF35" s="599"/>
      <c r="AG35" s="599"/>
      <c r="AH35" s="599"/>
      <c r="AI35" s="599"/>
      <c r="AJ35" s="599"/>
      <c r="AK35" s="599"/>
      <c r="AL35" s="600" t="s">
        <v>112</v>
      </c>
      <c r="AM35" s="601"/>
      <c r="AN35" s="601"/>
      <c r="AO35" s="602"/>
      <c r="AP35" s="188"/>
      <c r="AQ35" s="606" t="s">
        <v>306</v>
      </c>
      <c r="AR35" s="607"/>
      <c r="AS35" s="607"/>
      <c r="AT35" s="607"/>
      <c r="AU35" s="607"/>
      <c r="AV35" s="607"/>
      <c r="AW35" s="607"/>
      <c r="AX35" s="607"/>
      <c r="AY35" s="608"/>
      <c r="AZ35" s="584">
        <v>15343247</v>
      </c>
      <c r="BA35" s="585"/>
      <c r="BB35" s="585"/>
      <c r="BC35" s="585"/>
      <c r="BD35" s="585"/>
      <c r="BE35" s="585"/>
      <c r="BF35" s="666"/>
      <c r="BG35" s="606" t="s">
        <v>307</v>
      </c>
      <c r="BH35" s="607"/>
      <c r="BI35" s="607"/>
      <c r="BJ35" s="607"/>
      <c r="BK35" s="607"/>
      <c r="BL35" s="607"/>
      <c r="BM35" s="607"/>
      <c r="BN35" s="607"/>
      <c r="BO35" s="607"/>
      <c r="BP35" s="607"/>
      <c r="BQ35" s="607"/>
      <c r="BR35" s="607"/>
      <c r="BS35" s="607"/>
      <c r="BT35" s="607"/>
      <c r="BU35" s="608"/>
      <c r="BV35" s="584">
        <v>-416814</v>
      </c>
      <c r="BW35" s="585"/>
      <c r="BX35" s="585"/>
      <c r="BY35" s="585"/>
      <c r="BZ35" s="585"/>
      <c r="CA35" s="585"/>
      <c r="CB35" s="666"/>
      <c r="CD35" s="609" t="s">
        <v>308</v>
      </c>
      <c r="CE35" s="610"/>
      <c r="CF35" s="610"/>
      <c r="CG35" s="610"/>
      <c r="CH35" s="610"/>
      <c r="CI35" s="610"/>
      <c r="CJ35" s="610"/>
      <c r="CK35" s="610"/>
      <c r="CL35" s="610"/>
      <c r="CM35" s="610"/>
      <c r="CN35" s="610"/>
      <c r="CO35" s="610"/>
      <c r="CP35" s="610"/>
      <c r="CQ35" s="611"/>
      <c r="CR35" s="595">
        <v>485378</v>
      </c>
      <c r="CS35" s="627"/>
      <c r="CT35" s="627"/>
      <c r="CU35" s="627"/>
      <c r="CV35" s="627"/>
      <c r="CW35" s="627"/>
      <c r="CX35" s="627"/>
      <c r="CY35" s="628"/>
      <c r="CZ35" s="629">
        <v>0.5</v>
      </c>
      <c r="DA35" s="630"/>
      <c r="DB35" s="630"/>
      <c r="DC35" s="631"/>
      <c r="DD35" s="604">
        <v>471286</v>
      </c>
      <c r="DE35" s="627"/>
      <c r="DF35" s="627"/>
      <c r="DG35" s="627"/>
      <c r="DH35" s="627"/>
      <c r="DI35" s="627"/>
      <c r="DJ35" s="627"/>
      <c r="DK35" s="628"/>
      <c r="DL35" s="604">
        <v>471286</v>
      </c>
      <c r="DM35" s="627"/>
      <c r="DN35" s="627"/>
      <c r="DO35" s="627"/>
      <c r="DP35" s="627"/>
      <c r="DQ35" s="627"/>
      <c r="DR35" s="627"/>
      <c r="DS35" s="627"/>
      <c r="DT35" s="627"/>
      <c r="DU35" s="627"/>
      <c r="DV35" s="628"/>
      <c r="DW35" s="600">
        <v>0.9</v>
      </c>
      <c r="DX35" s="625"/>
      <c r="DY35" s="625"/>
      <c r="DZ35" s="625"/>
      <c r="EA35" s="625"/>
      <c r="EB35" s="625"/>
      <c r="EC35" s="626"/>
    </row>
    <row r="36" spans="2:133" ht="11.25" customHeight="1" x14ac:dyDescent="0.15">
      <c r="B36" s="638" t="s">
        <v>309</v>
      </c>
      <c r="C36" s="639"/>
      <c r="D36" s="639"/>
      <c r="E36" s="639"/>
      <c r="F36" s="639"/>
      <c r="G36" s="639"/>
      <c r="H36" s="639"/>
      <c r="I36" s="639"/>
      <c r="J36" s="639"/>
      <c r="K36" s="639"/>
      <c r="L36" s="639"/>
      <c r="M36" s="639"/>
      <c r="N36" s="639"/>
      <c r="O36" s="639"/>
      <c r="P36" s="639"/>
      <c r="Q36" s="640"/>
      <c r="R36" s="667">
        <v>95471728</v>
      </c>
      <c r="S36" s="668"/>
      <c r="T36" s="668"/>
      <c r="U36" s="668"/>
      <c r="V36" s="668"/>
      <c r="W36" s="668"/>
      <c r="X36" s="668"/>
      <c r="Y36" s="669"/>
      <c r="Z36" s="670">
        <v>100</v>
      </c>
      <c r="AA36" s="670"/>
      <c r="AB36" s="670"/>
      <c r="AC36" s="670"/>
      <c r="AD36" s="671">
        <v>50988910</v>
      </c>
      <c r="AE36" s="671"/>
      <c r="AF36" s="671"/>
      <c r="AG36" s="671"/>
      <c r="AH36" s="671"/>
      <c r="AI36" s="671"/>
      <c r="AJ36" s="671"/>
      <c r="AK36" s="671"/>
      <c r="AL36" s="672">
        <v>100</v>
      </c>
      <c r="AM36" s="664"/>
      <c r="AN36" s="664"/>
      <c r="AO36" s="673"/>
      <c r="AQ36" s="674" t="s">
        <v>310</v>
      </c>
      <c r="AR36" s="675"/>
      <c r="AS36" s="675"/>
      <c r="AT36" s="675"/>
      <c r="AU36" s="675"/>
      <c r="AV36" s="675"/>
      <c r="AW36" s="675"/>
      <c r="AX36" s="675"/>
      <c r="AY36" s="676"/>
      <c r="AZ36" s="595">
        <v>4352265</v>
      </c>
      <c r="BA36" s="596"/>
      <c r="BB36" s="596"/>
      <c r="BC36" s="596"/>
      <c r="BD36" s="627"/>
      <c r="BE36" s="627"/>
      <c r="BF36" s="652"/>
      <c r="BG36" s="609" t="s">
        <v>311</v>
      </c>
      <c r="BH36" s="610"/>
      <c r="BI36" s="610"/>
      <c r="BJ36" s="610"/>
      <c r="BK36" s="610"/>
      <c r="BL36" s="610"/>
      <c r="BM36" s="610"/>
      <c r="BN36" s="610"/>
      <c r="BO36" s="610"/>
      <c r="BP36" s="610"/>
      <c r="BQ36" s="610"/>
      <c r="BR36" s="610"/>
      <c r="BS36" s="610"/>
      <c r="BT36" s="610"/>
      <c r="BU36" s="611"/>
      <c r="BV36" s="595">
        <v>-990277</v>
      </c>
      <c r="BW36" s="596"/>
      <c r="BX36" s="596"/>
      <c r="BY36" s="596"/>
      <c r="BZ36" s="596"/>
      <c r="CA36" s="596"/>
      <c r="CB36" s="605"/>
      <c r="CD36" s="609" t="s">
        <v>312</v>
      </c>
      <c r="CE36" s="610"/>
      <c r="CF36" s="610"/>
      <c r="CG36" s="610"/>
      <c r="CH36" s="610"/>
      <c r="CI36" s="610"/>
      <c r="CJ36" s="610"/>
      <c r="CK36" s="610"/>
      <c r="CL36" s="610"/>
      <c r="CM36" s="610"/>
      <c r="CN36" s="610"/>
      <c r="CO36" s="610"/>
      <c r="CP36" s="610"/>
      <c r="CQ36" s="611"/>
      <c r="CR36" s="595">
        <v>8988462</v>
      </c>
      <c r="CS36" s="596"/>
      <c r="CT36" s="596"/>
      <c r="CU36" s="596"/>
      <c r="CV36" s="596"/>
      <c r="CW36" s="596"/>
      <c r="CX36" s="596"/>
      <c r="CY36" s="597"/>
      <c r="CZ36" s="629">
        <v>9.4</v>
      </c>
      <c r="DA36" s="630"/>
      <c r="DB36" s="630"/>
      <c r="DC36" s="631"/>
      <c r="DD36" s="604">
        <v>8311049</v>
      </c>
      <c r="DE36" s="596"/>
      <c r="DF36" s="596"/>
      <c r="DG36" s="596"/>
      <c r="DH36" s="596"/>
      <c r="DI36" s="596"/>
      <c r="DJ36" s="596"/>
      <c r="DK36" s="597"/>
      <c r="DL36" s="604">
        <v>7547813</v>
      </c>
      <c r="DM36" s="596"/>
      <c r="DN36" s="596"/>
      <c r="DO36" s="596"/>
      <c r="DP36" s="596"/>
      <c r="DQ36" s="596"/>
      <c r="DR36" s="596"/>
      <c r="DS36" s="596"/>
      <c r="DT36" s="596"/>
      <c r="DU36" s="596"/>
      <c r="DV36" s="597"/>
      <c r="DW36" s="600">
        <v>13.8</v>
      </c>
      <c r="DX36" s="625"/>
      <c r="DY36" s="625"/>
      <c r="DZ36" s="625"/>
      <c r="EA36" s="625"/>
      <c r="EB36" s="625"/>
      <c r="EC36" s="626"/>
    </row>
    <row r="37" spans="2:133" ht="11.25" customHeight="1" x14ac:dyDescent="0.15">
      <c r="AQ37" s="674" t="s">
        <v>313</v>
      </c>
      <c r="AR37" s="675"/>
      <c r="AS37" s="675"/>
      <c r="AT37" s="675"/>
      <c r="AU37" s="675"/>
      <c r="AV37" s="675"/>
      <c r="AW37" s="675"/>
      <c r="AX37" s="675"/>
      <c r="AY37" s="676"/>
      <c r="AZ37" s="595">
        <v>1404296</v>
      </c>
      <c r="BA37" s="596"/>
      <c r="BB37" s="596"/>
      <c r="BC37" s="596"/>
      <c r="BD37" s="627"/>
      <c r="BE37" s="627"/>
      <c r="BF37" s="652"/>
      <c r="BG37" s="609" t="s">
        <v>314</v>
      </c>
      <c r="BH37" s="610"/>
      <c r="BI37" s="610"/>
      <c r="BJ37" s="610"/>
      <c r="BK37" s="610"/>
      <c r="BL37" s="610"/>
      <c r="BM37" s="610"/>
      <c r="BN37" s="610"/>
      <c r="BO37" s="610"/>
      <c r="BP37" s="610"/>
      <c r="BQ37" s="610"/>
      <c r="BR37" s="610"/>
      <c r="BS37" s="610"/>
      <c r="BT37" s="610"/>
      <c r="BU37" s="611"/>
      <c r="BV37" s="595">
        <v>41840</v>
      </c>
      <c r="BW37" s="596"/>
      <c r="BX37" s="596"/>
      <c r="BY37" s="596"/>
      <c r="BZ37" s="596"/>
      <c r="CA37" s="596"/>
      <c r="CB37" s="605"/>
      <c r="CD37" s="609" t="s">
        <v>315</v>
      </c>
      <c r="CE37" s="610"/>
      <c r="CF37" s="610"/>
      <c r="CG37" s="610"/>
      <c r="CH37" s="610"/>
      <c r="CI37" s="610"/>
      <c r="CJ37" s="610"/>
      <c r="CK37" s="610"/>
      <c r="CL37" s="610"/>
      <c r="CM37" s="610"/>
      <c r="CN37" s="610"/>
      <c r="CO37" s="610"/>
      <c r="CP37" s="610"/>
      <c r="CQ37" s="611"/>
      <c r="CR37" s="595">
        <v>875592</v>
      </c>
      <c r="CS37" s="627"/>
      <c r="CT37" s="627"/>
      <c r="CU37" s="627"/>
      <c r="CV37" s="627"/>
      <c r="CW37" s="627"/>
      <c r="CX37" s="627"/>
      <c r="CY37" s="628"/>
      <c r="CZ37" s="629">
        <v>0.9</v>
      </c>
      <c r="DA37" s="630"/>
      <c r="DB37" s="630"/>
      <c r="DC37" s="631"/>
      <c r="DD37" s="604">
        <v>561334</v>
      </c>
      <c r="DE37" s="627"/>
      <c r="DF37" s="627"/>
      <c r="DG37" s="627"/>
      <c r="DH37" s="627"/>
      <c r="DI37" s="627"/>
      <c r="DJ37" s="627"/>
      <c r="DK37" s="628"/>
      <c r="DL37" s="604">
        <v>536024</v>
      </c>
      <c r="DM37" s="627"/>
      <c r="DN37" s="627"/>
      <c r="DO37" s="627"/>
      <c r="DP37" s="627"/>
      <c r="DQ37" s="627"/>
      <c r="DR37" s="627"/>
      <c r="DS37" s="627"/>
      <c r="DT37" s="627"/>
      <c r="DU37" s="627"/>
      <c r="DV37" s="628"/>
      <c r="DW37" s="600">
        <v>1</v>
      </c>
      <c r="DX37" s="625"/>
      <c r="DY37" s="625"/>
      <c r="DZ37" s="625"/>
      <c r="EA37" s="625"/>
      <c r="EB37" s="625"/>
      <c r="EC37" s="626"/>
    </row>
    <row r="38" spans="2:133" ht="11.25" customHeight="1" x14ac:dyDescent="0.15">
      <c r="AQ38" s="674" t="s">
        <v>316</v>
      </c>
      <c r="AR38" s="675"/>
      <c r="AS38" s="675"/>
      <c r="AT38" s="675"/>
      <c r="AU38" s="675"/>
      <c r="AV38" s="675"/>
      <c r="AW38" s="675"/>
      <c r="AX38" s="675"/>
      <c r="AY38" s="676"/>
      <c r="AZ38" s="595">
        <v>116467</v>
      </c>
      <c r="BA38" s="596"/>
      <c r="BB38" s="596"/>
      <c r="BC38" s="596"/>
      <c r="BD38" s="627"/>
      <c r="BE38" s="627"/>
      <c r="BF38" s="652"/>
      <c r="BG38" s="609" t="s">
        <v>317</v>
      </c>
      <c r="BH38" s="610"/>
      <c r="BI38" s="610"/>
      <c r="BJ38" s="610"/>
      <c r="BK38" s="610"/>
      <c r="BL38" s="610"/>
      <c r="BM38" s="610"/>
      <c r="BN38" s="610"/>
      <c r="BO38" s="610"/>
      <c r="BP38" s="610"/>
      <c r="BQ38" s="610"/>
      <c r="BR38" s="610"/>
      <c r="BS38" s="610"/>
      <c r="BT38" s="610"/>
      <c r="BU38" s="611"/>
      <c r="BV38" s="595">
        <v>69489</v>
      </c>
      <c r="BW38" s="596"/>
      <c r="BX38" s="596"/>
      <c r="BY38" s="596"/>
      <c r="BZ38" s="596"/>
      <c r="CA38" s="596"/>
      <c r="CB38" s="605"/>
      <c r="CD38" s="609" t="s">
        <v>318</v>
      </c>
      <c r="CE38" s="610"/>
      <c r="CF38" s="610"/>
      <c r="CG38" s="610"/>
      <c r="CH38" s="610"/>
      <c r="CI38" s="610"/>
      <c r="CJ38" s="610"/>
      <c r="CK38" s="610"/>
      <c r="CL38" s="610"/>
      <c r="CM38" s="610"/>
      <c r="CN38" s="610"/>
      <c r="CO38" s="610"/>
      <c r="CP38" s="610"/>
      <c r="CQ38" s="611"/>
      <c r="CR38" s="595">
        <v>9470219</v>
      </c>
      <c r="CS38" s="596"/>
      <c r="CT38" s="596"/>
      <c r="CU38" s="596"/>
      <c r="CV38" s="596"/>
      <c r="CW38" s="596"/>
      <c r="CX38" s="596"/>
      <c r="CY38" s="597"/>
      <c r="CZ38" s="629">
        <v>9.9</v>
      </c>
      <c r="DA38" s="630"/>
      <c r="DB38" s="630"/>
      <c r="DC38" s="631"/>
      <c r="DD38" s="604">
        <v>7439149</v>
      </c>
      <c r="DE38" s="596"/>
      <c r="DF38" s="596"/>
      <c r="DG38" s="596"/>
      <c r="DH38" s="596"/>
      <c r="DI38" s="596"/>
      <c r="DJ38" s="596"/>
      <c r="DK38" s="597"/>
      <c r="DL38" s="604">
        <v>6398891</v>
      </c>
      <c r="DM38" s="596"/>
      <c r="DN38" s="596"/>
      <c r="DO38" s="596"/>
      <c r="DP38" s="596"/>
      <c r="DQ38" s="596"/>
      <c r="DR38" s="596"/>
      <c r="DS38" s="596"/>
      <c r="DT38" s="596"/>
      <c r="DU38" s="596"/>
      <c r="DV38" s="597"/>
      <c r="DW38" s="600">
        <v>11.7</v>
      </c>
      <c r="DX38" s="625"/>
      <c r="DY38" s="625"/>
      <c r="DZ38" s="625"/>
      <c r="EA38" s="625"/>
      <c r="EB38" s="625"/>
      <c r="EC38" s="626"/>
    </row>
    <row r="39" spans="2:133" ht="11.25" customHeight="1" x14ac:dyDescent="0.15">
      <c r="AQ39" s="674" t="s">
        <v>319</v>
      </c>
      <c r="AR39" s="675"/>
      <c r="AS39" s="675"/>
      <c r="AT39" s="675"/>
      <c r="AU39" s="675"/>
      <c r="AV39" s="675"/>
      <c r="AW39" s="675"/>
      <c r="AX39" s="675"/>
      <c r="AY39" s="676"/>
      <c r="AZ39" s="595">
        <v>31351</v>
      </c>
      <c r="BA39" s="596"/>
      <c r="BB39" s="596"/>
      <c r="BC39" s="596"/>
      <c r="BD39" s="627"/>
      <c r="BE39" s="627"/>
      <c r="BF39" s="652"/>
      <c r="BG39" s="680" t="s">
        <v>320</v>
      </c>
      <c r="BH39" s="681"/>
      <c r="BI39" s="681"/>
      <c r="BJ39" s="681"/>
      <c r="BK39" s="681"/>
      <c r="BL39" s="189"/>
      <c r="BM39" s="610" t="s">
        <v>321</v>
      </c>
      <c r="BN39" s="610"/>
      <c r="BO39" s="610"/>
      <c r="BP39" s="610"/>
      <c r="BQ39" s="610"/>
      <c r="BR39" s="610"/>
      <c r="BS39" s="610"/>
      <c r="BT39" s="610"/>
      <c r="BU39" s="611"/>
      <c r="BV39" s="595">
        <v>97</v>
      </c>
      <c r="BW39" s="596"/>
      <c r="BX39" s="596"/>
      <c r="BY39" s="596"/>
      <c r="BZ39" s="596"/>
      <c r="CA39" s="596"/>
      <c r="CB39" s="605"/>
      <c r="CD39" s="609" t="s">
        <v>322</v>
      </c>
      <c r="CE39" s="610"/>
      <c r="CF39" s="610"/>
      <c r="CG39" s="610"/>
      <c r="CH39" s="610"/>
      <c r="CI39" s="610"/>
      <c r="CJ39" s="610"/>
      <c r="CK39" s="610"/>
      <c r="CL39" s="610"/>
      <c r="CM39" s="610"/>
      <c r="CN39" s="610"/>
      <c r="CO39" s="610"/>
      <c r="CP39" s="610"/>
      <c r="CQ39" s="611"/>
      <c r="CR39" s="595">
        <v>231711</v>
      </c>
      <c r="CS39" s="627"/>
      <c r="CT39" s="627"/>
      <c r="CU39" s="627"/>
      <c r="CV39" s="627"/>
      <c r="CW39" s="627"/>
      <c r="CX39" s="627"/>
      <c r="CY39" s="628"/>
      <c r="CZ39" s="629">
        <v>0.2</v>
      </c>
      <c r="DA39" s="630"/>
      <c r="DB39" s="630"/>
      <c r="DC39" s="631"/>
      <c r="DD39" s="604">
        <v>157847</v>
      </c>
      <c r="DE39" s="627"/>
      <c r="DF39" s="627"/>
      <c r="DG39" s="627"/>
      <c r="DH39" s="627"/>
      <c r="DI39" s="627"/>
      <c r="DJ39" s="627"/>
      <c r="DK39" s="628"/>
      <c r="DL39" s="604" t="s">
        <v>323</v>
      </c>
      <c r="DM39" s="627"/>
      <c r="DN39" s="627"/>
      <c r="DO39" s="627"/>
      <c r="DP39" s="627"/>
      <c r="DQ39" s="627"/>
      <c r="DR39" s="627"/>
      <c r="DS39" s="627"/>
      <c r="DT39" s="627"/>
      <c r="DU39" s="627"/>
      <c r="DV39" s="628"/>
      <c r="DW39" s="600" t="s">
        <v>323</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324</v>
      </c>
      <c r="AR40" s="675"/>
      <c r="AS40" s="675"/>
      <c r="AT40" s="675"/>
      <c r="AU40" s="675"/>
      <c r="AV40" s="675"/>
      <c r="AW40" s="675"/>
      <c r="AX40" s="675"/>
      <c r="AY40" s="676"/>
      <c r="AZ40" s="595">
        <v>3352846</v>
      </c>
      <c r="BA40" s="596"/>
      <c r="BB40" s="596"/>
      <c r="BC40" s="596"/>
      <c r="BD40" s="627"/>
      <c r="BE40" s="627"/>
      <c r="BF40" s="652"/>
      <c r="BG40" s="680"/>
      <c r="BH40" s="681"/>
      <c r="BI40" s="681"/>
      <c r="BJ40" s="681"/>
      <c r="BK40" s="681"/>
      <c r="BL40" s="189"/>
      <c r="BM40" s="610" t="s">
        <v>325</v>
      </c>
      <c r="BN40" s="610"/>
      <c r="BO40" s="610"/>
      <c r="BP40" s="610"/>
      <c r="BQ40" s="610"/>
      <c r="BR40" s="610"/>
      <c r="BS40" s="610"/>
      <c r="BT40" s="610"/>
      <c r="BU40" s="611"/>
      <c r="BV40" s="595">
        <v>116</v>
      </c>
      <c r="BW40" s="596"/>
      <c r="BX40" s="596"/>
      <c r="BY40" s="596"/>
      <c r="BZ40" s="596"/>
      <c r="CA40" s="596"/>
      <c r="CB40" s="605"/>
      <c r="CD40" s="609" t="s">
        <v>326</v>
      </c>
      <c r="CE40" s="610"/>
      <c r="CF40" s="610"/>
      <c r="CG40" s="610"/>
      <c r="CH40" s="610"/>
      <c r="CI40" s="610"/>
      <c r="CJ40" s="610"/>
      <c r="CK40" s="610"/>
      <c r="CL40" s="610"/>
      <c r="CM40" s="610"/>
      <c r="CN40" s="610"/>
      <c r="CO40" s="610"/>
      <c r="CP40" s="610"/>
      <c r="CQ40" s="611"/>
      <c r="CR40" s="595">
        <v>865266</v>
      </c>
      <c r="CS40" s="596"/>
      <c r="CT40" s="596"/>
      <c r="CU40" s="596"/>
      <c r="CV40" s="596"/>
      <c r="CW40" s="596"/>
      <c r="CX40" s="596"/>
      <c r="CY40" s="597"/>
      <c r="CZ40" s="629">
        <v>0.9</v>
      </c>
      <c r="DA40" s="630"/>
      <c r="DB40" s="630"/>
      <c r="DC40" s="631"/>
      <c r="DD40" s="604">
        <v>434966</v>
      </c>
      <c r="DE40" s="596"/>
      <c r="DF40" s="596"/>
      <c r="DG40" s="596"/>
      <c r="DH40" s="596"/>
      <c r="DI40" s="596"/>
      <c r="DJ40" s="596"/>
      <c r="DK40" s="597"/>
      <c r="DL40" s="604">
        <v>432767</v>
      </c>
      <c r="DM40" s="596"/>
      <c r="DN40" s="596"/>
      <c r="DO40" s="596"/>
      <c r="DP40" s="596"/>
      <c r="DQ40" s="596"/>
      <c r="DR40" s="596"/>
      <c r="DS40" s="596"/>
      <c r="DT40" s="596"/>
      <c r="DU40" s="596"/>
      <c r="DV40" s="597"/>
      <c r="DW40" s="600">
        <v>0.8</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327</v>
      </c>
      <c r="AR41" s="616"/>
      <c r="AS41" s="616"/>
      <c r="AT41" s="616"/>
      <c r="AU41" s="616"/>
      <c r="AV41" s="616"/>
      <c r="AW41" s="616"/>
      <c r="AX41" s="616"/>
      <c r="AY41" s="617"/>
      <c r="AZ41" s="667">
        <v>6086022</v>
      </c>
      <c r="BA41" s="668"/>
      <c r="BB41" s="668"/>
      <c r="BC41" s="668"/>
      <c r="BD41" s="663"/>
      <c r="BE41" s="663"/>
      <c r="BF41" s="665"/>
      <c r="BG41" s="682"/>
      <c r="BH41" s="683"/>
      <c r="BI41" s="683"/>
      <c r="BJ41" s="683"/>
      <c r="BK41" s="683"/>
      <c r="BL41" s="191"/>
      <c r="BM41" s="616" t="s">
        <v>328</v>
      </c>
      <c r="BN41" s="616"/>
      <c r="BO41" s="616"/>
      <c r="BP41" s="616"/>
      <c r="BQ41" s="616"/>
      <c r="BR41" s="616"/>
      <c r="BS41" s="616"/>
      <c r="BT41" s="616"/>
      <c r="BU41" s="617"/>
      <c r="BV41" s="667">
        <v>327</v>
      </c>
      <c r="BW41" s="668"/>
      <c r="BX41" s="668"/>
      <c r="BY41" s="668"/>
      <c r="BZ41" s="668"/>
      <c r="CA41" s="668"/>
      <c r="CB41" s="677"/>
      <c r="CD41" s="609" t="s">
        <v>329</v>
      </c>
      <c r="CE41" s="610"/>
      <c r="CF41" s="610"/>
      <c r="CG41" s="610"/>
      <c r="CH41" s="610"/>
      <c r="CI41" s="610"/>
      <c r="CJ41" s="610"/>
      <c r="CK41" s="610"/>
      <c r="CL41" s="610"/>
      <c r="CM41" s="610"/>
      <c r="CN41" s="610"/>
      <c r="CO41" s="610"/>
      <c r="CP41" s="610"/>
      <c r="CQ41" s="611"/>
      <c r="CR41" s="595" t="s">
        <v>330</v>
      </c>
      <c r="CS41" s="627"/>
      <c r="CT41" s="627"/>
      <c r="CU41" s="627"/>
      <c r="CV41" s="627"/>
      <c r="CW41" s="627"/>
      <c r="CX41" s="627"/>
      <c r="CY41" s="628"/>
      <c r="CZ41" s="629" t="s">
        <v>330</v>
      </c>
      <c r="DA41" s="630"/>
      <c r="DB41" s="630"/>
      <c r="DC41" s="631"/>
      <c r="DD41" s="604" t="s">
        <v>330</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332</v>
      </c>
      <c r="CE42" s="593"/>
      <c r="CF42" s="593"/>
      <c r="CG42" s="593"/>
      <c r="CH42" s="593"/>
      <c r="CI42" s="593"/>
      <c r="CJ42" s="593"/>
      <c r="CK42" s="593"/>
      <c r="CL42" s="593"/>
      <c r="CM42" s="593"/>
      <c r="CN42" s="593"/>
      <c r="CO42" s="593"/>
      <c r="CP42" s="593"/>
      <c r="CQ42" s="594"/>
      <c r="CR42" s="595">
        <v>6308578</v>
      </c>
      <c r="CS42" s="596"/>
      <c r="CT42" s="596"/>
      <c r="CU42" s="596"/>
      <c r="CV42" s="596"/>
      <c r="CW42" s="596"/>
      <c r="CX42" s="596"/>
      <c r="CY42" s="597"/>
      <c r="CZ42" s="629">
        <v>6.6</v>
      </c>
      <c r="DA42" s="678"/>
      <c r="DB42" s="678"/>
      <c r="DC42" s="679"/>
      <c r="DD42" s="604">
        <v>1608653</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334</v>
      </c>
      <c r="CE43" s="593"/>
      <c r="CF43" s="593"/>
      <c r="CG43" s="593"/>
      <c r="CH43" s="593"/>
      <c r="CI43" s="593"/>
      <c r="CJ43" s="593"/>
      <c r="CK43" s="593"/>
      <c r="CL43" s="593"/>
      <c r="CM43" s="593"/>
      <c r="CN43" s="593"/>
      <c r="CO43" s="593"/>
      <c r="CP43" s="593"/>
      <c r="CQ43" s="594"/>
      <c r="CR43" s="595">
        <v>386025</v>
      </c>
      <c r="CS43" s="627"/>
      <c r="CT43" s="627"/>
      <c r="CU43" s="627"/>
      <c r="CV43" s="627"/>
      <c r="CW43" s="627"/>
      <c r="CX43" s="627"/>
      <c r="CY43" s="628"/>
      <c r="CZ43" s="629">
        <v>0.4</v>
      </c>
      <c r="DA43" s="630"/>
      <c r="DB43" s="630"/>
      <c r="DC43" s="631"/>
      <c r="DD43" s="604">
        <v>386025</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335</v>
      </c>
      <c r="CD44" s="701" t="s">
        <v>287</v>
      </c>
      <c r="CE44" s="702"/>
      <c r="CF44" s="592" t="s">
        <v>336</v>
      </c>
      <c r="CG44" s="593"/>
      <c r="CH44" s="593"/>
      <c r="CI44" s="593"/>
      <c r="CJ44" s="593"/>
      <c r="CK44" s="593"/>
      <c r="CL44" s="593"/>
      <c r="CM44" s="593"/>
      <c r="CN44" s="593"/>
      <c r="CO44" s="593"/>
      <c r="CP44" s="593"/>
      <c r="CQ44" s="594"/>
      <c r="CR44" s="595">
        <v>6308578</v>
      </c>
      <c r="CS44" s="596"/>
      <c r="CT44" s="596"/>
      <c r="CU44" s="596"/>
      <c r="CV44" s="596"/>
      <c r="CW44" s="596"/>
      <c r="CX44" s="596"/>
      <c r="CY44" s="597"/>
      <c r="CZ44" s="629">
        <v>6.6</v>
      </c>
      <c r="DA44" s="678"/>
      <c r="DB44" s="678"/>
      <c r="DC44" s="679"/>
      <c r="DD44" s="604">
        <v>1608653</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337</v>
      </c>
      <c r="CG45" s="593"/>
      <c r="CH45" s="593"/>
      <c r="CI45" s="593"/>
      <c r="CJ45" s="593"/>
      <c r="CK45" s="593"/>
      <c r="CL45" s="593"/>
      <c r="CM45" s="593"/>
      <c r="CN45" s="593"/>
      <c r="CO45" s="593"/>
      <c r="CP45" s="593"/>
      <c r="CQ45" s="594"/>
      <c r="CR45" s="595">
        <v>2096764</v>
      </c>
      <c r="CS45" s="627"/>
      <c r="CT45" s="627"/>
      <c r="CU45" s="627"/>
      <c r="CV45" s="627"/>
      <c r="CW45" s="627"/>
      <c r="CX45" s="627"/>
      <c r="CY45" s="628"/>
      <c r="CZ45" s="629">
        <v>2.2000000000000002</v>
      </c>
      <c r="DA45" s="630"/>
      <c r="DB45" s="630"/>
      <c r="DC45" s="631"/>
      <c r="DD45" s="604">
        <v>102455</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338</v>
      </c>
      <c r="CG46" s="593"/>
      <c r="CH46" s="593"/>
      <c r="CI46" s="593"/>
      <c r="CJ46" s="593"/>
      <c r="CK46" s="593"/>
      <c r="CL46" s="593"/>
      <c r="CM46" s="593"/>
      <c r="CN46" s="593"/>
      <c r="CO46" s="593"/>
      <c r="CP46" s="593"/>
      <c r="CQ46" s="594"/>
      <c r="CR46" s="595">
        <v>4155441</v>
      </c>
      <c r="CS46" s="596"/>
      <c r="CT46" s="596"/>
      <c r="CU46" s="596"/>
      <c r="CV46" s="596"/>
      <c r="CW46" s="596"/>
      <c r="CX46" s="596"/>
      <c r="CY46" s="597"/>
      <c r="CZ46" s="629">
        <v>4.4000000000000004</v>
      </c>
      <c r="DA46" s="678"/>
      <c r="DB46" s="678"/>
      <c r="DC46" s="679"/>
      <c r="DD46" s="604">
        <v>1497686</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339</v>
      </c>
      <c r="CG47" s="593"/>
      <c r="CH47" s="593"/>
      <c r="CI47" s="593"/>
      <c r="CJ47" s="593"/>
      <c r="CK47" s="593"/>
      <c r="CL47" s="593"/>
      <c r="CM47" s="593"/>
      <c r="CN47" s="593"/>
      <c r="CO47" s="593"/>
      <c r="CP47" s="593"/>
      <c r="CQ47" s="594"/>
      <c r="CR47" s="595" t="s">
        <v>112</v>
      </c>
      <c r="CS47" s="627"/>
      <c r="CT47" s="627"/>
      <c r="CU47" s="627"/>
      <c r="CV47" s="627"/>
      <c r="CW47" s="627"/>
      <c r="CX47" s="627"/>
      <c r="CY47" s="628"/>
      <c r="CZ47" s="629" t="s">
        <v>112</v>
      </c>
      <c r="DA47" s="630"/>
      <c r="DB47" s="630"/>
      <c r="DC47" s="631"/>
      <c r="DD47" s="604" t="s">
        <v>112</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340</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341</v>
      </c>
      <c r="CE49" s="639"/>
      <c r="CF49" s="639"/>
      <c r="CG49" s="639"/>
      <c r="CH49" s="639"/>
      <c r="CI49" s="639"/>
      <c r="CJ49" s="639"/>
      <c r="CK49" s="639"/>
      <c r="CL49" s="639"/>
      <c r="CM49" s="639"/>
      <c r="CN49" s="639"/>
      <c r="CO49" s="639"/>
      <c r="CP49" s="639"/>
      <c r="CQ49" s="640"/>
      <c r="CR49" s="667">
        <v>95396771</v>
      </c>
      <c r="CS49" s="663"/>
      <c r="CT49" s="663"/>
      <c r="CU49" s="663"/>
      <c r="CV49" s="663"/>
      <c r="CW49" s="663"/>
      <c r="CX49" s="663"/>
      <c r="CY49" s="690"/>
      <c r="CZ49" s="691">
        <v>100</v>
      </c>
      <c r="DA49" s="692"/>
      <c r="DB49" s="692"/>
      <c r="DC49" s="693"/>
      <c r="DD49" s="694">
        <v>59733143</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343</v>
      </c>
      <c r="DK2" s="737"/>
      <c r="DL2" s="737"/>
      <c r="DM2" s="737"/>
      <c r="DN2" s="737"/>
      <c r="DO2" s="738"/>
      <c r="DP2" s="202"/>
      <c r="DQ2" s="736" t="s">
        <v>344</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345</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347</v>
      </c>
      <c r="B5" s="731"/>
      <c r="C5" s="731"/>
      <c r="D5" s="731"/>
      <c r="E5" s="731"/>
      <c r="F5" s="731"/>
      <c r="G5" s="731"/>
      <c r="H5" s="731"/>
      <c r="I5" s="731"/>
      <c r="J5" s="731"/>
      <c r="K5" s="731"/>
      <c r="L5" s="731"/>
      <c r="M5" s="731"/>
      <c r="N5" s="731"/>
      <c r="O5" s="731"/>
      <c r="P5" s="732"/>
      <c r="Q5" s="707" t="s">
        <v>348</v>
      </c>
      <c r="R5" s="708"/>
      <c r="S5" s="708"/>
      <c r="T5" s="708"/>
      <c r="U5" s="709"/>
      <c r="V5" s="707" t="s">
        <v>349</v>
      </c>
      <c r="W5" s="708"/>
      <c r="X5" s="708"/>
      <c r="Y5" s="708"/>
      <c r="Z5" s="709"/>
      <c r="AA5" s="707" t="s">
        <v>350</v>
      </c>
      <c r="AB5" s="708"/>
      <c r="AC5" s="708"/>
      <c r="AD5" s="708"/>
      <c r="AE5" s="708"/>
      <c r="AF5" s="740" t="s">
        <v>351</v>
      </c>
      <c r="AG5" s="708"/>
      <c r="AH5" s="708"/>
      <c r="AI5" s="708"/>
      <c r="AJ5" s="719"/>
      <c r="AK5" s="708" t="s">
        <v>352</v>
      </c>
      <c r="AL5" s="708"/>
      <c r="AM5" s="708"/>
      <c r="AN5" s="708"/>
      <c r="AO5" s="709"/>
      <c r="AP5" s="707" t="s">
        <v>353</v>
      </c>
      <c r="AQ5" s="708"/>
      <c r="AR5" s="708"/>
      <c r="AS5" s="708"/>
      <c r="AT5" s="709"/>
      <c r="AU5" s="707" t="s">
        <v>354</v>
      </c>
      <c r="AV5" s="708"/>
      <c r="AW5" s="708"/>
      <c r="AX5" s="708"/>
      <c r="AY5" s="719"/>
      <c r="AZ5" s="209"/>
      <c r="BA5" s="209"/>
      <c r="BB5" s="209"/>
      <c r="BC5" s="209"/>
      <c r="BD5" s="209"/>
      <c r="BE5" s="210"/>
      <c r="BF5" s="210"/>
      <c r="BG5" s="210"/>
      <c r="BH5" s="210"/>
      <c r="BI5" s="210"/>
      <c r="BJ5" s="210"/>
      <c r="BK5" s="210"/>
      <c r="BL5" s="210"/>
      <c r="BM5" s="210"/>
      <c r="BN5" s="210"/>
      <c r="BO5" s="210"/>
      <c r="BP5" s="210"/>
      <c r="BQ5" s="730" t="s">
        <v>355</v>
      </c>
      <c r="BR5" s="731"/>
      <c r="BS5" s="731"/>
      <c r="BT5" s="731"/>
      <c r="BU5" s="731"/>
      <c r="BV5" s="731"/>
      <c r="BW5" s="731"/>
      <c r="BX5" s="731"/>
      <c r="BY5" s="731"/>
      <c r="BZ5" s="731"/>
      <c r="CA5" s="731"/>
      <c r="CB5" s="731"/>
      <c r="CC5" s="731"/>
      <c r="CD5" s="731"/>
      <c r="CE5" s="731"/>
      <c r="CF5" s="731"/>
      <c r="CG5" s="732"/>
      <c r="CH5" s="707" t="s">
        <v>356</v>
      </c>
      <c r="CI5" s="708"/>
      <c r="CJ5" s="708"/>
      <c r="CK5" s="708"/>
      <c r="CL5" s="709"/>
      <c r="CM5" s="707" t="s">
        <v>357</v>
      </c>
      <c r="CN5" s="708"/>
      <c r="CO5" s="708"/>
      <c r="CP5" s="708"/>
      <c r="CQ5" s="709"/>
      <c r="CR5" s="707" t="s">
        <v>358</v>
      </c>
      <c r="CS5" s="708"/>
      <c r="CT5" s="708"/>
      <c r="CU5" s="708"/>
      <c r="CV5" s="709"/>
      <c r="CW5" s="707" t="s">
        <v>359</v>
      </c>
      <c r="CX5" s="708"/>
      <c r="CY5" s="708"/>
      <c r="CZ5" s="708"/>
      <c r="DA5" s="709"/>
      <c r="DB5" s="707" t="s">
        <v>360</v>
      </c>
      <c r="DC5" s="708"/>
      <c r="DD5" s="708"/>
      <c r="DE5" s="708"/>
      <c r="DF5" s="709"/>
      <c r="DG5" s="713" t="s">
        <v>361</v>
      </c>
      <c r="DH5" s="714"/>
      <c r="DI5" s="714"/>
      <c r="DJ5" s="714"/>
      <c r="DK5" s="715"/>
      <c r="DL5" s="713" t="s">
        <v>362</v>
      </c>
      <c r="DM5" s="714"/>
      <c r="DN5" s="714"/>
      <c r="DO5" s="714"/>
      <c r="DP5" s="715"/>
      <c r="DQ5" s="707" t="s">
        <v>363</v>
      </c>
      <c r="DR5" s="708"/>
      <c r="DS5" s="708"/>
      <c r="DT5" s="708"/>
      <c r="DU5" s="709"/>
      <c r="DV5" s="707" t="s">
        <v>354</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364</v>
      </c>
      <c r="C7" s="722"/>
      <c r="D7" s="722"/>
      <c r="E7" s="722"/>
      <c r="F7" s="722"/>
      <c r="G7" s="722"/>
      <c r="H7" s="722"/>
      <c r="I7" s="722"/>
      <c r="J7" s="722"/>
      <c r="K7" s="722"/>
      <c r="L7" s="722"/>
      <c r="M7" s="722"/>
      <c r="N7" s="722"/>
      <c r="O7" s="722"/>
      <c r="P7" s="723"/>
      <c r="Q7" s="724">
        <v>95757</v>
      </c>
      <c r="R7" s="725"/>
      <c r="S7" s="725"/>
      <c r="T7" s="725"/>
      <c r="U7" s="725"/>
      <c r="V7" s="725">
        <v>95682</v>
      </c>
      <c r="W7" s="725"/>
      <c r="X7" s="725"/>
      <c r="Y7" s="725"/>
      <c r="Z7" s="725"/>
      <c r="AA7" s="725">
        <v>75</v>
      </c>
      <c r="AB7" s="725"/>
      <c r="AC7" s="725"/>
      <c r="AD7" s="725"/>
      <c r="AE7" s="726"/>
      <c r="AF7" s="727">
        <v>36</v>
      </c>
      <c r="AG7" s="728"/>
      <c r="AH7" s="728"/>
      <c r="AI7" s="728"/>
      <c r="AJ7" s="729"/>
      <c r="AK7" s="764">
        <v>703</v>
      </c>
      <c r="AL7" s="765"/>
      <c r="AM7" s="765"/>
      <c r="AN7" s="765"/>
      <c r="AO7" s="765"/>
      <c r="AP7" s="765">
        <v>93505</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544</v>
      </c>
      <c r="BT7" s="769"/>
      <c r="BU7" s="769"/>
      <c r="BV7" s="769"/>
      <c r="BW7" s="769"/>
      <c r="BX7" s="769"/>
      <c r="BY7" s="769"/>
      <c r="BZ7" s="769"/>
      <c r="CA7" s="769"/>
      <c r="CB7" s="769"/>
      <c r="CC7" s="769"/>
      <c r="CD7" s="769"/>
      <c r="CE7" s="769"/>
      <c r="CF7" s="769"/>
      <c r="CG7" s="770"/>
      <c r="CH7" s="761">
        <v>-27</v>
      </c>
      <c r="CI7" s="762"/>
      <c r="CJ7" s="762"/>
      <c r="CK7" s="762"/>
      <c r="CL7" s="763"/>
      <c r="CM7" s="761">
        <v>41</v>
      </c>
      <c r="CN7" s="762"/>
      <c r="CO7" s="762"/>
      <c r="CP7" s="762"/>
      <c r="CQ7" s="763"/>
      <c r="CR7" s="761">
        <v>5</v>
      </c>
      <c r="CS7" s="762"/>
      <c r="CT7" s="762"/>
      <c r="CU7" s="762"/>
      <c r="CV7" s="763"/>
      <c r="CW7" s="761" t="s">
        <v>565</v>
      </c>
      <c r="CX7" s="762"/>
      <c r="CY7" s="762"/>
      <c r="CZ7" s="762"/>
      <c r="DA7" s="763"/>
      <c r="DB7" s="761" t="s">
        <v>565</v>
      </c>
      <c r="DC7" s="762"/>
      <c r="DD7" s="762"/>
      <c r="DE7" s="762"/>
      <c r="DF7" s="763"/>
      <c r="DG7" s="761" t="s">
        <v>565</v>
      </c>
      <c r="DH7" s="762"/>
      <c r="DI7" s="762"/>
      <c r="DJ7" s="762"/>
      <c r="DK7" s="763"/>
      <c r="DL7" s="761" t="s">
        <v>565</v>
      </c>
      <c r="DM7" s="762"/>
      <c r="DN7" s="762"/>
      <c r="DO7" s="762"/>
      <c r="DP7" s="763"/>
      <c r="DQ7" s="761" t="s">
        <v>565</v>
      </c>
      <c r="DR7" s="762"/>
      <c r="DS7" s="762"/>
      <c r="DT7" s="762"/>
      <c r="DU7" s="763"/>
      <c r="DV7" s="742"/>
      <c r="DW7" s="743"/>
      <c r="DX7" s="743"/>
      <c r="DY7" s="743"/>
      <c r="DZ7" s="744"/>
      <c r="EA7" s="207"/>
    </row>
    <row r="8" spans="1:131" s="208" customFormat="1" ht="26.25" customHeight="1" x14ac:dyDescent="0.15">
      <c r="A8" s="214">
        <v>2</v>
      </c>
      <c r="B8" s="745" t="s">
        <v>365</v>
      </c>
      <c r="C8" s="746"/>
      <c r="D8" s="746"/>
      <c r="E8" s="746"/>
      <c r="F8" s="746"/>
      <c r="G8" s="746"/>
      <c r="H8" s="746"/>
      <c r="I8" s="746"/>
      <c r="J8" s="746"/>
      <c r="K8" s="746"/>
      <c r="L8" s="746"/>
      <c r="M8" s="746"/>
      <c r="N8" s="746"/>
      <c r="O8" s="746"/>
      <c r="P8" s="747"/>
      <c r="Q8" s="748">
        <v>412</v>
      </c>
      <c r="R8" s="749"/>
      <c r="S8" s="749"/>
      <c r="T8" s="749"/>
      <c r="U8" s="749"/>
      <c r="V8" s="749">
        <v>412</v>
      </c>
      <c r="W8" s="749"/>
      <c r="X8" s="749"/>
      <c r="Y8" s="749"/>
      <c r="Z8" s="749"/>
      <c r="AA8" s="749" t="s">
        <v>538</v>
      </c>
      <c r="AB8" s="749"/>
      <c r="AC8" s="749"/>
      <c r="AD8" s="749"/>
      <c r="AE8" s="750"/>
      <c r="AF8" s="751" t="s">
        <v>112</v>
      </c>
      <c r="AG8" s="752"/>
      <c r="AH8" s="752"/>
      <c r="AI8" s="752"/>
      <c r="AJ8" s="753"/>
      <c r="AK8" s="754">
        <v>9</v>
      </c>
      <c r="AL8" s="755"/>
      <c r="AM8" s="755"/>
      <c r="AN8" s="755"/>
      <c r="AO8" s="755"/>
      <c r="AP8" s="755">
        <v>1092</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545</v>
      </c>
      <c r="BT8" s="759"/>
      <c r="BU8" s="759"/>
      <c r="BV8" s="759"/>
      <c r="BW8" s="759"/>
      <c r="BX8" s="759"/>
      <c r="BY8" s="759"/>
      <c r="BZ8" s="759"/>
      <c r="CA8" s="759"/>
      <c r="CB8" s="759"/>
      <c r="CC8" s="759"/>
      <c r="CD8" s="759"/>
      <c r="CE8" s="759"/>
      <c r="CF8" s="759"/>
      <c r="CG8" s="760"/>
      <c r="CH8" s="771">
        <v>3</v>
      </c>
      <c r="CI8" s="772"/>
      <c r="CJ8" s="772"/>
      <c r="CK8" s="772"/>
      <c r="CL8" s="773"/>
      <c r="CM8" s="771">
        <v>18</v>
      </c>
      <c r="CN8" s="772"/>
      <c r="CO8" s="772"/>
      <c r="CP8" s="772"/>
      <c r="CQ8" s="773"/>
      <c r="CR8" s="771">
        <v>8</v>
      </c>
      <c r="CS8" s="772"/>
      <c r="CT8" s="772"/>
      <c r="CU8" s="772"/>
      <c r="CV8" s="773"/>
      <c r="CW8" s="771" t="s">
        <v>563</v>
      </c>
      <c r="CX8" s="772"/>
      <c r="CY8" s="772"/>
      <c r="CZ8" s="772"/>
      <c r="DA8" s="773"/>
      <c r="DB8" s="771" t="s">
        <v>568</v>
      </c>
      <c r="DC8" s="772"/>
      <c r="DD8" s="772"/>
      <c r="DE8" s="772"/>
      <c r="DF8" s="773"/>
      <c r="DG8" s="771" t="s">
        <v>568</v>
      </c>
      <c r="DH8" s="772"/>
      <c r="DI8" s="772"/>
      <c r="DJ8" s="772"/>
      <c r="DK8" s="773"/>
      <c r="DL8" s="771" t="s">
        <v>568</v>
      </c>
      <c r="DM8" s="772"/>
      <c r="DN8" s="772"/>
      <c r="DO8" s="772"/>
      <c r="DP8" s="773"/>
      <c r="DQ8" s="771" t="s">
        <v>568</v>
      </c>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546</v>
      </c>
      <c r="BT9" s="759"/>
      <c r="BU9" s="759"/>
      <c r="BV9" s="759"/>
      <c r="BW9" s="759"/>
      <c r="BX9" s="759"/>
      <c r="BY9" s="759"/>
      <c r="BZ9" s="759"/>
      <c r="CA9" s="759"/>
      <c r="CB9" s="759"/>
      <c r="CC9" s="759"/>
      <c r="CD9" s="759"/>
      <c r="CE9" s="759"/>
      <c r="CF9" s="759"/>
      <c r="CG9" s="760"/>
      <c r="CH9" s="771">
        <v>25</v>
      </c>
      <c r="CI9" s="772"/>
      <c r="CJ9" s="772"/>
      <c r="CK9" s="772"/>
      <c r="CL9" s="773"/>
      <c r="CM9" s="771">
        <v>274</v>
      </c>
      <c r="CN9" s="772"/>
      <c r="CO9" s="772"/>
      <c r="CP9" s="772"/>
      <c r="CQ9" s="773"/>
      <c r="CR9" s="771">
        <v>109</v>
      </c>
      <c r="CS9" s="772"/>
      <c r="CT9" s="772"/>
      <c r="CU9" s="772"/>
      <c r="CV9" s="773"/>
      <c r="CW9" s="771" t="s">
        <v>563</v>
      </c>
      <c r="CX9" s="772"/>
      <c r="CY9" s="772"/>
      <c r="CZ9" s="772"/>
      <c r="DA9" s="773"/>
      <c r="DB9" s="771" t="s">
        <v>563</v>
      </c>
      <c r="DC9" s="772"/>
      <c r="DD9" s="772"/>
      <c r="DE9" s="772"/>
      <c r="DF9" s="773"/>
      <c r="DG9" s="771" t="s">
        <v>563</v>
      </c>
      <c r="DH9" s="772"/>
      <c r="DI9" s="772"/>
      <c r="DJ9" s="772"/>
      <c r="DK9" s="773"/>
      <c r="DL9" s="771" t="s">
        <v>563</v>
      </c>
      <c r="DM9" s="772"/>
      <c r="DN9" s="772"/>
      <c r="DO9" s="772"/>
      <c r="DP9" s="773"/>
      <c r="DQ9" s="771" t="s">
        <v>563</v>
      </c>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547</v>
      </c>
      <c r="BT10" s="759"/>
      <c r="BU10" s="759"/>
      <c r="BV10" s="759"/>
      <c r="BW10" s="759"/>
      <c r="BX10" s="759"/>
      <c r="BY10" s="759"/>
      <c r="BZ10" s="759"/>
      <c r="CA10" s="759"/>
      <c r="CB10" s="759"/>
      <c r="CC10" s="759"/>
      <c r="CD10" s="759"/>
      <c r="CE10" s="759"/>
      <c r="CF10" s="759"/>
      <c r="CG10" s="760"/>
      <c r="CH10" s="771">
        <v>-1</v>
      </c>
      <c r="CI10" s="772"/>
      <c r="CJ10" s="772"/>
      <c r="CK10" s="772"/>
      <c r="CL10" s="773"/>
      <c r="CM10" s="771">
        <v>105</v>
      </c>
      <c r="CN10" s="772"/>
      <c r="CO10" s="772"/>
      <c r="CP10" s="772"/>
      <c r="CQ10" s="773"/>
      <c r="CR10" s="771">
        <v>80</v>
      </c>
      <c r="CS10" s="772"/>
      <c r="CT10" s="772"/>
      <c r="CU10" s="772"/>
      <c r="CV10" s="773"/>
      <c r="CW10" s="771">
        <v>19</v>
      </c>
      <c r="CX10" s="772"/>
      <c r="CY10" s="772"/>
      <c r="CZ10" s="772"/>
      <c r="DA10" s="773"/>
      <c r="DB10" s="771" t="s">
        <v>569</v>
      </c>
      <c r="DC10" s="772"/>
      <c r="DD10" s="772"/>
      <c r="DE10" s="772"/>
      <c r="DF10" s="773"/>
      <c r="DG10" s="771" t="s">
        <v>569</v>
      </c>
      <c r="DH10" s="772"/>
      <c r="DI10" s="772"/>
      <c r="DJ10" s="772"/>
      <c r="DK10" s="773"/>
      <c r="DL10" s="771" t="s">
        <v>569</v>
      </c>
      <c r="DM10" s="772"/>
      <c r="DN10" s="772"/>
      <c r="DO10" s="772"/>
      <c r="DP10" s="773"/>
      <c r="DQ10" s="771" t="s">
        <v>569</v>
      </c>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t="s">
        <v>548</v>
      </c>
      <c r="BT11" s="759"/>
      <c r="BU11" s="759"/>
      <c r="BV11" s="759"/>
      <c r="BW11" s="759"/>
      <c r="BX11" s="759"/>
      <c r="BY11" s="759"/>
      <c r="BZ11" s="759"/>
      <c r="CA11" s="759"/>
      <c r="CB11" s="759"/>
      <c r="CC11" s="759"/>
      <c r="CD11" s="759"/>
      <c r="CE11" s="759"/>
      <c r="CF11" s="759"/>
      <c r="CG11" s="760"/>
      <c r="CH11" s="771">
        <v>-2</v>
      </c>
      <c r="CI11" s="772"/>
      <c r="CJ11" s="772"/>
      <c r="CK11" s="772"/>
      <c r="CL11" s="773"/>
      <c r="CM11" s="771">
        <v>441</v>
      </c>
      <c r="CN11" s="772"/>
      <c r="CO11" s="772"/>
      <c r="CP11" s="772"/>
      <c r="CQ11" s="773"/>
      <c r="CR11" s="771">
        <v>371</v>
      </c>
      <c r="CS11" s="772"/>
      <c r="CT11" s="772"/>
      <c r="CU11" s="772"/>
      <c r="CV11" s="773"/>
      <c r="CW11" s="771">
        <v>31</v>
      </c>
      <c r="CX11" s="772"/>
      <c r="CY11" s="772"/>
      <c r="CZ11" s="772"/>
      <c r="DA11" s="773"/>
      <c r="DB11" s="771" t="s">
        <v>566</v>
      </c>
      <c r="DC11" s="772"/>
      <c r="DD11" s="772"/>
      <c r="DE11" s="772"/>
      <c r="DF11" s="773"/>
      <c r="DG11" s="771" t="s">
        <v>566</v>
      </c>
      <c r="DH11" s="772"/>
      <c r="DI11" s="772"/>
      <c r="DJ11" s="772"/>
      <c r="DK11" s="773"/>
      <c r="DL11" s="771" t="s">
        <v>566</v>
      </c>
      <c r="DM11" s="772"/>
      <c r="DN11" s="772"/>
      <c r="DO11" s="772"/>
      <c r="DP11" s="773"/>
      <c r="DQ11" s="771" t="s">
        <v>566</v>
      </c>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t="s">
        <v>549</v>
      </c>
      <c r="BT12" s="759"/>
      <c r="BU12" s="759"/>
      <c r="BV12" s="759"/>
      <c r="BW12" s="759"/>
      <c r="BX12" s="759"/>
      <c r="BY12" s="759"/>
      <c r="BZ12" s="759"/>
      <c r="CA12" s="759"/>
      <c r="CB12" s="759"/>
      <c r="CC12" s="759"/>
      <c r="CD12" s="759"/>
      <c r="CE12" s="759"/>
      <c r="CF12" s="759"/>
      <c r="CG12" s="760"/>
      <c r="CH12" s="771">
        <v>9</v>
      </c>
      <c r="CI12" s="772"/>
      <c r="CJ12" s="772"/>
      <c r="CK12" s="772"/>
      <c r="CL12" s="773"/>
      <c r="CM12" s="771">
        <v>431</v>
      </c>
      <c r="CN12" s="772"/>
      <c r="CO12" s="772"/>
      <c r="CP12" s="772"/>
      <c r="CQ12" s="773"/>
      <c r="CR12" s="771">
        <v>100</v>
      </c>
      <c r="CS12" s="772"/>
      <c r="CT12" s="772"/>
      <c r="CU12" s="772"/>
      <c r="CV12" s="773"/>
      <c r="CW12" s="771" t="s">
        <v>563</v>
      </c>
      <c r="CX12" s="772"/>
      <c r="CY12" s="772"/>
      <c r="CZ12" s="772"/>
      <c r="DA12" s="773"/>
      <c r="DB12" s="771" t="s">
        <v>570</v>
      </c>
      <c r="DC12" s="772"/>
      <c r="DD12" s="772"/>
      <c r="DE12" s="772"/>
      <c r="DF12" s="773"/>
      <c r="DG12" s="771" t="s">
        <v>570</v>
      </c>
      <c r="DH12" s="772"/>
      <c r="DI12" s="772"/>
      <c r="DJ12" s="772"/>
      <c r="DK12" s="773"/>
      <c r="DL12" s="771" t="s">
        <v>570</v>
      </c>
      <c r="DM12" s="772"/>
      <c r="DN12" s="772"/>
      <c r="DO12" s="772"/>
      <c r="DP12" s="773"/>
      <c r="DQ12" s="771" t="s">
        <v>570</v>
      </c>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t="s">
        <v>550</v>
      </c>
      <c r="BT13" s="759"/>
      <c r="BU13" s="759"/>
      <c r="BV13" s="759"/>
      <c r="BW13" s="759"/>
      <c r="BX13" s="759"/>
      <c r="BY13" s="759"/>
      <c r="BZ13" s="759"/>
      <c r="CA13" s="759"/>
      <c r="CB13" s="759"/>
      <c r="CC13" s="759"/>
      <c r="CD13" s="759"/>
      <c r="CE13" s="759"/>
      <c r="CF13" s="759"/>
      <c r="CG13" s="760"/>
      <c r="CH13" s="771">
        <v>55</v>
      </c>
      <c r="CI13" s="772"/>
      <c r="CJ13" s="772"/>
      <c r="CK13" s="772"/>
      <c r="CL13" s="773"/>
      <c r="CM13" s="771">
        <v>448</v>
      </c>
      <c r="CN13" s="772"/>
      <c r="CO13" s="772"/>
      <c r="CP13" s="772"/>
      <c r="CQ13" s="773"/>
      <c r="CR13" s="771">
        <v>16</v>
      </c>
      <c r="CS13" s="772"/>
      <c r="CT13" s="772"/>
      <c r="CU13" s="772"/>
      <c r="CV13" s="773"/>
      <c r="CW13" s="771" t="s">
        <v>563</v>
      </c>
      <c r="CX13" s="772"/>
      <c r="CY13" s="772"/>
      <c r="CZ13" s="772"/>
      <c r="DA13" s="773"/>
      <c r="DB13" s="771">
        <v>54</v>
      </c>
      <c r="DC13" s="772"/>
      <c r="DD13" s="772"/>
      <c r="DE13" s="772"/>
      <c r="DF13" s="773"/>
      <c r="DG13" s="771" t="s">
        <v>570</v>
      </c>
      <c r="DH13" s="772"/>
      <c r="DI13" s="772"/>
      <c r="DJ13" s="772"/>
      <c r="DK13" s="773"/>
      <c r="DL13" s="771" t="s">
        <v>570</v>
      </c>
      <c r="DM13" s="772"/>
      <c r="DN13" s="772"/>
      <c r="DO13" s="772"/>
      <c r="DP13" s="773"/>
      <c r="DQ13" s="771" t="s">
        <v>570</v>
      </c>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t="s">
        <v>551</v>
      </c>
      <c r="BT14" s="759"/>
      <c r="BU14" s="759"/>
      <c r="BV14" s="759"/>
      <c r="BW14" s="759"/>
      <c r="BX14" s="759"/>
      <c r="BY14" s="759"/>
      <c r="BZ14" s="759"/>
      <c r="CA14" s="759"/>
      <c r="CB14" s="759"/>
      <c r="CC14" s="759"/>
      <c r="CD14" s="759"/>
      <c r="CE14" s="759"/>
      <c r="CF14" s="759"/>
      <c r="CG14" s="760"/>
      <c r="CH14" s="771">
        <v>3</v>
      </c>
      <c r="CI14" s="772"/>
      <c r="CJ14" s="772"/>
      <c r="CK14" s="772"/>
      <c r="CL14" s="773"/>
      <c r="CM14" s="771">
        <v>86</v>
      </c>
      <c r="CN14" s="772"/>
      <c r="CO14" s="772"/>
      <c r="CP14" s="772"/>
      <c r="CQ14" s="773"/>
      <c r="CR14" s="771">
        <v>25</v>
      </c>
      <c r="CS14" s="772"/>
      <c r="CT14" s="772"/>
      <c r="CU14" s="772"/>
      <c r="CV14" s="773"/>
      <c r="CW14" s="771" t="s">
        <v>563</v>
      </c>
      <c r="CX14" s="772"/>
      <c r="CY14" s="772"/>
      <c r="CZ14" s="772"/>
      <c r="DA14" s="773"/>
      <c r="DB14" s="771" t="s">
        <v>565</v>
      </c>
      <c r="DC14" s="772"/>
      <c r="DD14" s="772"/>
      <c r="DE14" s="772"/>
      <c r="DF14" s="773"/>
      <c r="DG14" s="771" t="s">
        <v>570</v>
      </c>
      <c r="DH14" s="772"/>
      <c r="DI14" s="772"/>
      <c r="DJ14" s="772"/>
      <c r="DK14" s="773"/>
      <c r="DL14" s="771" t="s">
        <v>570</v>
      </c>
      <c r="DM14" s="772"/>
      <c r="DN14" s="772"/>
      <c r="DO14" s="772"/>
      <c r="DP14" s="773"/>
      <c r="DQ14" s="771" t="s">
        <v>570</v>
      </c>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t="s">
        <v>552</v>
      </c>
      <c r="BT15" s="759"/>
      <c r="BU15" s="759"/>
      <c r="BV15" s="759"/>
      <c r="BW15" s="759"/>
      <c r="BX15" s="759"/>
      <c r="BY15" s="759"/>
      <c r="BZ15" s="759"/>
      <c r="CA15" s="759"/>
      <c r="CB15" s="759"/>
      <c r="CC15" s="759"/>
      <c r="CD15" s="759"/>
      <c r="CE15" s="759"/>
      <c r="CF15" s="759"/>
      <c r="CG15" s="760"/>
      <c r="CH15" s="771">
        <v>16</v>
      </c>
      <c r="CI15" s="772"/>
      <c r="CJ15" s="772"/>
      <c r="CK15" s="772"/>
      <c r="CL15" s="773"/>
      <c r="CM15" s="771">
        <v>454</v>
      </c>
      <c r="CN15" s="772"/>
      <c r="CO15" s="772"/>
      <c r="CP15" s="772"/>
      <c r="CQ15" s="773"/>
      <c r="CR15" s="771">
        <v>5</v>
      </c>
      <c r="CS15" s="772"/>
      <c r="CT15" s="772"/>
      <c r="CU15" s="772"/>
      <c r="CV15" s="773"/>
      <c r="CW15" s="771" t="s">
        <v>563</v>
      </c>
      <c r="CX15" s="772"/>
      <c r="CY15" s="772"/>
      <c r="CZ15" s="772"/>
      <c r="DA15" s="773"/>
      <c r="DB15" s="771" t="s">
        <v>571</v>
      </c>
      <c r="DC15" s="772"/>
      <c r="DD15" s="772"/>
      <c r="DE15" s="772"/>
      <c r="DF15" s="773"/>
      <c r="DG15" s="771" t="s">
        <v>570</v>
      </c>
      <c r="DH15" s="772"/>
      <c r="DI15" s="772"/>
      <c r="DJ15" s="772"/>
      <c r="DK15" s="773"/>
      <c r="DL15" s="771" t="s">
        <v>570</v>
      </c>
      <c r="DM15" s="772"/>
      <c r="DN15" s="772"/>
      <c r="DO15" s="772"/>
      <c r="DP15" s="773"/>
      <c r="DQ15" s="771" t="s">
        <v>570</v>
      </c>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t="s">
        <v>572</v>
      </c>
      <c r="BT16" s="759"/>
      <c r="BU16" s="759"/>
      <c r="BV16" s="759"/>
      <c r="BW16" s="759"/>
      <c r="BX16" s="759"/>
      <c r="BY16" s="759"/>
      <c r="BZ16" s="759"/>
      <c r="CA16" s="759"/>
      <c r="CB16" s="759"/>
      <c r="CC16" s="759"/>
      <c r="CD16" s="759"/>
      <c r="CE16" s="759"/>
      <c r="CF16" s="759"/>
      <c r="CG16" s="760"/>
      <c r="CH16" s="771">
        <v>-671</v>
      </c>
      <c r="CI16" s="772"/>
      <c r="CJ16" s="772"/>
      <c r="CK16" s="772"/>
      <c r="CL16" s="773"/>
      <c r="CM16" s="771">
        <v>12302</v>
      </c>
      <c r="CN16" s="772"/>
      <c r="CO16" s="772"/>
      <c r="CP16" s="772"/>
      <c r="CQ16" s="773"/>
      <c r="CR16" s="771">
        <v>473</v>
      </c>
      <c r="CS16" s="772"/>
      <c r="CT16" s="772"/>
      <c r="CU16" s="772"/>
      <c r="CV16" s="773"/>
      <c r="CW16" s="771">
        <v>29</v>
      </c>
      <c r="CX16" s="772"/>
      <c r="CY16" s="772"/>
      <c r="CZ16" s="772"/>
      <c r="DA16" s="773"/>
      <c r="DB16" s="771">
        <v>1153</v>
      </c>
      <c r="DC16" s="772"/>
      <c r="DD16" s="772"/>
      <c r="DE16" s="772"/>
      <c r="DF16" s="773"/>
      <c r="DG16" s="771" t="s">
        <v>538</v>
      </c>
      <c r="DH16" s="772"/>
      <c r="DI16" s="772"/>
      <c r="DJ16" s="772"/>
      <c r="DK16" s="773"/>
      <c r="DL16" s="771" t="s">
        <v>538</v>
      </c>
      <c r="DM16" s="772"/>
      <c r="DN16" s="772"/>
      <c r="DO16" s="772"/>
      <c r="DP16" s="773"/>
      <c r="DQ16" s="771" t="s">
        <v>538</v>
      </c>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366</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367</v>
      </c>
      <c r="B23" s="780" t="s">
        <v>368</v>
      </c>
      <c r="C23" s="781"/>
      <c r="D23" s="781"/>
      <c r="E23" s="781"/>
      <c r="F23" s="781"/>
      <c r="G23" s="781"/>
      <c r="H23" s="781"/>
      <c r="I23" s="781"/>
      <c r="J23" s="781"/>
      <c r="K23" s="781"/>
      <c r="L23" s="781"/>
      <c r="M23" s="781"/>
      <c r="N23" s="781"/>
      <c r="O23" s="781"/>
      <c r="P23" s="782"/>
      <c r="Q23" s="783">
        <v>96034</v>
      </c>
      <c r="R23" s="784"/>
      <c r="S23" s="784"/>
      <c r="T23" s="784"/>
      <c r="U23" s="784"/>
      <c r="V23" s="784">
        <v>95959</v>
      </c>
      <c r="W23" s="784"/>
      <c r="X23" s="784"/>
      <c r="Y23" s="784"/>
      <c r="Z23" s="784"/>
      <c r="AA23" s="784">
        <v>75</v>
      </c>
      <c r="AB23" s="784"/>
      <c r="AC23" s="784"/>
      <c r="AD23" s="784"/>
      <c r="AE23" s="785"/>
      <c r="AF23" s="786">
        <v>36</v>
      </c>
      <c r="AG23" s="784"/>
      <c r="AH23" s="784"/>
      <c r="AI23" s="784"/>
      <c r="AJ23" s="787"/>
      <c r="AK23" s="788"/>
      <c r="AL23" s="789"/>
      <c r="AM23" s="789"/>
      <c r="AN23" s="789"/>
      <c r="AO23" s="789"/>
      <c r="AP23" s="784">
        <v>94597</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369</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347</v>
      </c>
      <c r="B26" s="731"/>
      <c r="C26" s="731"/>
      <c r="D26" s="731"/>
      <c r="E26" s="731"/>
      <c r="F26" s="731"/>
      <c r="G26" s="731"/>
      <c r="H26" s="731"/>
      <c r="I26" s="731"/>
      <c r="J26" s="731"/>
      <c r="K26" s="731"/>
      <c r="L26" s="731"/>
      <c r="M26" s="731"/>
      <c r="N26" s="731"/>
      <c r="O26" s="731"/>
      <c r="P26" s="732"/>
      <c r="Q26" s="707" t="s">
        <v>371</v>
      </c>
      <c r="R26" s="708"/>
      <c r="S26" s="708"/>
      <c r="T26" s="708"/>
      <c r="U26" s="709"/>
      <c r="V26" s="707" t="s">
        <v>372</v>
      </c>
      <c r="W26" s="708"/>
      <c r="X26" s="708"/>
      <c r="Y26" s="708"/>
      <c r="Z26" s="709"/>
      <c r="AA26" s="707" t="s">
        <v>373</v>
      </c>
      <c r="AB26" s="708"/>
      <c r="AC26" s="708"/>
      <c r="AD26" s="708"/>
      <c r="AE26" s="708"/>
      <c r="AF26" s="802" t="s">
        <v>374</v>
      </c>
      <c r="AG26" s="803"/>
      <c r="AH26" s="803"/>
      <c r="AI26" s="803"/>
      <c r="AJ26" s="804"/>
      <c r="AK26" s="708" t="s">
        <v>375</v>
      </c>
      <c r="AL26" s="708"/>
      <c r="AM26" s="708"/>
      <c r="AN26" s="708"/>
      <c r="AO26" s="709"/>
      <c r="AP26" s="707" t="s">
        <v>376</v>
      </c>
      <c r="AQ26" s="708"/>
      <c r="AR26" s="708"/>
      <c r="AS26" s="708"/>
      <c r="AT26" s="709"/>
      <c r="AU26" s="707" t="s">
        <v>377</v>
      </c>
      <c r="AV26" s="708"/>
      <c r="AW26" s="708"/>
      <c r="AX26" s="708"/>
      <c r="AY26" s="709"/>
      <c r="AZ26" s="707" t="s">
        <v>378</v>
      </c>
      <c r="BA26" s="708"/>
      <c r="BB26" s="708"/>
      <c r="BC26" s="708"/>
      <c r="BD26" s="709"/>
      <c r="BE26" s="707" t="s">
        <v>354</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379</v>
      </c>
      <c r="C28" s="722"/>
      <c r="D28" s="722"/>
      <c r="E28" s="722"/>
      <c r="F28" s="722"/>
      <c r="G28" s="722"/>
      <c r="H28" s="722"/>
      <c r="I28" s="722"/>
      <c r="J28" s="722"/>
      <c r="K28" s="722"/>
      <c r="L28" s="722"/>
      <c r="M28" s="722"/>
      <c r="N28" s="722"/>
      <c r="O28" s="722"/>
      <c r="P28" s="723"/>
      <c r="Q28" s="812">
        <v>37762</v>
      </c>
      <c r="R28" s="813"/>
      <c r="S28" s="813"/>
      <c r="T28" s="813"/>
      <c r="U28" s="813"/>
      <c r="V28" s="813">
        <v>38179</v>
      </c>
      <c r="W28" s="813"/>
      <c r="X28" s="813"/>
      <c r="Y28" s="813"/>
      <c r="Z28" s="813"/>
      <c r="AA28" s="813">
        <v>-417</v>
      </c>
      <c r="AB28" s="813"/>
      <c r="AC28" s="813"/>
      <c r="AD28" s="813"/>
      <c r="AE28" s="814"/>
      <c r="AF28" s="815">
        <v>-417</v>
      </c>
      <c r="AG28" s="813"/>
      <c r="AH28" s="813"/>
      <c r="AI28" s="813"/>
      <c r="AJ28" s="816"/>
      <c r="AK28" s="817">
        <v>3353</v>
      </c>
      <c r="AL28" s="808"/>
      <c r="AM28" s="808"/>
      <c r="AN28" s="808"/>
      <c r="AO28" s="808"/>
      <c r="AP28" s="808" t="s">
        <v>538</v>
      </c>
      <c r="AQ28" s="808"/>
      <c r="AR28" s="808"/>
      <c r="AS28" s="808"/>
      <c r="AT28" s="808"/>
      <c r="AU28" s="808" t="s">
        <v>538</v>
      </c>
      <c r="AV28" s="808"/>
      <c r="AW28" s="808"/>
      <c r="AX28" s="808"/>
      <c r="AY28" s="808"/>
      <c r="AZ28" s="809" t="s">
        <v>538</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380</v>
      </c>
      <c r="C29" s="746"/>
      <c r="D29" s="746"/>
      <c r="E29" s="746"/>
      <c r="F29" s="746"/>
      <c r="G29" s="746"/>
      <c r="H29" s="746"/>
      <c r="I29" s="746"/>
      <c r="J29" s="746"/>
      <c r="K29" s="746"/>
      <c r="L29" s="746"/>
      <c r="M29" s="746"/>
      <c r="N29" s="746"/>
      <c r="O29" s="746"/>
      <c r="P29" s="747"/>
      <c r="Q29" s="748">
        <v>22609</v>
      </c>
      <c r="R29" s="749"/>
      <c r="S29" s="749"/>
      <c r="T29" s="749"/>
      <c r="U29" s="749"/>
      <c r="V29" s="749">
        <v>22109</v>
      </c>
      <c r="W29" s="749"/>
      <c r="X29" s="749"/>
      <c r="Y29" s="749"/>
      <c r="Z29" s="749"/>
      <c r="AA29" s="749">
        <v>500</v>
      </c>
      <c r="AB29" s="749"/>
      <c r="AC29" s="749"/>
      <c r="AD29" s="749"/>
      <c r="AE29" s="750"/>
      <c r="AF29" s="751">
        <v>500</v>
      </c>
      <c r="AG29" s="752"/>
      <c r="AH29" s="752"/>
      <c r="AI29" s="752"/>
      <c r="AJ29" s="753"/>
      <c r="AK29" s="820">
        <v>3156</v>
      </c>
      <c r="AL29" s="821"/>
      <c r="AM29" s="821"/>
      <c r="AN29" s="821"/>
      <c r="AO29" s="821"/>
      <c r="AP29" s="821">
        <v>176</v>
      </c>
      <c r="AQ29" s="821"/>
      <c r="AR29" s="821"/>
      <c r="AS29" s="821"/>
      <c r="AT29" s="821"/>
      <c r="AU29" s="821" t="s">
        <v>540</v>
      </c>
      <c r="AV29" s="821"/>
      <c r="AW29" s="821"/>
      <c r="AX29" s="821"/>
      <c r="AY29" s="821"/>
      <c r="AZ29" s="822" t="s">
        <v>539</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381</v>
      </c>
      <c r="C30" s="746"/>
      <c r="D30" s="746"/>
      <c r="E30" s="746"/>
      <c r="F30" s="746"/>
      <c r="G30" s="746"/>
      <c r="H30" s="746"/>
      <c r="I30" s="746"/>
      <c r="J30" s="746"/>
      <c r="K30" s="746"/>
      <c r="L30" s="746"/>
      <c r="M30" s="746"/>
      <c r="N30" s="746"/>
      <c r="O30" s="746"/>
      <c r="P30" s="747"/>
      <c r="Q30" s="748">
        <v>5861</v>
      </c>
      <c r="R30" s="749"/>
      <c r="S30" s="749"/>
      <c r="T30" s="749"/>
      <c r="U30" s="749"/>
      <c r="V30" s="749">
        <v>5820</v>
      </c>
      <c r="W30" s="749"/>
      <c r="X30" s="749"/>
      <c r="Y30" s="749"/>
      <c r="Z30" s="749"/>
      <c r="AA30" s="749">
        <v>41</v>
      </c>
      <c r="AB30" s="749"/>
      <c r="AC30" s="749"/>
      <c r="AD30" s="749"/>
      <c r="AE30" s="750"/>
      <c r="AF30" s="751">
        <v>41</v>
      </c>
      <c r="AG30" s="752"/>
      <c r="AH30" s="752"/>
      <c r="AI30" s="752"/>
      <c r="AJ30" s="753"/>
      <c r="AK30" s="820">
        <v>2967</v>
      </c>
      <c r="AL30" s="821"/>
      <c r="AM30" s="821"/>
      <c r="AN30" s="821"/>
      <c r="AO30" s="821"/>
      <c r="AP30" s="821" t="s">
        <v>543</v>
      </c>
      <c r="AQ30" s="821"/>
      <c r="AR30" s="821"/>
      <c r="AS30" s="821"/>
      <c r="AT30" s="821"/>
      <c r="AU30" s="821" t="s">
        <v>541</v>
      </c>
      <c r="AV30" s="821"/>
      <c r="AW30" s="821"/>
      <c r="AX30" s="821"/>
      <c r="AY30" s="821"/>
      <c r="AZ30" s="822" t="s">
        <v>540</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382</v>
      </c>
      <c r="C31" s="746"/>
      <c r="D31" s="746"/>
      <c r="E31" s="746"/>
      <c r="F31" s="746"/>
      <c r="G31" s="746"/>
      <c r="H31" s="746"/>
      <c r="I31" s="746"/>
      <c r="J31" s="746"/>
      <c r="K31" s="746"/>
      <c r="L31" s="746"/>
      <c r="M31" s="746"/>
      <c r="N31" s="746"/>
      <c r="O31" s="746"/>
      <c r="P31" s="747"/>
      <c r="Q31" s="748">
        <v>13170</v>
      </c>
      <c r="R31" s="749"/>
      <c r="S31" s="749"/>
      <c r="T31" s="749"/>
      <c r="U31" s="749"/>
      <c r="V31" s="749">
        <v>13000</v>
      </c>
      <c r="W31" s="749"/>
      <c r="X31" s="749"/>
      <c r="Y31" s="749"/>
      <c r="Z31" s="749"/>
      <c r="AA31" s="749">
        <v>170</v>
      </c>
      <c r="AB31" s="749"/>
      <c r="AC31" s="749"/>
      <c r="AD31" s="749"/>
      <c r="AE31" s="750"/>
      <c r="AF31" s="751">
        <v>4735</v>
      </c>
      <c r="AG31" s="752"/>
      <c r="AH31" s="752"/>
      <c r="AI31" s="752"/>
      <c r="AJ31" s="753"/>
      <c r="AK31" s="820">
        <v>1404</v>
      </c>
      <c r="AL31" s="821"/>
      <c r="AM31" s="821"/>
      <c r="AN31" s="821"/>
      <c r="AO31" s="821"/>
      <c r="AP31" s="821">
        <v>14637</v>
      </c>
      <c r="AQ31" s="821"/>
      <c r="AR31" s="821"/>
      <c r="AS31" s="821"/>
      <c r="AT31" s="821"/>
      <c r="AU31" s="821">
        <v>9309</v>
      </c>
      <c r="AV31" s="821"/>
      <c r="AW31" s="821"/>
      <c r="AX31" s="821"/>
      <c r="AY31" s="821"/>
      <c r="AZ31" s="822" t="s">
        <v>541</v>
      </c>
      <c r="BA31" s="822"/>
      <c r="BB31" s="822"/>
      <c r="BC31" s="822"/>
      <c r="BD31" s="822"/>
      <c r="BE31" s="818" t="s">
        <v>383</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384</v>
      </c>
      <c r="C32" s="746"/>
      <c r="D32" s="746"/>
      <c r="E32" s="746"/>
      <c r="F32" s="746"/>
      <c r="G32" s="746"/>
      <c r="H32" s="746"/>
      <c r="I32" s="746"/>
      <c r="J32" s="746"/>
      <c r="K32" s="746"/>
      <c r="L32" s="746"/>
      <c r="M32" s="746"/>
      <c r="N32" s="746"/>
      <c r="O32" s="746"/>
      <c r="P32" s="747"/>
      <c r="Q32" s="748">
        <v>5990</v>
      </c>
      <c r="R32" s="749"/>
      <c r="S32" s="749"/>
      <c r="T32" s="749"/>
      <c r="U32" s="749"/>
      <c r="V32" s="749">
        <v>5278</v>
      </c>
      <c r="W32" s="749"/>
      <c r="X32" s="749"/>
      <c r="Y32" s="749"/>
      <c r="Z32" s="749"/>
      <c r="AA32" s="749">
        <v>712</v>
      </c>
      <c r="AB32" s="749"/>
      <c r="AC32" s="749"/>
      <c r="AD32" s="749"/>
      <c r="AE32" s="750"/>
      <c r="AF32" s="751">
        <v>5300</v>
      </c>
      <c r="AG32" s="752"/>
      <c r="AH32" s="752"/>
      <c r="AI32" s="752"/>
      <c r="AJ32" s="753"/>
      <c r="AK32" s="820">
        <v>116</v>
      </c>
      <c r="AL32" s="821"/>
      <c r="AM32" s="821"/>
      <c r="AN32" s="821"/>
      <c r="AO32" s="821"/>
      <c r="AP32" s="821">
        <v>12886</v>
      </c>
      <c r="AQ32" s="821"/>
      <c r="AR32" s="821"/>
      <c r="AS32" s="821"/>
      <c r="AT32" s="821"/>
      <c r="AU32" s="821">
        <v>77</v>
      </c>
      <c r="AV32" s="821"/>
      <c r="AW32" s="821"/>
      <c r="AX32" s="821"/>
      <c r="AY32" s="821"/>
      <c r="AZ32" s="822" t="s">
        <v>542</v>
      </c>
      <c r="BA32" s="822"/>
      <c r="BB32" s="822"/>
      <c r="BC32" s="822"/>
      <c r="BD32" s="822"/>
      <c r="BE32" s="818" t="s">
        <v>383</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385</v>
      </c>
      <c r="C33" s="746"/>
      <c r="D33" s="746"/>
      <c r="E33" s="746"/>
      <c r="F33" s="746"/>
      <c r="G33" s="746"/>
      <c r="H33" s="746"/>
      <c r="I33" s="746"/>
      <c r="J33" s="746"/>
      <c r="K33" s="746"/>
      <c r="L33" s="746"/>
      <c r="M33" s="746"/>
      <c r="N33" s="746"/>
      <c r="O33" s="746"/>
      <c r="P33" s="747"/>
      <c r="Q33" s="748">
        <v>9453</v>
      </c>
      <c r="R33" s="749"/>
      <c r="S33" s="749"/>
      <c r="T33" s="749"/>
      <c r="U33" s="749"/>
      <c r="V33" s="749">
        <v>9175</v>
      </c>
      <c r="W33" s="749"/>
      <c r="X33" s="749"/>
      <c r="Y33" s="749"/>
      <c r="Z33" s="749"/>
      <c r="AA33" s="749">
        <v>278</v>
      </c>
      <c r="AB33" s="749"/>
      <c r="AC33" s="749"/>
      <c r="AD33" s="749"/>
      <c r="AE33" s="750"/>
      <c r="AF33" s="751">
        <v>1142</v>
      </c>
      <c r="AG33" s="752"/>
      <c r="AH33" s="752"/>
      <c r="AI33" s="752"/>
      <c r="AJ33" s="753"/>
      <c r="AK33" s="820">
        <v>4352</v>
      </c>
      <c r="AL33" s="821"/>
      <c r="AM33" s="821"/>
      <c r="AN33" s="821"/>
      <c r="AO33" s="821"/>
      <c r="AP33" s="821">
        <v>94870</v>
      </c>
      <c r="AQ33" s="821"/>
      <c r="AR33" s="821"/>
      <c r="AS33" s="821"/>
      <c r="AT33" s="821"/>
      <c r="AU33" s="821">
        <v>66978</v>
      </c>
      <c r="AV33" s="821"/>
      <c r="AW33" s="821"/>
      <c r="AX33" s="821"/>
      <c r="AY33" s="821"/>
      <c r="AZ33" s="822" t="s">
        <v>538</v>
      </c>
      <c r="BA33" s="822"/>
      <c r="BB33" s="822"/>
      <c r="BC33" s="822"/>
      <c r="BD33" s="822"/>
      <c r="BE33" s="818" t="s">
        <v>383</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386</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367</v>
      </c>
      <c r="B63" s="780" t="s">
        <v>387</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f>SUM(AF28:AJ62)</f>
        <v>11301</v>
      </c>
      <c r="AG63" s="832"/>
      <c r="AH63" s="832"/>
      <c r="AI63" s="832"/>
      <c r="AJ63" s="833"/>
      <c r="AK63" s="834"/>
      <c r="AL63" s="829"/>
      <c r="AM63" s="829"/>
      <c r="AN63" s="829"/>
      <c r="AO63" s="829"/>
      <c r="AP63" s="832">
        <f t="shared" ref="AP63" si="0">SUM(AP28:AT62)</f>
        <v>122569</v>
      </c>
      <c r="AQ63" s="832"/>
      <c r="AR63" s="832"/>
      <c r="AS63" s="832"/>
      <c r="AT63" s="832"/>
      <c r="AU63" s="832">
        <f>SUM(AU28:AY62)</f>
        <v>76364</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389</v>
      </c>
      <c r="B66" s="731"/>
      <c r="C66" s="731"/>
      <c r="D66" s="731"/>
      <c r="E66" s="731"/>
      <c r="F66" s="731"/>
      <c r="G66" s="731"/>
      <c r="H66" s="731"/>
      <c r="I66" s="731"/>
      <c r="J66" s="731"/>
      <c r="K66" s="731"/>
      <c r="L66" s="731"/>
      <c r="M66" s="731"/>
      <c r="N66" s="731"/>
      <c r="O66" s="731"/>
      <c r="P66" s="732"/>
      <c r="Q66" s="707" t="s">
        <v>371</v>
      </c>
      <c r="R66" s="708"/>
      <c r="S66" s="708"/>
      <c r="T66" s="708"/>
      <c r="U66" s="709"/>
      <c r="V66" s="707" t="s">
        <v>372</v>
      </c>
      <c r="W66" s="708"/>
      <c r="X66" s="708"/>
      <c r="Y66" s="708"/>
      <c r="Z66" s="709"/>
      <c r="AA66" s="707" t="s">
        <v>373</v>
      </c>
      <c r="AB66" s="708"/>
      <c r="AC66" s="708"/>
      <c r="AD66" s="708"/>
      <c r="AE66" s="709"/>
      <c r="AF66" s="842" t="s">
        <v>374</v>
      </c>
      <c r="AG66" s="803"/>
      <c r="AH66" s="803"/>
      <c r="AI66" s="803"/>
      <c r="AJ66" s="843"/>
      <c r="AK66" s="707" t="s">
        <v>375</v>
      </c>
      <c r="AL66" s="731"/>
      <c r="AM66" s="731"/>
      <c r="AN66" s="731"/>
      <c r="AO66" s="732"/>
      <c r="AP66" s="707" t="s">
        <v>376</v>
      </c>
      <c r="AQ66" s="708"/>
      <c r="AR66" s="708"/>
      <c r="AS66" s="708"/>
      <c r="AT66" s="709"/>
      <c r="AU66" s="707" t="s">
        <v>390</v>
      </c>
      <c r="AV66" s="708"/>
      <c r="AW66" s="708"/>
      <c r="AX66" s="708"/>
      <c r="AY66" s="709"/>
      <c r="AZ66" s="707" t="s">
        <v>354</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561</v>
      </c>
      <c r="C68" s="860"/>
      <c r="D68" s="860"/>
      <c r="E68" s="860"/>
      <c r="F68" s="860"/>
      <c r="G68" s="860"/>
      <c r="H68" s="860"/>
      <c r="I68" s="860"/>
      <c r="J68" s="860"/>
      <c r="K68" s="860"/>
      <c r="L68" s="860"/>
      <c r="M68" s="860"/>
      <c r="N68" s="860"/>
      <c r="O68" s="860"/>
      <c r="P68" s="861"/>
      <c r="Q68" s="862">
        <v>63635</v>
      </c>
      <c r="R68" s="856"/>
      <c r="S68" s="856"/>
      <c r="T68" s="856"/>
      <c r="U68" s="856"/>
      <c r="V68" s="856">
        <v>61437</v>
      </c>
      <c r="W68" s="856"/>
      <c r="X68" s="856"/>
      <c r="Y68" s="856"/>
      <c r="Z68" s="856"/>
      <c r="AA68" s="856">
        <v>2198</v>
      </c>
      <c r="AB68" s="856"/>
      <c r="AC68" s="856"/>
      <c r="AD68" s="856"/>
      <c r="AE68" s="856"/>
      <c r="AF68" s="856">
        <v>2198</v>
      </c>
      <c r="AG68" s="856"/>
      <c r="AH68" s="856"/>
      <c r="AI68" s="856"/>
      <c r="AJ68" s="856"/>
      <c r="AK68" s="856">
        <v>5845</v>
      </c>
      <c r="AL68" s="856"/>
      <c r="AM68" s="856"/>
      <c r="AN68" s="856"/>
      <c r="AO68" s="856"/>
      <c r="AP68" s="856" t="s">
        <v>562</v>
      </c>
      <c r="AQ68" s="856"/>
      <c r="AR68" s="856"/>
      <c r="AS68" s="856"/>
      <c r="AT68" s="856"/>
      <c r="AU68" s="856" t="s">
        <v>563</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553</v>
      </c>
      <c r="C69" s="864"/>
      <c r="D69" s="864"/>
      <c r="E69" s="864"/>
      <c r="F69" s="864"/>
      <c r="G69" s="864"/>
      <c r="H69" s="864"/>
      <c r="I69" s="864"/>
      <c r="J69" s="864"/>
      <c r="K69" s="864"/>
      <c r="L69" s="864"/>
      <c r="M69" s="864"/>
      <c r="N69" s="864"/>
      <c r="O69" s="864"/>
      <c r="P69" s="865"/>
      <c r="Q69" s="866">
        <v>1</v>
      </c>
      <c r="R69" s="821"/>
      <c r="S69" s="821"/>
      <c r="T69" s="821"/>
      <c r="U69" s="821"/>
      <c r="V69" s="821">
        <v>1</v>
      </c>
      <c r="W69" s="821"/>
      <c r="X69" s="821"/>
      <c r="Y69" s="821"/>
      <c r="Z69" s="821"/>
      <c r="AA69" s="821">
        <v>0</v>
      </c>
      <c r="AB69" s="821"/>
      <c r="AC69" s="821"/>
      <c r="AD69" s="821"/>
      <c r="AE69" s="821"/>
      <c r="AF69" s="821">
        <v>0</v>
      </c>
      <c r="AG69" s="821"/>
      <c r="AH69" s="821"/>
      <c r="AI69" s="821"/>
      <c r="AJ69" s="821"/>
      <c r="AK69" s="821">
        <v>1</v>
      </c>
      <c r="AL69" s="821"/>
      <c r="AM69" s="821"/>
      <c r="AN69" s="821"/>
      <c r="AO69" s="821"/>
      <c r="AP69" s="821" t="s">
        <v>543</v>
      </c>
      <c r="AQ69" s="821"/>
      <c r="AR69" s="821"/>
      <c r="AS69" s="821"/>
      <c r="AT69" s="821"/>
      <c r="AU69" s="821" t="s">
        <v>538</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554</v>
      </c>
      <c r="C70" s="864"/>
      <c r="D70" s="864"/>
      <c r="E70" s="864"/>
      <c r="F70" s="864"/>
      <c r="G70" s="864"/>
      <c r="H70" s="864"/>
      <c r="I70" s="864"/>
      <c r="J70" s="864"/>
      <c r="K70" s="864"/>
      <c r="L70" s="864"/>
      <c r="M70" s="864"/>
      <c r="N70" s="864"/>
      <c r="O70" s="864"/>
      <c r="P70" s="865"/>
      <c r="Q70" s="866">
        <v>68</v>
      </c>
      <c r="R70" s="821"/>
      <c r="S70" s="821"/>
      <c r="T70" s="821"/>
      <c r="U70" s="821"/>
      <c r="V70" s="821">
        <v>66</v>
      </c>
      <c r="W70" s="821"/>
      <c r="X70" s="821"/>
      <c r="Y70" s="821"/>
      <c r="Z70" s="821"/>
      <c r="AA70" s="821">
        <v>2</v>
      </c>
      <c r="AB70" s="821"/>
      <c r="AC70" s="821"/>
      <c r="AD70" s="821"/>
      <c r="AE70" s="821"/>
      <c r="AF70" s="821">
        <v>2</v>
      </c>
      <c r="AG70" s="821"/>
      <c r="AH70" s="821"/>
      <c r="AI70" s="821"/>
      <c r="AJ70" s="821"/>
      <c r="AK70" s="821">
        <v>2</v>
      </c>
      <c r="AL70" s="821"/>
      <c r="AM70" s="821"/>
      <c r="AN70" s="821"/>
      <c r="AO70" s="821"/>
      <c r="AP70" s="821" t="s">
        <v>538</v>
      </c>
      <c r="AQ70" s="821"/>
      <c r="AR70" s="821"/>
      <c r="AS70" s="821"/>
      <c r="AT70" s="821"/>
      <c r="AU70" s="821" t="s">
        <v>538</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555</v>
      </c>
      <c r="C71" s="864"/>
      <c r="D71" s="864"/>
      <c r="E71" s="864"/>
      <c r="F71" s="864"/>
      <c r="G71" s="864"/>
      <c r="H71" s="864"/>
      <c r="I71" s="864"/>
      <c r="J71" s="864"/>
      <c r="K71" s="864"/>
      <c r="L71" s="864"/>
      <c r="M71" s="864"/>
      <c r="N71" s="864"/>
      <c r="O71" s="864"/>
      <c r="P71" s="865"/>
      <c r="Q71" s="866">
        <v>99</v>
      </c>
      <c r="R71" s="821"/>
      <c r="S71" s="821"/>
      <c r="T71" s="821"/>
      <c r="U71" s="821"/>
      <c r="V71" s="821">
        <v>96</v>
      </c>
      <c r="W71" s="821"/>
      <c r="X71" s="821"/>
      <c r="Y71" s="821"/>
      <c r="Z71" s="821"/>
      <c r="AA71" s="821">
        <v>3</v>
      </c>
      <c r="AB71" s="821"/>
      <c r="AC71" s="821"/>
      <c r="AD71" s="821"/>
      <c r="AE71" s="821"/>
      <c r="AF71" s="821">
        <v>3</v>
      </c>
      <c r="AG71" s="821"/>
      <c r="AH71" s="821"/>
      <c r="AI71" s="821"/>
      <c r="AJ71" s="821"/>
      <c r="AK71" s="821" t="s">
        <v>538</v>
      </c>
      <c r="AL71" s="821"/>
      <c r="AM71" s="821"/>
      <c r="AN71" s="821"/>
      <c r="AO71" s="821"/>
      <c r="AP71" s="821" t="s">
        <v>560</v>
      </c>
      <c r="AQ71" s="821"/>
      <c r="AR71" s="821"/>
      <c r="AS71" s="821"/>
      <c r="AT71" s="821"/>
      <c r="AU71" s="821" t="s">
        <v>538</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556</v>
      </c>
      <c r="C72" s="864"/>
      <c r="D72" s="864"/>
      <c r="E72" s="864"/>
      <c r="F72" s="864"/>
      <c r="G72" s="864"/>
      <c r="H72" s="864"/>
      <c r="I72" s="864"/>
      <c r="J72" s="864"/>
      <c r="K72" s="864"/>
      <c r="L72" s="864"/>
      <c r="M72" s="864"/>
      <c r="N72" s="864"/>
      <c r="O72" s="864"/>
      <c r="P72" s="865"/>
      <c r="Q72" s="866">
        <v>12567</v>
      </c>
      <c r="R72" s="821"/>
      <c r="S72" s="821"/>
      <c r="T72" s="821"/>
      <c r="U72" s="821"/>
      <c r="V72" s="821">
        <v>12567</v>
      </c>
      <c r="W72" s="821"/>
      <c r="X72" s="821"/>
      <c r="Y72" s="821"/>
      <c r="Z72" s="821"/>
      <c r="AA72" s="821">
        <v>0</v>
      </c>
      <c r="AB72" s="821"/>
      <c r="AC72" s="821"/>
      <c r="AD72" s="821"/>
      <c r="AE72" s="821"/>
      <c r="AF72" s="821">
        <v>0</v>
      </c>
      <c r="AG72" s="821"/>
      <c r="AH72" s="821"/>
      <c r="AI72" s="821"/>
      <c r="AJ72" s="821"/>
      <c r="AK72" s="821" t="s">
        <v>538</v>
      </c>
      <c r="AL72" s="821"/>
      <c r="AM72" s="821"/>
      <c r="AN72" s="821"/>
      <c r="AO72" s="821"/>
      <c r="AP72" s="821">
        <v>18389</v>
      </c>
      <c r="AQ72" s="821"/>
      <c r="AR72" s="821"/>
      <c r="AS72" s="821"/>
      <c r="AT72" s="821"/>
      <c r="AU72" s="821">
        <v>1140</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557</v>
      </c>
      <c r="C73" s="864"/>
      <c r="D73" s="864"/>
      <c r="E73" s="864"/>
      <c r="F73" s="864"/>
      <c r="G73" s="864"/>
      <c r="H73" s="864"/>
      <c r="I73" s="864"/>
      <c r="J73" s="864"/>
      <c r="K73" s="864"/>
      <c r="L73" s="864"/>
      <c r="M73" s="864"/>
      <c r="N73" s="864"/>
      <c r="O73" s="864"/>
      <c r="P73" s="865"/>
      <c r="Q73" s="866">
        <v>208</v>
      </c>
      <c r="R73" s="821"/>
      <c r="S73" s="821"/>
      <c r="T73" s="821"/>
      <c r="U73" s="821"/>
      <c r="V73" s="821">
        <v>187</v>
      </c>
      <c r="W73" s="821"/>
      <c r="X73" s="821"/>
      <c r="Y73" s="821"/>
      <c r="Z73" s="821"/>
      <c r="AA73" s="821">
        <v>21</v>
      </c>
      <c r="AB73" s="821"/>
      <c r="AC73" s="821"/>
      <c r="AD73" s="821"/>
      <c r="AE73" s="821"/>
      <c r="AF73" s="821">
        <v>21</v>
      </c>
      <c r="AG73" s="821"/>
      <c r="AH73" s="821"/>
      <c r="AI73" s="821"/>
      <c r="AJ73" s="821"/>
      <c r="AK73" s="821" t="s">
        <v>565</v>
      </c>
      <c r="AL73" s="821"/>
      <c r="AM73" s="821"/>
      <c r="AN73" s="821"/>
      <c r="AO73" s="821"/>
      <c r="AP73" s="821" t="s">
        <v>565</v>
      </c>
      <c r="AQ73" s="821"/>
      <c r="AR73" s="821"/>
      <c r="AS73" s="821"/>
      <c r="AT73" s="821"/>
      <c r="AU73" s="821" t="s">
        <v>565</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564</v>
      </c>
      <c r="C74" s="864"/>
      <c r="D74" s="864"/>
      <c r="E74" s="864"/>
      <c r="F74" s="864"/>
      <c r="G74" s="864"/>
      <c r="H74" s="864"/>
      <c r="I74" s="864"/>
      <c r="J74" s="864"/>
      <c r="K74" s="864"/>
      <c r="L74" s="864"/>
      <c r="M74" s="864"/>
      <c r="N74" s="864"/>
      <c r="O74" s="864"/>
      <c r="P74" s="865"/>
      <c r="Q74" s="866">
        <v>1080473</v>
      </c>
      <c r="R74" s="821"/>
      <c r="S74" s="821"/>
      <c r="T74" s="821"/>
      <c r="U74" s="821"/>
      <c r="V74" s="821">
        <v>1052361</v>
      </c>
      <c r="W74" s="821"/>
      <c r="X74" s="821"/>
      <c r="Y74" s="821"/>
      <c r="Z74" s="821"/>
      <c r="AA74" s="821">
        <v>28112</v>
      </c>
      <c r="AB74" s="821"/>
      <c r="AC74" s="821"/>
      <c r="AD74" s="821"/>
      <c r="AE74" s="821"/>
      <c r="AF74" s="821">
        <v>28112</v>
      </c>
      <c r="AG74" s="821"/>
      <c r="AH74" s="821"/>
      <c r="AI74" s="821"/>
      <c r="AJ74" s="821"/>
      <c r="AK74" s="821">
        <v>14163</v>
      </c>
      <c r="AL74" s="821"/>
      <c r="AM74" s="821"/>
      <c r="AN74" s="821"/>
      <c r="AO74" s="821"/>
      <c r="AP74" s="821" t="s">
        <v>566</v>
      </c>
      <c r="AQ74" s="821"/>
      <c r="AR74" s="821"/>
      <c r="AS74" s="821"/>
      <c r="AT74" s="821"/>
      <c r="AU74" s="821" t="s">
        <v>567</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558</v>
      </c>
      <c r="C75" s="864"/>
      <c r="D75" s="864"/>
      <c r="E75" s="864"/>
      <c r="F75" s="864"/>
      <c r="G75" s="864"/>
      <c r="H75" s="864"/>
      <c r="I75" s="864"/>
      <c r="J75" s="864"/>
      <c r="K75" s="864"/>
      <c r="L75" s="864"/>
      <c r="M75" s="864"/>
      <c r="N75" s="864"/>
      <c r="O75" s="864"/>
      <c r="P75" s="865"/>
      <c r="Q75" s="869">
        <v>41779</v>
      </c>
      <c r="R75" s="870"/>
      <c r="S75" s="870"/>
      <c r="T75" s="870"/>
      <c r="U75" s="820"/>
      <c r="V75" s="871">
        <v>34294</v>
      </c>
      <c r="W75" s="870"/>
      <c r="X75" s="870"/>
      <c r="Y75" s="870"/>
      <c r="Z75" s="820"/>
      <c r="AA75" s="871">
        <v>7485</v>
      </c>
      <c r="AB75" s="870"/>
      <c r="AC75" s="870"/>
      <c r="AD75" s="870"/>
      <c r="AE75" s="820"/>
      <c r="AF75" s="871">
        <v>23182</v>
      </c>
      <c r="AG75" s="870"/>
      <c r="AH75" s="870"/>
      <c r="AI75" s="870"/>
      <c r="AJ75" s="820"/>
      <c r="AK75" s="871" t="s">
        <v>565</v>
      </c>
      <c r="AL75" s="870"/>
      <c r="AM75" s="870"/>
      <c r="AN75" s="870"/>
      <c r="AO75" s="820"/>
      <c r="AP75" s="871">
        <v>136632</v>
      </c>
      <c r="AQ75" s="870"/>
      <c r="AR75" s="870"/>
      <c r="AS75" s="870"/>
      <c r="AT75" s="820"/>
      <c r="AU75" s="871" t="s">
        <v>565</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t="s">
        <v>559</v>
      </c>
      <c r="C76" s="864"/>
      <c r="D76" s="864"/>
      <c r="E76" s="864"/>
      <c r="F76" s="864"/>
      <c r="G76" s="864"/>
      <c r="H76" s="864"/>
      <c r="I76" s="864"/>
      <c r="J76" s="864"/>
      <c r="K76" s="864"/>
      <c r="L76" s="864"/>
      <c r="M76" s="864"/>
      <c r="N76" s="864"/>
      <c r="O76" s="864"/>
      <c r="P76" s="865"/>
      <c r="Q76" s="869">
        <v>7740</v>
      </c>
      <c r="R76" s="870"/>
      <c r="S76" s="870"/>
      <c r="T76" s="870"/>
      <c r="U76" s="820"/>
      <c r="V76" s="871">
        <v>5794</v>
      </c>
      <c r="W76" s="870"/>
      <c r="X76" s="870"/>
      <c r="Y76" s="870"/>
      <c r="Z76" s="820"/>
      <c r="AA76" s="871">
        <v>1946</v>
      </c>
      <c r="AB76" s="870"/>
      <c r="AC76" s="870"/>
      <c r="AD76" s="870"/>
      <c r="AE76" s="820"/>
      <c r="AF76" s="871">
        <v>18566</v>
      </c>
      <c r="AG76" s="870"/>
      <c r="AH76" s="870"/>
      <c r="AI76" s="870"/>
      <c r="AJ76" s="820"/>
      <c r="AK76" s="871" t="s">
        <v>565</v>
      </c>
      <c r="AL76" s="870"/>
      <c r="AM76" s="870"/>
      <c r="AN76" s="870"/>
      <c r="AO76" s="820"/>
      <c r="AP76" s="871">
        <v>17196</v>
      </c>
      <c r="AQ76" s="870"/>
      <c r="AR76" s="870"/>
      <c r="AS76" s="870"/>
      <c r="AT76" s="820"/>
      <c r="AU76" s="871" t="s">
        <v>566</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367</v>
      </c>
      <c r="B88" s="780" t="s">
        <v>391</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f>SUM(AF68:AJ87)</f>
        <v>72084</v>
      </c>
      <c r="AG88" s="832"/>
      <c r="AH88" s="832"/>
      <c r="AI88" s="832"/>
      <c r="AJ88" s="832"/>
      <c r="AK88" s="829"/>
      <c r="AL88" s="829"/>
      <c r="AM88" s="829"/>
      <c r="AN88" s="829"/>
      <c r="AO88" s="829"/>
      <c r="AP88" s="832">
        <f t="shared" ref="AP88" si="1">SUM(AP68:AT87)</f>
        <v>172217</v>
      </c>
      <c r="AQ88" s="832"/>
      <c r="AR88" s="832"/>
      <c r="AS88" s="832"/>
      <c r="AT88" s="832"/>
      <c r="AU88" s="832">
        <f t="shared" ref="AU88" si="2">SUM(AU68:AY87)</f>
        <v>1140</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780" t="s">
        <v>392</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f>SUM(CR7:CV101)</f>
        <v>1192</v>
      </c>
      <c r="CS102" s="840"/>
      <c r="CT102" s="840"/>
      <c r="CU102" s="840"/>
      <c r="CV102" s="883"/>
      <c r="CW102" s="882">
        <f t="shared" ref="CW102" si="3">SUM(CW7:DA101)</f>
        <v>79</v>
      </c>
      <c r="CX102" s="840"/>
      <c r="CY102" s="840"/>
      <c r="CZ102" s="840"/>
      <c r="DA102" s="883"/>
      <c r="DB102" s="882">
        <f t="shared" ref="DB102" si="4">SUM(DB7:DF101)</f>
        <v>1207</v>
      </c>
      <c r="DC102" s="840"/>
      <c r="DD102" s="840"/>
      <c r="DE102" s="840"/>
      <c r="DF102" s="883"/>
      <c r="DG102" s="882">
        <f t="shared" ref="DG102" si="5">SUM(DG7:DK101)</f>
        <v>0</v>
      </c>
      <c r="DH102" s="840"/>
      <c r="DI102" s="840"/>
      <c r="DJ102" s="840"/>
      <c r="DK102" s="883"/>
      <c r="DL102" s="882">
        <f t="shared" ref="DL102" si="6">SUM(DL7:DP101)</f>
        <v>0</v>
      </c>
      <c r="DM102" s="840"/>
      <c r="DN102" s="840"/>
      <c r="DO102" s="840"/>
      <c r="DP102" s="883"/>
      <c r="DQ102" s="882">
        <f t="shared" ref="DQ102" si="7">SUM(DQ7:DU101)</f>
        <v>0</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399</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400</v>
      </c>
      <c r="AB109" s="885"/>
      <c r="AC109" s="885"/>
      <c r="AD109" s="885"/>
      <c r="AE109" s="886"/>
      <c r="AF109" s="884" t="s">
        <v>286</v>
      </c>
      <c r="AG109" s="885"/>
      <c r="AH109" s="885"/>
      <c r="AI109" s="885"/>
      <c r="AJ109" s="886"/>
      <c r="AK109" s="884" t="s">
        <v>285</v>
      </c>
      <c r="AL109" s="885"/>
      <c r="AM109" s="885"/>
      <c r="AN109" s="885"/>
      <c r="AO109" s="886"/>
      <c r="AP109" s="884" t="s">
        <v>401</v>
      </c>
      <c r="AQ109" s="885"/>
      <c r="AR109" s="885"/>
      <c r="AS109" s="885"/>
      <c r="AT109" s="887"/>
      <c r="AU109" s="904" t="s">
        <v>399</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400</v>
      </c>
      <c r="BR109" s="885"/>
      <c r="BS109" s="885"/>
      <c r="BT109" s="885"/>
      <c r="BU109" s="886"/>
      <c r="BV109" s="884" t="s">
        <v>286</v>
      </c>
      <c r="BW109" s="885"/>
      <c r="BX109" s="885"/>
      <c r="BY109" s="885"/>
      <c r="BZ109" s="886"/>
      <c r="CA109" s="884" t="s">
        <v>285</v>
      </c>
      <c r="CB109" s="885"/>
      <c r="CC109" s="885"/>
      <c r="CD109" s="885"/>
      <c r="CE109" s="886"/>
      <c r="CF109" s="905" t="s">
        <v>401</v>
      </c>
      <c r="CG109" s="905"/>
      <c r="CH109" s="905"/>
      <c r="CI109" s="905"/>
      <c r="CJ109" s="905"/>
      <c r="CK109" s="884" t="s">
        <v>402</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400</v>
      </c>
      <c r="DH109" s="885"/>
      <c r="DI109" s="885"/>
      <c r="DJ109" s="885"/>
      <c r="DK109" s="886"/>
      <c r="DL109" s="884" t="s">
        <v>286</v>
      </c>
      <c r="DM109" s="885"/>
      <c r="DN109" s="885"/>
      <c r="DO109" s="885"/>
      <c r="DP109" s="886"/>
      <c r="DQ109" s="884" t="s">
        <v>285</v>
      </c>
      <c r="DR109" s="885"/>
      <c r="DS109" s="885"/>
      <c r="DT109" s="885"/>
      <c r="DU109" s="886"/>
      <c r="DV109" s="884" t="s">
        <v>401</v>
      </c>
      <c r="DW109" s="885"/>
      <c r="DX109" s="885"/>
      <c r="DY109" s="885"/>
      <c r="DZ109" s="887"/>
    </row>
    <row r="110" spans="1:131" s="199" customFormat="1" ht="26.25" customHeight="1" x14ac:dyDescent="0.15">
      <c r="A110" s="888" t="s">
        <v>403</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9037743</v>
      </c>
      <c r="AB110" s="892"/>
      <c r="AC110" s="892"/>
      <c r="AD110" s="892"/>
      <c r="AE110" s="893"/>
      <c r="AF110" s="894">
        <v>8977338</v>
      </c>
      <c r="AG110" s="892"/>
      <c r="AH110" s="892"/>
      <c r="AI110" s="892"/>
      <c r="AJ110" s="893"/>
      <c r="AK110" s="894">
        <v>8937904</v>
      </c>
      <c r="AL110" s="892"/>
      <c r="AM110" s="892"/>
      <c r="AN110" s="892"/>
      <c r="AO110" s="893"/>
      <c r="AP110" s="895">
        <v>19.100000000000001</v>
      </c>
      <c r="AQ110" s="896"/>
      <c r="AR110" s="896"/>
      <c r="AS110" s="896"/>
      <c r="AT110" s="897"/>
      <c r="AU110" s="898" t="s">
        <v>61</v>
      </c>
      <c r="AV110" s="899"/>
      <c r="AW110" s="899"/>
      <c r="AX110" s="899"/>
      <c r="AY110" s="899"/>
      <c r="AZ110" s="940" t="s">
        <v>404</v>
      </c>
      <c r="BA110" s="889"/>
      <c r="BB110" s="889"/>
      <c r="BC110" s="889"/>
      <c r="BD110" s="889"/>
      <c r="BE110" s="889"/>
      <c r="BF110" s="889"/>
      <c r="BG110" s="889"/>
      <c r="BH110" s="889"/>
      <c r="BI110" s="889"/>
      <c r="BJ110" s="889"/>
      <c r="BK110" s="889"/>
      <c r="BL110" s="889"/>
      <c r="BM110" s="889"/>
      <c r="BN110" s="889"/>
      <c r="BO110" s="889"/>
      <c r="BP110" s="890"/>
      <c r="BQ110" s="926">
        <v>89346338</v>
      </c>
      <c r="BR110" s="927"/>
      <c r="BS110" s="927"/>
      <c r="BT110" s="927"/>
      <c r="BU110" s="927"/>
      <c r="BV110" s="927">
        <v>95487176</v>
      </c>
      <c r="BW110" s="927"/>
      <c r="BX110" s="927"/>
      <c r="BY110" s="927"/>
      <c r="BZ110" s="927"/>
      <c r="CA110" s="927">
        <v>94597275</v>
      </c>
      <c r="CB110" s="927"/>
      <c r="CC110" s="927"/>
      <c r="CD110" s="927"/>
      <c r="CE110" s="927"/>
      <c r="CF110" s="941">
        <v>202.3</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x14ac:dyDescent="0.15">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v>52600</v>
      </c>
      <c r="AB111" s="934"/>
      <c r="AC111" s="934"/>
      <c r="AD111" s="934"/>
      <c r="AE111" s="935"/>
      <c r="AF111" s="936">
        <v>30900</v>
      </c>
      <c r="AG111" s="934"/>
      <c r="AH111" s="934"/>
      <c r="AI111" s="934"/>
      <c r="AJ111" s="935"/>
      <c r="AK111" s="936">
        <v>11867</v>
      </c>
      <c r="AL111" s="934"/>
      <c r="AM111" s="934"/>
      <c r="AN111" s="934"/>
      <c r="AO111" s="935"/>
      <c r="AP111" s="937">
        <v>0</v>
      </c>
      <c r="AQ111" s="938"/>
      <c r="AR111" s="938"/>
      <c r="AS111" s="938"/>
      <c r="AT111" s="939"/>
      <c r="AU111" s="900"/>
      <c r="AV111" s="901"/>
      <c r="AW111" s="901"/>
      <c r="AX111" s="901"/>
      <c r="AY111" s="901"/>
      <c r="AZ111" s="949" t="s">
        <v>408</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x14ac:dyDescent="0.15">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14113</v>
      </c>
      <c r="AB112" s="959"/>
      <c r="AC112" s="959"/>
      <c r="AD112" s="959"/>
      <c r="AE112" s="960"/>
      <c r="AF112" s="961">
        <v>8853</v>
      </c>
      <c r="AG112" s="959"/>
      <c r="AH112" s="959"/>
      <c r="AI112" s="959"/>
      <c r="AJ112" s="960"/>
      <c r="AK112" s="961">
        <v>5763</v>
      </c>
      <c r="AL112" s="959"/>
      <c r="AM112" s="959"/>
      <c r="AN112" s="959"/>
      <c r="AO112" s="960"/>
      <c r="AP112" s="962">
        <v>0</v>
      </c>
      <c r="AQ112" s="963"/>
      <c r="AR112" s="963"/>
      <c r="AS112" s="963"/>
      <c r="AT112" s="964"/>
      <c r="AU112" s="900"/>
      <c r="AV112" s="901"/>
      <c r="AW112" s="901"/>
      <c r="AX112" s="901"/>
      <c r="AY112" s="901"/>
      <c r="AZ112" s="949" t="s">
        <v>412</v>
      </c>
      <c r="BA112" s="950"/>
      <c r="BB112" s="950"/>
      <c r="BC112" s="950"/>
      <c r="BD112" s="950"/>
      <c r="BE112" s="950"/>
      <c r="BF112" s="950"/>
      <c r="BG112" s="950"/>
      <c r="BH112" s="950"/>
      <c r="BI112" s="950"/>
      <c r="BJ112" s="950"/>
      <c r="BK112" s="950"/>
      <c r="BL112" s="950"/>
      <c r="BM112" s="950"/>
      <c r="BN112" s="950"/>
      <c r="BO112" s="950"/>
      <c r="BP112" s="951"/>
      <c r="BQ112" s="919">
        <v>79541282</v>
      </c>
      <c r="BR112" s="920"/>
      <c r="BS112" s="920"/>
      <c r="BT112" s="920"/>
      <c r="BU112" s="920"/>
      <c r="BV112" s="920">
        <v>78768211</v>
      </c>
      <c r="BW112" s="920"/>
      <c r="BX112" s="920"/>
      <c r="BY112" s="920"/>
      <c r="BZ112" s="920"/>
      <c r="CA112" s="920">
        <v>76364203</v>
      </c>
      <c r="CB112" s="920"/>
      <c r="CC112" s="920"/>
      <c r="CD112" s="920"/>
      <c r="CE112" s="920"/>
      <c r="CF112" s="914">
        <v>163.30000000000001</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x14ac:dyDescent="0.15">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5995431</v>
      </c>
      <c r="AB113" s="934"/>
      <c r="AC113" s="934"/>
      <c r="AD113" s="934"/>
      <c r="AE113" s="935"/>
      <c r="AF113" s="936">
        <v>6032215</v>
      </c>
      <c r="AG113" s="934"/>
      <c r="AH113" s="934"/>
      <c r="AI113" s="934"/>
      <c r="AJ113" s="935"/>
      <c r="AK113" s="936">
        <v>4809297</v>
      </c>
      <c r="AL113" s="934"/>
      <c r="AM113" s="934"/>
      <c r="AN113" s="934"/>
      <c r="AO113" s="935"/>
      <c r="AP113" s="937">
        <v>10.3</v>
      </c>
      <c r="AQ113" s="938"/>
      <c r="AR113" s="938"/>
      <c r="AS113" s="938"/>
      <c r="AT113" s="939"/>
      <c r="AU113" s="900"/>
      <c r="AV113" s="901"/>
      <c r="AW113" s="901"/>
      <c r="AX113" s="901"/>
      <c r="AY113" s="901"/>
      <c r="AZ113" s="949" t="s">
        <v>415</v>
      </c>
      <c r="BA113" s="950"/>
      <c r="BB113" s="950"/>
      <c r="BC113" s="950"/>
      <c r="BD113" s="950"/>
      <c r="BE113" s="950"/>
      <c r="BF113" s="950"/>
      <c r="BG113" s="950"/>
      <c r="BH113" s="950"/>
      <c r="BI113" s="950"/>
      <c r="BJ113" s="950"/>
      <c r="BK113" s="950"/>
      <c r="BL113" s="950"/>
      <c r="BM113" s="950"/>
      <c r="BN113" s="950"/>
      <c r="BO113" s="950"/>
      <c r="BP113" s="951"/>
      <c r="BQ113" s="919" t="s">
        <v>112</v>
      </c>
      <c r="BR113" s="920"/>
      <c r="BS113" s="920"/>
      <c r="BT113" s="920"/>
      <c r="BU113" s="920"/>
      <c r="BV113" s="920">
        <v>1256749</v>
      </c>
      <c r="BW113" s="920"/>
      <c r="BX113" s="920"/>
      <c r="BY113" s="920"/>
      <c r="BZ113" s="920"/>
      <c r="CA113" s="920">
        <v>1140097</v>
      </c>
      <c r="CB113" s="920"/>
      <c r="CC113" s="920"/>
      <c r="CD113" s="920"/>
      <c r="CE113" s="920"/>
      <c r="CF113" s="914">
        <v>2.4</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x14ac:dyDescent="0.15">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112</v>
      </c>
      <c r="AB114" s="959"/>
      <c r="AC114" s="959"/>
      <c r="AD114" s="959"/>
      <c r="AE114" s="960"/>
      <c r="AF114" s="961">
        <v>249355</v>
      </c>
      <c r="AG114" s="959"/>
      <c r="AH114" s="959"/>
      <c r="AI114" s="959"/>
      <c r="AJ114" s="960"/>
      <c r="AK114" s="961">
        <v>156497</v>
      </c>
      <c r="AL114" s="959"/>
      <c r="AM114" s="959"/>
      <c r="AN114" s="959"/>
      <c r="AO114" s="960"/>
      <c r="AP114" s="962">
        <v>0.3</v>
      </c>
      <c r="AQ114" s="963"/>
      <c r="AR114" s="963"/>
      <c r="AS114" s="963"/>
      <c r="AT114" s="964"/>
      <c r="AU114" s="900"/>
      <c r="AV114" s="901"/>
      <c r="AW114" s="901"/>
      <c r="AX114" s="901"/>
      <c r="AY114" s="901"/>
      <c r="AZ114" s="949" t="s">
        <v>418</v>
      </c>
      <c r="BA114" s="950"/>
      <c r="BB114" s="950"/>
      <c r="BC114" s="950"/>
      <c r="BD114" s="950"/>
      <c r="BE114" s="950"/>
      <c r="BF114" s="950"/>
      <c r="BG114" s="950"/>
      <c r="BH114" s="950"/>
      <c r="BI114" s="950"/>
      <c r="BJ114" s="950"/>
      <c r="BK114" s="950"/>
      <c r="BL114" s="950"/>
      <c r="BM114" s="950"/>
      <c r="BN114" s="950"/>
      <c r="BO114" s="950"/>
      <c r="BP114" s="951"/>
      <c r="BQ114" s="919">
        <v>10267652</v>
      </c>
      <c r="BR114" s="920"/>
      <c r="BS114" s="920"/>
      <c r="BT114" s="920"/>
      <c r="BU114" s="920"/>
      <c r="BV114" s="920">
        <v>9575422</v>
      </c>
      <c r="BW114" s="920"/>
      <c r="BX114" s="920"/>
      <c r="BY114" s="920"/>
      <c r="BZ114" s="920"/>
      <c r="CA114" s="920">
        <v>10203528</v>
      </c>
      <c r="CB114" s="920"/>
      <c r="CC114" s="920"/>
      <c r="CD114" s="920"/>
      <c r="CE114" s="920"/>
      <c r="CF114" s="914">
        <v>21.8</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x14ac:dyDescent="0.15">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82</v>
      </c>
      <c r="AB115" s="934"/>
      <c r="AC115" s="934"/>
      <c r="AD115" s="934"/>
      <c r="AE115" s="935"/>
      <c r="AF115" s="936">
        <v>38</v>
      </c>
      <c r="AG115" s="934"/>
      <c r="AH115" s="934"/>
      <c r="AI115" s="934"/>
      <c r="AJ115" s="935"/>
      <c r="AK115" s="936">
        <v>26</v>
      </c>
      <c r="AL115" s="934"/>
      <c r="AM115" s="934"/>
      <c r="AN115" s="934"/>
      <c r="AO115" s="935"/>
      <c r="AP115" s="937">
        <v>0</v>
      </c>
      <c r="AQ115" s="938"/>
      <c r="AR115" s="938"/>
      <c r="AS115" s="938"/>
      <c r="AT115" s="939"/>
      <c r="AU115" s="900"/>
      <c r="AV115" s="901"/>
      <c r="AW115" s="901"/>
      <c r="AX115" s="901"/>
      <c r="AY115" s="901"/>
      <c r="AZ115" s="949" t="s">
        <v>421</v>
      </c>
      <c r="BA115" s="950"/>
      <c r="BB115" s="950"/>
      <c r="BC115" s="950"/>
      <c r="BD115" s="950"/>
      <c r="BE115" s="950"/>
      <c r="BF115" s="950"/>
      <c r="BG115" s="950"/>
      <c r="BH115" s="950"/>
      <c r="BI115" s="950"/>
      <c r="BJ115" s="950"/>
      <c r="BK115" s="950"/>
      <c r="BL115" s="950"/>
      <c r="BM115" s="950"/>
      <c r="BN115" s="950"/>
      <c r="BO115" s="950"/>
      <c r="BP115" s="951"/>
      <c r="BQ115" s="919">
        <v>4359</v>
      </c>
      <c r="BR115" s="920"/>
      <c r="BS115" s="920"/>
      <c r="BT115" s="920"/>
      <c r="BU115" s="920"/>
      <c r="BV115" s="920">
        <v>3991</v>
      </c>
      <c r="BW115" s="920"/>
      <c r="BX115" s="920"/>
      <c r="BY115" s="920"/>
      <c r="BZ115" s="920"/>
      <c r="CA115" s="920">
        <v>2253</v>
      </c>
      <c r="CB115" s="920"/>
      <c r="CC115" s="920"/>
      <c r="CD115" s="920"/>
      <c r="CE115" s="920"/>
      <c r="CF115" s="914">
        <v>0</v>
      </c>
      <c r="CG115" s="915"/>
      <c r="CH115" s="915"/>
      <c r="CI115" s="915"/>
      <c r="CJ115" s="915"/>
      <c r="CK115" s="945"/>
      <c r="CL115" s="946"/>
      <c r="CM115" s="949" t="s">
        <v>422</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9" customFormat="1" ht="26.25" customHeight="1" x14ac:dyDescent="0.15">
      <c r="A116" s="956"/>
      <c r="B116" s="957"/>
      <c r="C116" s="965" t="s">
        <v>423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1648</v>
      </c>
      <c r="AB116" s="959"/>
      <c r="AC116" s="959"/>
      <c r="AD116" s="959"/>
      <c r="AE116" s="960"/>
      <c r="AF116" s="961">
        <v>2593</v>
      </c>
      <c r="AG116" s="959"/>
      <c r="AH116" s="959"/>
      <c r="AI116" s="959"/>
      <c r="AJ116" s="960"/>
      <c r="AK116" s="961">
        <v>3378</v>
      </c>
      <c r="AL116" s="959"/>
      <c r="AM116" s="959"/>
      <c r="AN116" s="959"/>
      <c r="AO116" s="960"/>
      <c r="AP116" s="962">
        <v>0</v>
      </c>
      <c r="AQ116" s="963"/>
      <c r="AR116" s="963"/>
      <c r="AS116" s="963"/>
      <c r="AT116" s="964"/>
      <c r="AU116" s="900"/>
      <c r="AV116" s="901"/>
      <c r="AW116" s="901"/>
      <c r="AX116" s="901"/>
      <c r="AY116" s="901"/>
      <c r="AZ116" s="967" t="s">
        <v>424</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9" customFormat="1" ht="26.25" customHeight="1" x14ac:dyDescent="0.15">
      <c r="A117" s="904" t="s">
        <v>169</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426</v>
      </c>
      <c r="Z117" s="886"/>
      <c r="AA117" s="976">
        <v>15101617</v>
      </c>
      <c r="AB117" s="977"/>
      <c r="AC117" s="977"/>
      <c r="AD117" s="977"/>
      <c r="AE117" s="978"/>
      <c r="AF117" s="979">
        <v>15301292</v>
      </c>
      <c r="AG117" s="977"/>
      <c r="AH117" s="977"/>
      <c r="AI117" s="977"/>
      <c r="AJ117" s="978"/>
      <c r="AK117" s="979">
        <v>13924732</v>
      </c>
      <c r="AL117" s="977"/>
      <c r="AM117" s="977"/>
      <c r="AN117" s="977"/>
      <c r="AO117" s="978"/>
      <c r="AP117" s="980"/>
      <c r="AQ117" s="981"/>
      <c r="AR117" s="981"/>
      <c r="AS117" s="981"/>
      <c r="AT117" s="982"/>
      <c r="AU117" s="900"/>
      <c r="AV117" s="901"/>
      <c r="AW117" s="901"/>
      <c r="AX117" s="901"/>
      <c r="AY117" s="901"/>
      <c r="AZ117" s="967" t="s">
        <v>427</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x14ac:dyDescent="0.15">
      <c r="A118" s="904" t="s">
        <v>402</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400</v>
      </c>
      <c r="AB118" s="885"/>
      <c r="AC118" s="885"/>
      <c r="AD118" s="885"/>
      <c r="AE118" s="886"/>
      <c r="AF118" s="884" t="s">
        <v>286</v>
      </c>
      <c r="AG118" s="885"/>
      <c r="AH118" s="885"/>
      <c r="AI118" s="885"/>
      <c r="AJ118" s="886"/>
      <c r="AK118" s="884" t="s">
        <v>285</v>
      </c>
      <c r="AL118" s="885"/>
      <c r="AM118" s="885"/>
      <c r="AN118" s="885"/>
      <c r="AO118" s="886"/>
      <c r="AP118" s="971" t="s">
        <v>401</v>
      </c>
      <c r="AQ118" s="972"/>
      <c r="AR118" s="972"/>
      <c r="AS118" s="972"/>
      <c r="AT118" s="973"/>
      <c r="AU118" s="900"/>
      <c r="AV118" s="901"/>
      <c r="AW118" s="901"/>
      <c r="AX118" s="901"/>
      <c r="AY118" s="901"/>
      <c r="AZ118" s="974" t="s">
        <v>429</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x14ac:dyDescent="0.15">
      <c r="A119" s="1058"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169</v>
      </c>
      <c r="BA119" s="230"/>
      <c r="BB119" s="230"/>
      <c r="BC119" s="230"/>
      <c r="BD119" s="230"/>
      <c r="BE119" s="230"/>
      <c r="BF119" s="230"/>
      <c r="BG119" s="230"/>
      <c r="BH119" s="230"/>
      <c r="BI119" s="230"/>
      <c r="BJ119" s="230"/>
      <c r="BK119" s="230"/>
      <c r="BL119" s="230"/>
      <c r="BM119" s="230"/>
      <c r="BN119" s="230"/>
      <c r="BO119" s="975" t="s">
        <v>431</v>
      </c>
      <c r="BP119" s="1006"/>
      <c r="BQ119" s="997">
        <v>179159631</v>
      </c>
      <c r="BR119" s="998"/>
      <c r="BS119" s="998"/>
      <c r="BT119" s="998"/>
      <c r="BU119" s="998"/>
      <c r="BV119" s="998">
        <v>185091549</v>
      </c>
      <c r="BW119" s="998"/>
      <c r="BX119" s="998"/>
      <c r="BY119" s="998"/>
      <c r="BZ119" s="998"/>
      <c r="CA119" s="998">
        <v>182307356</v>
      </c>
      <c r="CB119" s="998"/>
      <c r="CC119" s="998"/>
      <c r="CD119" s="998"/>
      <c r="CE119" s="998"/>
      <c r="CF119" s="999"/>
      <c r="CG119" s="1000"/>
      <c r="CH119" s="1000"/>
      <c r="CI119" s="1000"/>
      <c r="CJ119" s="1001"/>
      <c r="CK119" s="947"/>
      <c r="CL119" s="948"/>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112</v>
      </c>
      <c r="DH119" s="984"/>
      <c r="DI119" s="984"/>
      <c r="DJ119" s="984"/>
      <c r="DK119" s="985"/>
      <c r="DL119" s="983" t="s">
        <v>112</v>
      </c>
      <c r="DM119" s="984"/>
      <c r="DN119" s="984"/>
      <c r="DO119" s="984"/>
      <c r="DP119" s="985"/>
      <c r="DQ119" s="983" t="s">
        <v>112</v>
      </c>
      <c r="DR119" s="984"/>
      <c r="DS119" s="984"/>
      <c r="DT119" s="984"/>
      <c r="DU119" s="985"/>
      <c r="DV119" s="986" t="s">
        <v>112</v>
      </c>
      <c r="DW119" s="987"/>
      <c r="DX119" s="987"/>
      <c r="DY119" s="987"/>
      <c r="DZ119" s="988"/>
    </row>
    <row r="120" spans="1:130" s="199" customFormat="1" ht="26.25" customHeight="1" x14ac:dyDescent="0.15">
      <c r="A120" s="1059"/>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433</v>
      </c>
      <c r="AV120" s="990"/>
      <c r="AW120" s="990"/>
      <c r="AX120" s="990"/>
      <c r="AY120" s="991"/>
      <c r="AZ120" s="940" t="s">
        <v>434</v>
      </c>
      <c r="BA120" s="889"/>
      <c r="BB120" s="889"/>
      <c r="BC120" s="889"/>
      <c r="BD120" s="889"/>
      <c r="BE120" s="889"/>
      <c r="BF120" s="889"/>
      <c r="BG120" s="889"/>
      <c r="BH120" s="889"/>
      <c r="BI120" s="889"/>
      <c r="BJ120" s="889"/>
      <c r="BK120" s="889"/>
      <c r="BL120" s="889"/>
      <c r="BM120" s="889"/>
      <c r="BN120" s="889"/>
      <c r="BO120" s="889"/>
      <c r="BP120" s="890"/>
      <c r="BQ120" s="926">
        <v>10136589</v>
      </c>
      <c r="BR120" s="927"/>
      <c r="BS120" s="927"/>
      <c r="BT120" s="927"/>
      <c r="BU120" s="927"/>
      <c r="BV120" s="927">
        <v>9027007</v>
      </c>
      <c r="BW120" s="927"/>
      <c r="BX120" s="927"/>
      <c r="BY120" s="927"/>
      <c r="BZ120" s="927"/>
      <c r="CA120" s="927">
        <v>8556967</v>
      </c>
      <c r="CB120" s="927"/>
      <c r="CC120" s="927"/>
      <c r="CD120" s="927"/>
      <c r="CE120" s="927"/>
      <c r="CF120" s="941">
        <v>18.3</v>
      </c>
      <c r="CG120" s="942"/>
      <c r="CH120" s="942"/>
      <c r="CI120" s="942"/>
      <c r="CJ120" s="942"/>
      <c r="CK120" s="1007" t="s">
        <v>435</v>
      </c>
      <c r="CL120" s="1008"/>
      <c r="CM120" s="1008"/>
      <c r="CN120" s="1008"/>
      <c r="CO120" s="1009"/>
      <c r="CP120" s="1015" t="s">
        <v>385</v>
      </c>
      <c r="CQ120" s="1016"/>
      <c r="CR120" s="1016"/>
      <c r="CS120" s="1016"/>
      <c r="CT120" s="1016"/>
      <c r="CU120" s="1016"/>
      <c r="CV120" s="1016"/>
      <c r="CW120" s="1016"/>
      <c r="CX120" s="1016"/>
      <c r="CY120" s="1016"/>
      <c r="CZ120" s="1016"/>
      <c r="DA120" s="1016"/>
      <c r="DB120" s="1016"/>
      <c r="DC120" s="1016"/>
      <c r="DD120" s="1016"/>
      <c r="DE120" s="1016"/>
      <c r="DF120" s="1017"/>
      <c r="DG120" s="926" t="s">
        <v>112</v>
      </c>
      <c r="DH120" s="927"/>
      <c r="DI120" s="927"/>
      <c r="DJ120" s="927"/>
      <c r="DK120" s="927"/>
      <c r="DL120" s="927">
        <v>68620456</v>
      </c>
      <c r="DM120" s="927"/>
      <c r="DN120" s="927"/>
      <c r="DO120" s="927"/>
      <c r="DP120" s="927"/>
      <c r="DQ120" s="927">
        <v>66978049</v>
      </c>
      <c r="DR120" s="927"/>
      <c r="DS120" s="927"/>
      <c r="DT120" s="927"/>
      <c r="DU120" s="927"/>
      <c r="DV120" s="928">
        <v>143.19999999999999</v>
      </c>
      <c r="DW120" s="928"/>
      <c r="DX120" s="928"/>
      <c r="DY120" s="928"/>
      <c r="DZ120" s="929"/>
    </row>
    <row r="121" spans="1:130" s="199" customFormat="1" ht="26.25" customHeight="1" x14ac:dyDescent="0.15">
      <c r="A121" s="1059"/>
      <c r="B121" s="946"/>
      <c r="C121" s="967" t="s">
        <v>436</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437</v>
      </c>
      <c r="BA121" s="950"/>
      <c r="BB121" s="950"/>
      <c r="BC121" s="950"/>
      <c r="BD121" s="950"/>
      <c r="BE121" s="950"/>
      <c r="BF121" s="950"/>
      <c r="BG121" s="950"/>
      <c r="BH121" s="950"/>
      <c r="BI121" s="950"/>
      <c r="BJ121" s="950"/>
      <c r="BK121" s="950"/>
      <c r="BL121" s="950"/>
      <c r="BM121" s="950"/>
      <c r="BN121" s="950"/>
      <c r="BO121" s="950"/>
      <c r="BP121" s="951"/>
      <c r="BQ121" s="919">
        <v>38793572</v>
      </c>
      <c r="BR121" s="920"/>
      <c r="BS121" s="920"/>
      <c r="BT121" s="920"/>
      <c r="BU121" s="920"/>
      <c r="BV121" s="920">
        <v>37308830</v>
      </c>
      <c r="BW121" s="920"/>
      <c r="BX121" s="920"/>
      <c r="BY121" s="920"/>
      <c r="BZ121" s="920"/>
      <c r="CA121" s="920">
        <v>39859700</v>
      </c>
      <c r="CB121" s="920"/>
      <c r="CC121" s="920"/>
      <c r="CD121" s="920"/>
      <c r="CE121" s="920"/>
      <c r="CF121" s="914">
        <v>85.2</v>
      </c>
      <c r="CG121" s="915"/>
      <c r="CH121" s="915"/>
      <c r="CI121" s="915"/>
      <c r="CJ121" s="915"/>
      <c r="CK121" s="1010"/>
      <c r="CL121" s="1011"/>
      <c r="CM121" s="1011"/>
      <c r="CN121" s="1011"/>
      <c r="CO121" s="1012"/>
      <c r="CP121" s="1020" t="s">
        <v>382</v>
      </c>
      <c r="CQ121" s="1021"/>
      <c r="CR121" s="1021"/>
      <c r="CS121" s="1021"/>
      <c r="CT121" s="1021"/>
      <c r="CU121" s="1021"/>
      <c r="CV121" s="1021"/>
      <c r="CW121" s="1021"/>
      <c r="CX121" s="1021"/>
      <c r="CY121" s="1021"/>
      <c r="CZ121" s="1021"/>
      <c r="DA121" s="1021"/>
      <c r="DB121" s="1021"/>
      <c r="DC121" s="1021"/>
      <c r="DD121" s="1021"/>
      <c r="DE121" s="1021"/>
      <c r="DF121" s="1022"/>
      <c r="DG121" s="919">
        <v>10177012</v>
      </c>
      <c r="DH121" s="920"/>
      <c r="DI121" s="920"/>
      <c r="DJ121" s="920"/>
      <c r="DK121" s="920"/>
      <c r="DL121" s="920">
        <v>10085884</v>
      </c>
      <c r="DM121" s="920"/>
      <c r="DN121" s="920"/>
      <c r="DO121" s="920"/>
      <c r="DP121" s="920"/>
      <c r="DQ121" s="920">
        <v>9308840</v>
      </c>
      <c r="DR121" s="920"/>
      <c r="DS121" s="920"/>
      <c r="DT121" s="920"/>
      <c r="DU121" s="920"/>
      <c r="DV121" s="921">
        <v>19.899999999999999</v>
      </c>
      <c r="DW121" s="921"/>
      <c r="DX121" s="921"/>
      <c r="DY121" s="921"/>
      <c r="DZ121" s="922"/>
    </row>
    <row r="122" spans="1:130" s="199" customFormat="1" ht="26.25" customHeight="1" x14ac:dyDescent="0.15">
      <c r="A122" s="1059"/>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438</v>
      </c>
      <c r="BA122" s="965"/>
      <c r="BB122" s="965"/>
      <c r="BC122" s="965"/>
      <c r="BD122" s="965"/>
      <c r="BE122" s="965"/>
      <c r="BF122" s="965"/>
      <c r="BG122" s="965"/>
      <c r="BH122" s="965"/>
      <c r="BI122" s="965"/>
      <c r="BJ122" s="965"/>
      <c r="BK122" s="965"/>
      <c r="BL122" s="965"/>
      <c r="BM122" s="965"/>
      <c r="BN122" s="965"/>
      <c r="BO122" s="965"/>
      <c r="BP122" s="966"/>
      <c r="BQ122" s="997">
        <v>110980639</v>
      </c>
      <c r="BR122" s="998"/>
      <c r="BS122" s="998"/>
      <c r="BT122" s="998"/>
      <c r="BU122" s="998"/>
      <c r="BV122" s="998">
        <v>114626360</v>
      </c>
      <c r="BW122" s="998"/>
      <c r="BX122" s="998"/>
      <c r="BY122" s="998"/>
      <c r="BZ122" s="998"/>
      <c r="CA122" s="998">
        <v>115279280</v>
      </c>
      <c r="CB122" s="998"/>
      <c r="CC122" s="998"/>
      <c r="CD122" s="998"/>
      <c r="CE122" s="998"/>
      <c r="CF122" s="1018">
        <v>246.5</v>
      </c>
      <c r="CG122" s="1019"/>
      <c r="CH122" s="1019"/>
      <c r="CI122" s="1019"/>
      <c r="CJ122" s="1019"/>
      <c r="CK122" s="1010"/>
      <c r="CL122" s="1011"/>
      <c r="CM122" s="1011"/>
      <c r="CN122" s="1011"/>
      <c r="CO122" s="1012"/>
      <c r="CP122" s="1020" t="s">
        <v>384</v>
      </c>
      <c r="CQ122" s="1021"/>
      <c r="CR122" s="1021"/>
      <c r="CS122" s="1021"/>
      <c r="CT122" s="1021"/>
      <c r="CU122" s="1021"/>
      <c r="CV122" s="1021"/>
      <c r="CW122" s="1021"/>
      <c r="CX122" s="1021"/>
      <c r="CY122" s="1021"/>
      <c r="CZ122" s="1021"/>
      <c r="DA122" s="1021"/>
      <c r="DB122" s="1021"/>
      <c r="DC122" s="1021"/>
      <c r="DD122" s="1021"/>
      <c r="DE122" s="1021"/>
      <c r="DF122" s="1022"/>
      <c r="DG122" s="919">
        <v>48625</v>
      </c>
      <c r="DH122" s="920"/>
      <c r="DI122" s="920"/>
      <c r="DJ122" s="920"/>
      <c r="DK122" s="920"/>
      <c r="DL122" s="920">
        <v>61871</v>
      </c>
      <c r="DM122" s="920"/>
      <c r="DN122" s="920"/>
      <c r="DO122" s="920"/>
      <c r="DP122" s="920"/>
      <c r="DQ122" s="920">
        <v>77314</v>
      </c>
      <c r="DR122" s="920"/>
      <c r="DS122" s="920"/>
      <c r="DT122" s="920"/>
      <c r="DU122" s="920"/>
      <c r="DV122" s="921">
        <v>0.2</v>
      </c>
      <c r="DW122" s="921"/>
      <c r="DX122" s="921"/>
      <c r="DY122" s="921"/>
      <c r="DZ122" s="922"/>
    </row>
    <row r="123" spans="1:130" s="199" customFormat="1" ht="26.25" customHeight="1" x14ac:dyDescent="0.15">
      <c r="A123" s="1059"/>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995"/>
      <c r="AV123" s="996"/>
      <c r="AW123" s="996"/>
      <c r="AX123" s="996"/>
      <c r="AY123" s="996"/>
      <c r="AZ123" s="230" t="s">
        <v>169</v>
      </c>
      <c r="BA123" s="230"/>
      <c r="BB123" s="230"/>
      <c r="BC123" s="230"/>
      <c r="BD123" s="230"/>
      <c r="BE123" s="230"/>
      <c r="BF123" s="230"/>
      <c r="BG123" s="230"/>
      <c r="BH123" s="230"/>
      <c r="BI123" s="230"/>
      <c r="BJ123" s="230"/>
      <c r="BK123" s="230"/>
      <c r="BL123" s="230"/>
      <c r="BM123" s="230"/>
      <c r="BN123" s="230"/>
      <c r="BO123" s="975" t="s">
        <v>439</v>
      </c>
      <c r="BP123" s="1006"/>
      <c r="BQ123" s="1065">
        <v>159910800</v>
      </c>
      <c r="BR123" s="1066"/>
      <c r="BS123" s="1066"/>
      <c r="BT123" s="1066"/>
      <c r="BU123" s="1066"/>
      <c r="BV123" s="1066">
        <v>160962197</v>
      </c>
      <c r="BW123" s="1066"/>
      <c r="BX123" s="1066"/>
      <c r="BY123" s="1066"/>
      <c r="BZ123" s="1066"/>
      <c r="CA123" s="1066">
        <v>163695947</v>
      </c>
      <c r="CB123" s="1066"/>
      <c r="CC123" s="1066"/>
      <c r="CD123" s="1066"/>
      <c r="CE123" s="1066"/>
      <c r="CF123" s="999"/>
      <c r="CG123" s="1000"/>
      <c r="CH123" s="1000"/>
      <c r="CI123" s="1000"/>
      <c r="CJ123" s="1001"/>
      <c r="CK123" s="1010"/>
      <c r="CL123" s="1011"/>
      <c r="CM123" s="1011"/>
      <c r="CN123" s="1011"/>
      <c r="CO123" s="1012"/>
      <c r="CP123" s="1020" t="s">
        <v>380</v>
      </c>
      <c r="CQ123" s="1021"/>
      <c r="CR123" s="1021"/>
      <c r="CS123" s="1021"/>
      <c r="CT123" s="1021"/>
      <c r="CU123" s="1021"/>
      <c r="CV123" s="1021"/>
      <c r="CW123" s="1021"/>
      <c r="CX123" s="1021"/>
      <c r="CY123" s="1021"/>
      <c r="CZ123" s="1021"/>
      <c r="DA123" s="1021"/>
      <c r="DB123" s="1021"/>
      <c r="DC123" s="1021"/>
      <c r="DD123" s="1021"/>
      <c r="DE123" s="1021"/>
      <c r="DF123" s="1022"/>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9" customFormat="1" ht="26.25" customHeight="1" thickBot="1" x14ac:dyDescent="0.2">
      <c r="A124" s="1059"/>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440</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42.1</v>
      </c>
      <c r="BR124" s="1028"/>
      <c r="BS124" s="1028"/>
      <c r="BT124" s="1028"/>
      <c r="BU124" s="1028"/>
      <c r="BV124" s="1028">
        <v>51.8</v>
      </c>
      <c r="BW124" s="1028"/>
      <c r="BX124" s="1028"/>
      <c r="BY124" s="1028"/>
      <c r="BZ124" s="1028"/>
      <c r="CA124" s="1028">
        <v>39.799999999999997</v>
      </c>
      <c r="CB124" s="1028"/>
      <c r="CC124" s="1028"/>
      <c r="CD124" s="1028"/>
      <c r="CE124" s="1028"/>
      <c r="CF124" s="1029"/>
      <c r="CG124" s="1030"/>
      <c r="CH124" s="1030"/>
      <c r="CI124" s="1030"/>
      <c r="CJ124" s="1031"/>
      <c r="CK124" s="1013"/>
      <c r="CL124" s="1013"/>
      <c r="CM124" s="1013"/>
      <c r="CN124" s="1013"/>
      <c r="CO124" s="1014"/>
      <c r="CP124" s="1020" t="s">
        <v>441</v>
      </c>
      <c r="CQ124" s="1021"/>
      <c r="CR124" s="1021"/>
      <c r="CS124" s="1021"/>
      <c r="CT124" s="1021"/>
      <c r="CU124" s="1021"/>
      <c r="CV124" s="1021"/>
      <c r="CW124" s="1021"/>
      <c r="CX124" s="1021"/>
      <c r="CY124" s="1021"/>
      <c r="CZ124" s="1021"/>
      <c r="DA124" s="1021"/>
      <c r="DB124" s="1021"/>
      <c r="DC124" s="1021"/>
      <c r="DD124" s="1021"/>
      <c r="DE124" s="1021"/>
      <c r="DF124" s="1022"/>
      <c r="DG124" s="1005">
        <v>69315645</v>
      </c>
      <c r="DH124" s="984"/>
      <c r="DI124" s="984"/>
      <c r="DJ124" s="984"/>
      <c r="DK124" s="985"/>
      <c r="DL124" s="983" t="s">
        <v>112</v>
      </c>
      <c r="DM124" s="984"/>
      <c r="DN124" s="984"/>
      <c r="DO124" s="984"/>
      <c r="DP124" s="985"/>
      <c r="DQ124" s="983" t="s">
        <v>112</v>
      </c>
      <c r="DR124" s="984"/>
      <c r="DS124" s="984"/>
      <c r="DT124" s="984"/>
      <c r="DU124" s="985"/>
      <c r="DV124" s="986" t="s">
        <v>112</v>
      </c>
      <c r="DW124" s="987"/>
      <c r="DX124" s="987"/>
      <c r="DY124" s="987"/>
      <c r="DZ124" s="988"/>
    </row>
    <row r="125" spans="1:130" s="199" customFormat="1" ht="26.25" customHeight="1" x14ac:dyDescent="0.15">
      <c r="A125" s="1059"/>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442</v>
      </c>
      <c r="CL125" s="1008"/>
      <c r="CM125" s="1008"/>
      <c r="CN125" s="1008"/>
      <c r="CO125" s="1009"/>
      <c r="CP125" s="940" t="s">
        <v>443</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x14ac:dyDescent="0.2">
      <c r="A126" s="1059"/>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444</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x14ac:dyDescent="0.15">
      <c r="A127" s="1060"/>
      <c r="B127" s="948"/>
      <c r="C127" s="1002" t="s">
        <v>445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82</v>
      </c>
      <c r="AB127" s="959"/>
      <c r="AC127" s="959"/>
      <c r="AD127" s="959"/>
      <c r="AE127" s="960"/>
      <c r="AF127" s="961">
        <v>38</v>
      </c>
      <c r="AG127" s="959"/>
      <c r="AH127" s="959"/>
      <c r="AI127" s="959"/>
      <c r="AJ127" s="960"/>
      <c r="AK127" s="961">
        <v>26</v>
      </c>
      <c r="AL127" s="959"/>
      <c r="AM127" s="959"/>
      <c r="AN127" s="959"/>
      <c r="AO127" s="960"/>
      <c r="AP127" s="962">
        <v>0</v>
      </c>
      <c r="AQ127" s="963"/>
      <c r="AR127" s="963"/>
      <c r="AS127" s="963"/>
      <c r="AT127" s="964"/>
      <c r="AU127" s="235"/>
      <c r="AV127" s="235"/>
      <c r="AW127" s="235"/>
      <c r="AX127" s="1032" t="s">
        <v>446</v>
      </c>
      <c r="AY127" s="1033"/>
      <c r="AZ127" s="1033"/>
      <c r="BA127" s="1033"/>
      <c r="BB127" s="1033"/>
      <c r="BC127" s="1033"/>
      <c r="BD127" s="1033"/>
      <c r="BE127" s="1034"/>
      <c r="BF127" s="1035" t="s">
        <v>447</v>
      </c>
      <c r="BG127" s="1033"/>
      <c r="BH127" s="1033"/>
      <c r="BI127" s="1033"/>
      <c r="BJ127" s="1033"/>
      <c r="BK127" s="1033"/>
      <c r="BL127" s="1034"/>
      <c r="BM127" s="1035" t="s">
        <v>448</v>
      </c>
      <c r="BN127" s="1033"/>
      <c r="BO127" s="1033"/>
      <c r="BP127" s="1033"/>
      <c r="BQ127" s="1033"/>
      <c r="BR127" s="1033"/>
      <c r="BS127" s="1034"/>
      <c r="BT127" s="1035" t="s">
        <v>449</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450</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x14ac:dyDescent="0.2">
      <c r="A128" s="1043" t="s">
        <v>451</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452</v>
      </c>
      <c r="X128" s="1045"/>
      <c r="Y128" s="1045"/>
      <c r="Z128" s="1046"/>
      <c r="AA128" s="1047">
        <v>3151796</v>
      </c>
      <c r="AB128" s="1048"/>
      <c r="AC128" s="1048"/>
      <c r="AD128" s="1048"/>
      <c r="AE128" s="1049"/>
      <c r="AF128" s="1050">
        <v>3146892</v>
      </c>
      <c r="AG128" s="1048"/>
      <c r="AH128" s="1048"/>
      <c r="AI128" s="1048"/>
      <c r="AJ128" s="1049"/>
      <c r="AK128" s="1050">
        <v>3189448</v>
      </c>
      <c r="AL128" s="1048"/>
      <c r="AM128" s="1048"/>
      <c r="AN128" s="1048"/>
      <c r="AO128" s="1049"/>
      <c r="AP128" s="1051"/>
      <c r="AQ128" s="1052"/>
      <c r="AR128" s="1052"/>
      <c r="AS128" s="1052"/>
      <c r="AT128" s="1053"/>
      <c r="AU128" s="235"/>
      <c r="AV128" s="235"/>
      <c r="AW128" s="235"/>
      <c r="AX128" s="888" t="s">
        <v>453</v>
      </c>
      <c r="AY128" s="889"/>
      <c r="AZ128" s="889"/>
      <c r="BA128" s="889"/>
      <c r="BB128" s="889"/>
      <c r="BC128" s="889"/>
      <c r="BD128" s="889"/>
      <c r="BE128" s="890"/>
      <c r="BF128" s="1054" t="s">
        <v>112</v>
      </c>
      <c r="BG128" s="1055"/>
      <c r="BH128" s="1055"/>
      <c r="BI128" s="1055"/>
      <c r="BJ128" s="1055"/>
      <c r="BK128" s="1055"/>
      <c r="BL128" s="1056"/>
      <c r="BM128" s="1054">
        <v>11.25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454</v>
      </c>
      <c r="CQ128" s="1037"/>
      <c r="CR128" s="1037"/>
      <c r="CS128" s="1037"/>
      <c r="CT128" s="1037"/>
      <c r="CU128" s="1037"/>
      <c r="CV128" s="1037"/>
      <c r="CW128" s="1037"/>
      <c r="CX128" s="1037"/>
      <c r="CY128" s="1037"/>
      <c r="CZ128" s="1037"/>
      <c r="DA128" s="1037"/>
      <c r="DB128" s="1037"/>
      <c r="DC128" s="1037"/>
      <c r="DD128" s="1037"/>
      <c r="DE128" s="1037"/>
      <c r="DF128" s="1038"/>
      <c r="DG128" s="1039">
        <v>4359</v>
      </c>
      <c r="DH128" s="1040"/>
      <c r="DI128" s="1040"/>
      <c r="DJ128" s="1040"/>
      <c r="DK128" s="1040"/>
      <c r="DL128" s="1040">
        <v>3991</v>
      </c>
      <c r="DM128" s="1040"/>
      <c r="DN128" s="1040"/>
      <c r="DO128" s="1040"/>
      <c r="DP128" s="1040"/>
      <c r="DQ128" s="1040">
        <v>2253</v>
      </c>
      <c r="DR128" s="1040"/>
      <c r="DS128" s="1040"/>
      <c r="DT128" s="1040"/>
      <c r="DU128" s="1040"/>
      <c r="DV128" s="1041">
        <v>0</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455</v>
      </c>
      <c r="X129" s="1074"/>
      <c r="Y129" s="1074"/>
      <c r="Z129" s="1075"/>
      <c r="AA129" s="958">
        <v>54299889</v>
      </c>
      <c r="AB129" s="959"/>
      <c r="AC129" s="959"/>
      <c r="AD129" s="959"/>
      <c r="AE129" s="960"/>
      <c r="AF129" s="961">
        <v>54994876</v>
      </c>
      <c r="AG129" s="959"/>
      <c r="AH129" s="959"/>
      <c r="AI129" s="959"/>
      <c r="AJ129" s="960"/>
      <c r="AK129" s="961">
        <v>54487935</v>
      </c>
      <c r="AL129" s="959"/>
      <c r="AM129" s="959"/>
      <c r="AN129" s="959"/>
      <c r="AO129" s="960"/>
      <c r="AP129" s="1076"/>
      <c r="AQ129" s="1077"/>
      <c r="AR129" s="1077"/>
      <c r="AS129" s="1077"/>
      <c r="AT129" s="1078"/>
      <c r="AU129" s="237"/>
      <c r="AV129" s="237"/>
      <c r="AW129" s="237"/>
      <c r="AX129" s="1067" t="s">
        <v>456</v>
      </c>
      <c r="AY129" s="950"/>
      <c r="AZ129" s="950"/>
      <c r="BA129" s="950"/>
      <c r="BB129" s="950"/>
      <c r="BC129" s="950"/>
      <c r="BD129" s="950"/>
      <c r="BE129" s="951"/>
      <c r="BF129" s="1068" t="s">
        <v>112</v>
      </c>
      <c r="BG129" s="1069"/>
      <c r="BH129" s="1069"/>
      <c r="BI129" s="1069"/>
      <c r="BJ129" s="1069"/>
      <c r="BK129" s="1069"/>
      <c r="BL129" s="1070"/>
      <c r="BM129" s="1068">
        <v>16.25</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458</v>
      </c>
      <c r="X130" s="1074"/>
      <c r="Y130" s="1074"/>
      <c r="Z130" s="1075"/>
      <c r="AA130" s="958">
        <v>8629245</v>
      </c>
      <c r="AB130" s="959"/>
      <c r="AC130" s="959"/>
      <c r="AD130" s="959"/>
      <c r="AE130" s="960"/>
      <c r="AF130" s="961">
        <v>8480347</v>
      </c>
      <c r="AG130" s="959"/>
      <c r="AH130" s="959"/>
      <c r="AI130" s="959"/>
      <c r="AJ130" s="960"/>
      <c r="AK130" s="961">
        <v>7728820</v>
      </c>
      <c r="AL130" s="959"/>
      <c r="AM130" s="959"/>
      <c r="AN130" s="959"/>
      <c r="AO130" s="960"/>
      <c r="AP130" s="1076"/>
      <c r="AQ130" s="1077"/>
      <c r="AR130" s="1077"/>
      <c r="AS130" s="1077"/>
      <c r="AT130" s="1078"/>
      <c r="AU130" s="237"/>
      <c r="AV130" s="237"/>
      <c r="AW130" s="237"/>
      <c r="AX130" s="1067" t="s">
        <v>459</v>
      </c>
      <c r="AY130" s="950"/>
      <c r="AZ130" s="950"/>
      <c r="BA130" s="950"/>
      <c r="BB130" s="950"/>
      <c r="BC130" s="950"/>
      <c r="BD130" s="950"/>
      <c r="BE130" s="951"/>
      <c r="BF130" s="1104">
        <v>7.1</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460</v>
      </c>
      <c r="X131" s="1112"/>
      <c r="Y131" s="1112"/>
      <c r="Z131" s="1113"/>
      <c r="AA131" s="1005">
        <v>45670644</v>
      </c>
      <c r="AB131" s="984"/>
      <c r="AC131" s="984"/>
      <c r="AD131" s="984"/>
      <c r="AE131" s="985"/>
      <c r="AF131" s="983">
        <v>46514529</v>
      </c>
      <c r="AG131" s="984"/>
      <c r="AH131" s="984"/>
      <c r="AI131" s="984"/>
      <c r="AJ131" s="985"/>
      <c r="AK131" s="983">
        <v>46759115</v>
      </c>
      <c r="AL131" s="984"/>
      <c r="AM131" s="984"/>
      <c r="AN131" s="984"/>
      <c r="AO131" s="985"/>
      <c r="AP131" s="1114"/>
      <c r="AQ131" s="1115"/>
      <c r="AR131" s="1115"/>
      <c r="AS131" s="1115"/>
      <c r="AT131" s="1116"/>
      <c r="AU131" s="237"/>
      <c r="AV131" s="237"/>
      <c r="AW131" s="237"/>
      <c r="AX131" s="1086" t="s">
        <v>461</v>
      </c>
      <c r="AY131" s="1037"/>
      <c r="AZ131" s="1037"/>
      <c r="BA131" s="1037"/>
      <c r="BB131" s="1037"/>
      <c r="BC131" s="1037"/>
      <c r="BD131" s="1037"/>
      <c r="BE131" s="1038"/>
      <c r="BF131" s="1087">
        <v>39.799999999999997</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462</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463</v>
      </c>
      <c r="W132" s="1097"/>
      <c r="X132" s="1097"/>
      <c r="Y132" s="1097"/>
      <c r="Z132" s="1098"/>
      <c r="AA132" s="1099">
        <v>7.270701066</v>
      </c>
      <c r="AB132" s="1100"/>
      <c r="AC132" s="1100"/>
      <c r="AD132" s="1100"/>
      <c r="AE132" s="1101"/>
      <c r="AF132" s="1102">
        <v>7.8987212790000001</v>
      </c>
      <c r="AG132" s="1100"/>
      <c r="AH132" s="1100"/>
      <c r="AI132" s="1100"/>
      <c r="AJ132" s="1101"/>
      <c r="AK132" s="1102">
        <v>6.4296854210000003</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464</v>
      </c>
      <c r="W133" s="1080"/>
      <c r="X133" s="1080"/>
      <c r="Y133" s="1080"/>
      <c r="Z133" s="1081"/>
      <c r="AA133" s="1082">
        <v>7</v>
      </c>
      <c r="AB133" s="1083"/>
      <c r="AC133" s="1083"/>
      <c r="AD133" s="1083"/>
      <c r="AE133" s="1084"/>
      <c r="AF133" s="1082">
        <v>7.4</v>
      </c>
      <c r="AG133" s="1083"/>
      <c r="AH133" s="1083"/>
      <c r="AI133" s="1083"/>
      <c r="AJ133" s="1084"/>
      <c r="AK133" s="1082">
        <v>7.1</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20" t="s">
        <v>467</v>
      </c>
      <c r="L7" s="256"/>
      <c r="M7" s="257" t="s">
        <v>468</v>
      </c>
      <c r="N7" s="258"/>
    </row>
    <row r="8" spans="1:16" x14ac:dyDescent="0.15">
      <c r="A8" s="250"/>
      <c r="B8" s="246"/>
      <c r="C8" s="246"/>
      <c r="D8" s="246"/>
      <c r="E8" s="246"/>
      <c r="F8" s="246"/>
      <c r="G8" s="259"/>
      <c r="H8" s="260"/>
      <c r="I8" s="260"/>
      <c r="J8" s="261"/>
      <c r="K8" s="1121"/>
      <c r="L8" s="262" t="s">
        <v>469</v>
      </c>
      <c r="M8" s="263" t="s">
        <v>470</v>
      </c>
      <c r="N8" s="264" t="s">
        <v>471</v>
      </c>
    </row>
    <row r="9" spans="1:16" x14ac:dyDescent="0.15">
      <c r="A9" s="250"/>
      <c r="B9" s="246"/>
      <c r="C9" s="246"/>
      <c r="D9" s="246"/>
      <c r="E9" s="246"/>
      <c r="F9" s="246"/>
      <c r="G9" s="1122" t="s">
        <v>472</v>
      </c>
      <c r="H9" s="1123"/>
      <c r="I9" s="1123"/>
      <c r="J9" s="1124"/>
      <c r="K9" s="265">
        <v>16016508</v>
      </c>
      <c r="L9" s="266">
        <v>59661</v>
      </c>
      <c r="M9" s="267">
        <v>55816</v>
      </c>
      <c r="N9" s="268">
        <v>6.9</v>
      </c>
    </row>
    <row r="10" spans="1:16" x14ac:dyDescent="0.15">
      <c r="A10" s="250"/>
      <c r="B10" s="246"/>
      <c r="C10" s="246"/>
      <c r="D10" s="246"/>
      <c r="E10" s="246"/>
      <c r="F10" s="246"/>
      <c r="G10" s="1122" t="s">
        <v>473</v>
      </c>
      <c r="H10" s="1123"/>
      <c r="I10" s="1123"/>
      <c r="J10" s="1124"/>
      <c r="K10" s="269">
        <v>541951</v>
      </c>
      <c r="L10" s="270">
        <v>2019</v>
      </c>
      <c r="M10" s="271">
        <v>3693</v>
      </c>
      <c r="N10" s="272">
        <v>-45.3</v>
      </c>
    </row>
    <row r="11" spans="1:16" ht="13.5" customHeight="1" x14ac:dyDescent="0.15">
      <c r="A11" s="250"/>
      <c r="B11" s="246"/>
      <c r="C11" s="246"/>
      <c r="D11" s="246"/>
      <c r="E11" s="246"/>
      <c r="F11" s="246"/>
      <c r="G11" s="1122" t="s">
        <v>474</v>
      </c>
      <c r="H11" s="1123"/>
      <c r="I11" s="1123"/>
      <c r="J11" s="1124"/>
      <c r="K11" s="269">
        <v>439018</v>
      </c>
      <c r="L11" s="270">
        <v>1635</v>
      </c>
      <c r="M11" s="271">
        <v>2201</v>
      </c>
      <c r="N11" s="272">
        <v>-25.7</v>
      </c>
    </row>
    <row r="12" spans="1:16" ht="13.5" customHeight="1" x14ac:dyDescent="0.15">
      <c r="A12" s="250"/>
      <c r="B12" s="246"/>
      <c r="C12" s="246"/>
      <c r="D12" s="246"/>
      <c r="E12" s="246"/>
      <c r="F12" s="246"/>
      <c r="G12" s="1122" t="s">
        <v>475</v>
      </c>
      <c r="H12" s="1123"/>
      <c r="I12" s="1123"/>
      <c r="J12" s="1124"/>
      <c r="K12" s="269">
        <v>593817</v>
      </c>
      <c r="L12" s="270">
        <v>2212</v>
      </c>
      <c r="M12" s="271">
        <v>1372</v>
      </c>
      <c r="N12" s="272">
        <v>61.2</v>
      </c>
    </row>
    <row r="13" spans="1:16" ht="13.5" customHeight="1" x14ac:dyDescent="0.15">
      <c r="A13" s="250"/>
      <c r="B13" s="246"/>
      <c r="C13" s="246"/>
      <c r="D13" s="246"/>
      <c r="E13" s="246"/>
      <c r="F13" s="246"/>
      <c r="G13" s="1122" t="s">
        <v>476</v>
      </c>
      <c r="H13" s="1123"/>
      <c r="I13" s="1123"/>
      <c r="J13" s="1124"/>
      <c r="K13" s="269" t="s">
        <v>477</v>
      </c>
      <c r="L13" s="270" t="s">
        <v>477</v>
      </c>
      <c r="M13" s="271">
        <v>67</v>
      </c>
      <c r="N13" s="272" t="s">
        <v>477</v>
      </c>
    </row>
    <row r="14" spans="1:16" ht="13.5" customHeight="1" x14ac:dyDescent="0.15">
      <c r="A14" s="250"/>
      <c r="B14" s="246"/>
      <c r="C14" s="246"/>
      <c r="D14" s="246"/>
      <c r="E14" s="246"/>
      <c r="F14" s="246"/>
      <c r="G14" s="1122" t="s">
        <v>478</v>
      </c>
      <c r="H14" s="1123"/>
      <c r="I14" s="1123"/>
      <c r="J14" s="1124"/>
      <c r="K14" s="269">
        <v>474368</v>
      </c>
      <c r="L14" s="270">
        <v>1767</v>
      </c>
      <c r="M14" s="271">
        <v>1915</v>
      </c>
      <c r="N14" s="272">
        <v>-7.7</v>
      </c>
    </row>
    <row r="15" spans="1:16" ht="13.5" customHeight="1" x14ac:dyDescent="0.15">
      <c r="A15" s="250"/>
      <c r="B15" s="246"/>
      <c r="C15" s="246"/>
      <c r="D15" s="246"/>
      <c r="E15" s="246"/>
      <c r="F15" s="246"/>
      <c r="G15" s="1122" t="s">
        <v>479</v>
      </c>
      <c r="H15" s="1123"/>
      <c r="I15" s="1123"/>
      <c r="J15" s="1124"/>
      <c r="K15" s="269">
        <v>386025</v>
      </c>
      <c r="L15" s="270">
        <v>1438</v>
      </c>
      <c r="M15" s="271">
        <v>1099</v>
      </c>
      <c r="N15" s="272">
        <v>30.8</v>
      </c>
    </row>
    <row r="16" spans="1:16" x14ac:dyDescent="0.15">
      <c r="A16" s="250"/>
      <c r="B16" s="246"/>
      <c r="C16" s="246"/>
      <c r="D16" s="246"/>
      <c r="E16" s="246"/>
      <c r="F16" s="246"/>
      <c r="G16" s="1125" t="s">
        <v>480</v>
      </c>
      <c r="H16" s="1126"/>
      <c r="I16" s="1126"/>
      <c r="J16" s="1127"/>
      <c r="K16" s="270">
        <v>-665704</v>
      </c>
      <c r="L16" s="270">
        <v>-2480</v>
      </c>
      <c r="M16" s="271">
        <v>-4462</v>
      </c>
      <c r="N16" s="272">
        <v>-44.4</v>
      </c>
    </row>
    <row r="17" spans="1:16" x14ac:dyDescent="0.15">
      <c r="A17" s="250"/>
      <c r="B17" s="246"/>
      <c r="C17" s="246"/>
      <c r="D17" s="246"/>
      <c r="E17" s="246"/>
      <c r="F17" s="246"/>
      <c r="G17" s="1125" t="s">
        <v>169</v>
      </c>
      <c r="H17" s="1126"/>
      <c r="I17" s="1126"/>
      <c r="J17" s="1127"/>
      <c r="K17" s="270">
        <v>17785983</v>
      </c>
      <c r="L17" s="270">
        <v>66253</v>
      </c>
      <c r="M17" s="271">
        <v>61701</v>
      </c>
      <c r="N17" s="272">
        <v>7.4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17" t="s">
        <v>485</v>
      </c>
      <c r="H21" s="1118"/>
      <c r="I21" s="1118"/>
      <c r="J21" s="1119"/>
      <c r="K21" s="282">
        <v>6.23</v>
      </c>
      <c r="L21" s="283">
        <v>6.17</v>
      </c>
      <c r="M21" s="284">
        <v>0.06</v>
      </c>
      <c r="N21" s="251"/>
      <c r="O21" s="285"/>
      <c r="P21" s="281"/>
    </row>
    <row r="22" spans="1:16" s="286" customFormat="1" x14ac:dyDescent="0.15">
      <c r="A22" s="281"/>
      <c r="B22" s="251"/>
      <c r="C22" s="251"/>
      <c r="D22" s="251"/>
      <c r="E22" s="251"/>
      <c r="F22" s="251"/>
      <c r="G22" s="1117" t="s">
        <v>486</v>
      </c>
      <c r="H22" s="1118"/>
      <c r="I22" s="1118"/>
      <c r="J22" s="1119"/>
      <c r="K22" s="287">
        <v>100</v>
      </c>
      <c r="L22" s="288">
        <v>100.1</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20" t="s">
        <v>467</v>
      </c>
      <c r="L30" s="256"/>
      <c r="M30" s="257" t="s">
        <v>468</v>
      </c>
      <c r="N30" s="258"/>
    </row>
    <row r="31" spans="1:16" x14ac:dyDescent="0.15">
      <c r="A31" s="250"/>
      <c r="B31" s="246"/>
      <c r="C31" s="246"/>
      <c r="D31" s="246"/>
      <c r="E31" s="246"/>
      <c r="F31" s="246"/>
      <c r="G31" s="259"/>
      <c r="H31" s="260"/>
      <c r="I31" s="260"/>
      <c r="J31" s="261"/>
      <c r="K31" s="1121"/>
      <c r="L31" s="262" t="s">
        <v>469</v>
      </c>
      <c r="M31" s="263" t="s">
        <v>470</v>
      </c>
      <c r="N31" s="264" t="s">
        <v>471</v>
      </c>
    </row>
    <row r="32" spans="1:16" ht="27" customHeight="1" x14ac:dyDescent="0.15">
      <c r="A32" s="250"/>
      <c r="B32" s="246"/>
      <c r="C32" s="246"/>
      <c r="D32" s="246"/>
      <c r="E32" s="246"/>
      <c r="F32" s="246"/>
      <c r="G32" s="1133" t="s">
        <v>490</v>
      </c>
      <c r="H32" s="1134"/>
      <c r="I32" s="1134"/>
      <c r="J32" s="1135"/>
      <c r="K32" s="296">
        <v>8937904</v>
      </c>
      <c r="L32" s="296">
        <v>33294</v>
      </c>
      <c r="M32" s="297">
        <v>31774</v>
      </c>
      <c r="N32" s="298">
        <v>4.8</v>
      </c>
    </row>
    <row r="33" spans="1:16" ht="13.5" customHeight="1" x14ac:dyDescent="0.15">
      <c r="A33" s="250"/>
      <c r="B33" s="246"/>
      <c r="C33" s="246"/>
      <c r="D33" s="246"/>
      <c r="E33" s="246"/>
      <c r="F33" s="246"/>
      <c r="G33" s="1133" t="s">
        <v>491</v>
      </c>
      <c r="H33" s="1134"/>
      <c r="I33" s="1134"/>
      <c r="J33" s="1135"/>
      <c r="K33" s="296">
        <v>11867</v>
      </c>
      <c r="L33" s="296">
        <v>44</v>
      </c>
      <c r="M33" s="297">
        <v>8</v>
      </c>
      <c r="N33" s="298">
        <v>450</v>
      </c>
    </row>
    <row r="34" spans="1:16" ht="27" customHeight="1" x14ac:dyDescent="0.15">
      <c r="A34" s="250"/>
      <c r="B34" s="246"/>
      <c r="C34" s="246"/>
      <c r="D34" s="246"/>
      <c r="E34" s="246"/>
      <c r="F34" s="246"/>
      <c r="G34" s="1133" t="s">
        <v>492</v>
      </c>
      <c r="H34" s="1134"/>
      <c r="I34" s="1134"/>
      <c r="J34" s="1135"/>
      <c r="K34" s="296">
        <v>5763</v>
      </c>
      <c r="L34" s="296">
        <v>21</v>
      </c>
      <c r="M34" s="297">
        <v>51</v>
      </c>
      <c r="N34" s="298">
        <v>-58.8</v>
      </c>
    </row>
    <row r="35" spans="1:16" ht="27" customHeight="1" x14ac:dyDescent="0.15">
      <c r="A35" s="250"/>
      <c r="B35" s="246"/>
      <c r="C35" s="246"/>
      <c r="D35" s="246"/>
      <c r="E35" s="246"/>
      <c r="F35" s="246"/>
      <c r="G35" s="1133" t="s">
        <v>493</v>
      </c>
      <c r="H35" s="1134"/>
      <c r="I35" s="1134"/>
      <c r="J35" s="1135"/>
      <c r="K35" s="296">
        <v>4809297</v>
      </c>
      <c r="L35" s="296">
        <v>17915</v>
      </c>
      <c r="M35" s="297">
        <v>10918</v>
      </c>
      <c r="N35" s="298">
        <v>64.099999999999994</v>
      </c>
    </row>
    <row r="36" spans="1:16" ht="27" customHeight="1" x14ac:dyDescent="0.15">
      <c r="A36" s="250"/>
      <c r="B36" s="246"/>
      <c r="C36" s="246"/>
      <c r="D36" s="246"/>
      <c r="E36" s="246"/>
      <c r="F36" s="246"/>
      <c r="G36" s="1133" t="s">
        <v>494</v>
      </c>
      <c r="H36" s="1134"/>
      <c r="I36" s="1134"/>
      <c r="J36" s="1135"/>
      <c r="K36" s="296">
        <v>156497</v>
      </c>
      <c r="L36" s="296">
        <v>583</v>
      </c>
      <c r="M36" s="297">
        <v>463</v>
      </c>
      <c r="N36" s="298">
        <v>25.9</v>
      </c>
    </row>
    <row r="37" spans="1:16" ht="13.5" customHeight="1" x14ac:dyDescent="0.15">
      <c r="A37" s="250"/>
      <c r="B37" s="246"/>
      <c r="C37" s="246"/>
      <c r="D37" s="246"/>
      <c r="E37" s="246"/>
      <c r="F37" s="246"/>
      <c r="G37" s="1133" t="s">
        <v>495</v>
      </c>
      <c r="H37" s="1134"/>
      <c r="I37" s="1134"/>
      <c r="J37" s="1135"/>
      <c r="K37" s="296">
        <v>26</v>
      </c>
      <c r="L37" s="296">
        <v>0</v>
      </c>
      <c r="M37" s="297">
        <v>976</v>
      </c>
      <c r="N37" s="298">
        <v>-100</v>
      </c>
    </row>
    <row r="38" spans="1:16" ht="27" customHeight="1" x14ac:dyDescent="0.15">
      <c r="A38" s="250"/>
      <c r="B38" s="246"/>
      <c r="C38" s="246"/>
      <c r="D38" s="246"/>
      <c r="E38" s="246"/>
      <c r="F38" s="246"/>
      <c r="G38" s="1136" t="s">
        <v>496</v>
      </c>
      <c r="H38" s="1137"/>
      <c r="I38" s="1137"/>
      <c r="J38" s="1138"/>
      <c r="K38" s="299">
        <v>3378</v>
      </c>
      <c r="L38" s="299">
        <v>13</v>
      </c>
      <c r="M38" s="300">
        <v>2</v>
      </c>
      <c r="N38" s="301">
        <v>550</v>
      </c>
      <c r="O38" s="295"/>
    </row>
    <row r="39" spans="1:16" x14ac:dyDescent="0.15">
      <c r="A39" s="250"/>
      <c r="B39" s="246"/>
      <c r="C39" s="246"/>
      <c r="D39" s="246"/>
      <c r="E39" s="246"/>
      <c r="F39" s="246"/>
      <c r="G39" s="1136" t="s">
        <v>497</v>
      </c>
      <c r="H39" s="1137"/>
      <c r="I39" s="1137"/>
      <c r="J39" s="1138"/>
      <c r="K39" s="302">
        <v>-3189448</v>
      </c>
      <c r="L39" s="302">
        <v>-11881</v>
      </c>
      <c r="M39" s="303">
        <v>-8001</v>
      </c>
      <c r="N39" s="304">
        <v>48.5</v>
      </c>
      <c r="O39" s="295"/>
    </row>
    <row r="40" spans="1:16" ht="27" customHeight="1" x14ac:dyDescent="0.15">
      <c r="A40" s="250"/>
      <c r="B40" s="246"/>
      <c r="C40" s="246"/>
      <c r="D40" s="246"/>
      <c r="E40" s="246"/>
      <c r="F40" s="246"/>
      <c r="G40" s="1133" t="s">
        <v>498</v>
      </c>
      <c r="H40" s="1134"/>
      <c r="I40" s="1134"/>
      <c r="J40" s="1135"/>
      <c r="K40" s="302">
        <v>-7728820</v>
      </c>
      <c r="L40" s="302">
        <v>-28790</v>
      </c>
      <c r="M40" s="303">
        <v>-27445</v>
      </c>
      <c r="N40" s="304">
        <v>4.9000000000000004</v>
      </c>
      <c r="O40" s="295"/>
    </row>
    <row r="41" spans="1:16" x14ac:dyDescent="0.15">
      <c r="A41" s="250"/>
      <c r="B41" s="246"/>
      <c r="C41" s="246"/>
      <c r="D41" s="246"/>
      <c r="E41" s="246"/>
      <c r="F41" s="246"/>
      <c r="G41" s="1139" t="s">
        <v>280</v>
      </c>
      <c r="H41" s="1140"/>
      <c r="I41" s="1140"/>
      <c r="J41" s="1141"/>
      <c r="K41" s="296">
        <v>3006464</v>
      </c>
      <c r="L41" s="302">
        <v>11199</v>
      </c>
      <c r="M41" s="303">
        <v>8747</v>
      </c>
      <c r="N41" s="304">
        <v>28</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28" t="s">
        <v>467</v>
      </c>
      <c r="J49" s="1130" t="s">
        <v>502</v>
      </c>
      <c r="K49" s="1131"/>
      <c r="L49" s="1131"/>
      <c r="M49" s="1131"/>
      <c r="N49" s="1132"/>
    </row>
    <row r="50" spans="1:14" x14ac:dyDescent="0.15">
      <c r="A50" s="250"/>
      <c r="B50" s="246"/>
      <c r="C50" s="246"/>
      <c r="D50" s="246"/>
      <c r="E50" s="246"/>
      <c r="F50" s="246"/>
      <c r="G50" s="314"/>
      <c r="H50" s="315"/>
      <c r="I50" s="1129"/>
      <c r="J50" s="316" t="s">
        <v>503</v>
      </c>
      <c r="K50" s="317" t="s">
        <v>504</v>
      </c>
      <c r="L50" s="318" t="s">
        <v>505</v>
      </c>
      <c r="M50" s="319" t="s">
        <v>506</v>
      </c>
      <c r="N50" s="320" t="s">
        <v>507</v>
      </c>
    </row>
    <row r="51" spans="1:14" x14ac:dyDescent="0.15">
      <c r="A51" s="250"/>
      <c r="B51" s="246"/>
      <c r="C51" s="246"/>
      <c r="D51" s="246"/>
      <c r="E51" s="246"/>
      <c r="F51" s="246"/>
      <c r="G51" s="312" t="s">
        <v>508</v>
      </c>
      <c r="H51" s="313"/>
      <c r="I51" s="321">
        <v>8779155</v>
      </c>
      <c r="J51" s="322">
        <v>32512</v>
      </c>
      <c r="K51" s="323">
        <v>29</v>
      </c>
      <c r="L51" s="324">
        <v>39052</v>
      </c>
      <c r="M51" s="325">
        <v>6.2</v>
      </c>
      <c r="N51" s="326">
        <v>22.8</v>
      </c>
    </row>
    <row r="52" spans="1:14" x14ac:dyDescent="0.15">
      <c r="A52" s="250"/>
      <c r="B52" s="246"/>
      <c r="C52" s="246"/>
      <c r="D52" s="246"/>
      <c r="E52" s="246"/>
      <c r="F52" s="246"/>
      <c r="G52" s="327"/>
      <c r="H52" s="328" t="s">
        <v>509</v>
      </c>
      <c r="I52" s="329">
        <v>4983702</v>
      </c>
      <c r="J52" s="330">
        <v>18456</v>
      </c>
      <c r="K52" s="331">
        <v>37.799999999999997</v>
      </c>
      <c r="L52" s="332">
        <v>21186</v>
      </c>
      <c r="M52" s="333">
        <v>1</v>
      </c>
      <c r="N52" s="334">
        <v>36.799999999999997</v>
      </c>
    </row>
    <row r="53" spans="1:14" x14ac:dyDescent="0.15">
      <c r="A53" s="250"/>
      <c r="B53" s="246"/>
      <c r="C53" s="246"/>
      <c r="D53" s="246"/>
      <c r="E53" s="246"/>
      <c r="F53" s="246"/>
      <c r="G53" s="312" t="s">
        <v>510</v>
      </c>
      <c r="H53" s="313"/>
      <c r="I53" s="321">
        <v>12387006</v>
      </c>
      <c r="J53" s="322">
        <v>45826</v>
      </c>
      <c r="K53" s="323">
        <v>41</v>
      </c>
      <c r="L53" s="324">
        <v>41235</v>
      </c>
      <c r="M53" s="325">
        <v>5.6</v>
      </c>
      <c r="N53" s="326">
        <v>35.4</v>
      </c>
    </row>
    <row r="54" spans="1:14" x14ac:dyDescent="0.15">
      <c r="A54" s="250"/>
      <c r="B54" s="246"/>
      <c r="C54" s="246"/>
      <c r="D54" s="246"/>
      <c r="E54" s="246"/>
      <c r="F54" s="246"/>
      <c r="G54" s="327"/>
      <c r="H54" s="328" t="s">
        <v>509</v>
      </c>
      <c r="I54" s="329">
        <v>6936705</v>
      </c>
      <c r="J54" s="330">
        <v>25662</v>
      </c>
      <c r="K54" s="331">
        <v>39</v>
      </c>
      <c r="L54" s="332">
        <v>22086</v>
      </c>
      <c r="M54" s="333">
        <v>4.2</v>
      </c>
      <c r="N54" s="334">
        <v>34.799999999999997</v>
      </c>
    </row>
    <row r="55" spans="1:14" x14ac:dyDescent="0.15">
      <c r="A55" s="250"/>
      <c r="B55" s="246"/>
      <c r="C55" s="246"/>
      <c r="D55" s="246"/>
      <c r="E55" s="246"/>
      <c r="F55" s="246"/>
      <c r="G55" s="312" t="s">
        <v>511</v>
      </c>
      <c r="H55" s="313"/>
      <c r="I55" s="321">
        <v>11246395</v>
      </c>
      <c r="J55" s="322">
        <v>41716</v>
      </c>
      <c r="K55" s="323">
        <v>-9</v>
      </c>
      <c r="L55" s="324">
        <v>41862</v>
      </c>
      <c r="M55" s="325">
        <v>1.5</v>
      </c>
      <c r="N55" s="326">
        <v>-10.5</v>
      </c>
    </row>
    <row r="56" spans="1:14" x14ac:dyDescent="0.15">
      <c r="A56" s="250"/>
      <c r="B56" s="246"/>
      <c r="C56" s="246"/>
      <c r="D56" s="246"/>
      <c r="E56" s="246"/>
      <c r="F56" s="246"/>
      <c r="G56" s="327"/>
      <c r="H56" s="328" t="s">
        <v>509</v>
      </c>
      <c r="I56" s="329">
        <v>5799676</v>
      </c>
      <c r="J56" s="330">
        <v>21513</v>
      </c>
      <c r="K56" s="331">
        <v>-16.2</v>
      </c>
      <c r="L56" s="332">
        <v>23710</v>
      </c>
      <c r="M56" s="333">
        <v>7.4</v>
      </c>
      <c r="N56" s="334">
        <v>-23.6</v>
      </c>
    </row>
    <row r="57" spans="1:14" x14ac:dyDescent="0.15">
      <c r="A57" s="250"/>
      <c r="B57" s="246"/>
      <c r="C57" s="246"/>
      <c r="D57" s="246"/>
      <c r="E57" s="246"/>
      <c r="F57" s="246"/>
      <c r="G57" s="312" t="s">
        <v>512</v>
      </c>
      <c r="H57" s="313"/>
      <c r="I57" s="321">
        <v>15483918</v>
      </c>
      <c r="J57" s="322">
        <v>57569</v>
      </c>
      <c r="K57" s="323">
        <v>38</v>
      </c>
      <c r="L57" s="324">
        <v>43554</v>
      </c>
      <c r="M57" s="325">
        <v>4</v>
      </c>
      <c r="N57" s="326">
        <v>34</v>
      </c>
    </row>
    <row r="58" spans="1:14" x14ac:dyDescent="0.15">
      <c r="A58" s="250"/>
      <c r="B58" s="246"/>
      <c r="C58" s="246"/>
      <c r="D58" s="246"/>
      <c r="E58" s="246"/>
      <c r="F58" s="246"/>
      <c r="G58" s="327"/>
      <c r="H58" s="328" t="s">
        <v>509</v>
      </c>
      <c r="I58" s="329">
        <v>10250105</v>
      </c>
      <c r="J58" s="330">
        <v>38109</v>
      </c>
      <c r="K58" s="331">
        <v>77.099999999999994</v>
      </c>
      <c r="L58" s="332">
        <v>24811</v>
      </c>
      <c r="M58" s="333">
        <v>4.5999999999999996</v>
      </c>
      <c r="N58" s="334">
        <v>72.5</v>
      </c>
    </row>
    <row r="59" spans="1:14" x14ac:dyDescent="0.15">
      <c r="A59" s="250"/>
      <c r="B59" s="246"/>
      <c r="C59" s="246"/>
      <c r="D59" s="246"/>
      <c r="E59" s="246"/>
      <c r="F59" s="246"/>
      <c r="G59" s="312" t="s">
        <v>513</v>
      </c>
      <c r="H59" s="313"/>
      <c r="I59" s="321">
        <v>6308578</v>
      </c>
      <c r="J59" s="322">
        <v>23499</v>
      </c>
      <c r="K59" s="323">
        <v>-59.2</v>
      </c>
      <c r="L59" s="324">
        <v>42581</v>
      </c>
      <c r="M59" s="325">
        <v>-2.2000000000000002</v>
      </c>
      <c r="N59" s="326">
        <v>-57</v>
      </c>
    </row>
    <row r="60" spans="1:14" x14ac:dyDescent="0.15">
      <c r="A60" s="250"/>
      <c r="B60" s="246"/>
      <c r="C60" s="246"/>
      <c r="D60" s="246"/>
      <c r="E60" s="246"/>
      <c r="F60" s="246"/>
      <c r="G60" s="327"/>
      <c r="H60" s="328" t="s">
        <v>509</v>
      </c>
      <c r="I60" s="335">
        <v>4155441</v>
      </c>
      <c r="J60" s="330">
        <v>15479</v>
      </c>
      <c r="K60" s="331">
        <v>-59.4</v>
      </c>
      <c r="L60" s="332">
        <v>24354</v>
      </c>
      <c r="M60" s="333">
        <v>-1.8</v>
      </c>
      <c r="N60" s="334">
        <v>-57.6</v>
      </c>
    </row>
    <row r="61" spans="1:14" x14ac:dyDescent="0.15">
      <c r="A61" s="250"/>
      <c r="B61" s="246"/>
      <c r="C61" s="246"/>
      <c r="D61" s="246"/>
      <c r="E61" s="246"/>
      <c r="F61" s="246"/>
      <c r="G61" s="312" t="s">
        <v>514</v>
      </c>
      <c r="H61" s="336"/>
      <c r="I61" s="337">
        <v>10841010</v>
      </c>
      <c r="J61" s="338">
        <v>40224</v>
      </c>
      <c r="K61" s="339">
        <v>8</v>
      </c>
      <c r="L61" s="340">
        <v>41657</v>
      </c>
      <c r="M61" s="341">
        <v>3</v>
      </c>
      <c r="N61" s="326">
        <v>5</v>
      </c>
    </row>
    <row r="62" spans="1:14" x14ac:dyDescent="0.15">
      <c r="A62" s="250"/>
      <c r="B62" s="246"/>
      <c r="C62" s="246"/>
      <c r="D62" s="246"/>
      <c r="E62" s="246"/>
      <c r="F62" s="246"/>
      <c r="G62" s="327"/>
      <c r="H62" s="328" t="s">
        <v>509</v>
      </c>
      <c r="I62" s="329">
        <v>6425126</v>
      </c>
      <c r="J62" s="330">
        <v>23844</v>
      </c>
      <c r="K62" s="331">
        <v>15.7</v>
      </c>
      <c r="L62" s="332">
        <v>23229</v>
      </c>
      <c r="M62" s="333">
        <v>3.1</v>
      </c>
      <c r="N62" s="334">
        <v>12.6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42" t="s">
        <v>3</v>
      </c>
      <c r="D47" s="1142"/>
      <c r="E47" s="1143"/>
      <c r="F47" s="11">
        <v>10.98</v>
      </c>
      <c r="G47" s="12">
        <v>11.42</v>
      </c>
      <c r="H47" s="12">
        <v>11.82</v>
      </c>
      <c r="I47" s="12">
        <v>11.73</v>
      </c>
      <c r="J47" s="13">
        <v>11.04</v>
      </c>
    </row>
    <row r="48" spans="2:10" ht="57.75" customHeight="1" x14ac:dyDescent="0.15">
      <c r="B48" s="14"/>
      <c r="C48" s="1144" t="s">
        <v>4</v>
      </c>
      <c r="D48" s="1144"/>
      <c r="E48" s="1145"/>
      <c r="F48" s="15">
        <v>1.1499999999999999</v>
      </c>
      <c r="G48" s="16">
        <v>3.91</v>
      </c>
      <c r="H48" s="16">
        <v>0.03</v>
      </c>
      <c r="I48" s="16">
        <v>0.09</v>
      </c>
      <c r="J48" s="17">
        <v>7.0000000000000007E-2</v>
      </c>
    </row>
    <row r="49" spans="2:10" ht="57.75" customHeight="1" thickBot="1" x14ac:dyDescent="0.2">
      <c r="B49" s="18"/>
      <c r="C49" s="1146" t="s">
        <v>5</v>
      </c>
      <c r="D49" s="1146"/>
      <c r="E49" s="1147"/>
      <c r="F49" s="19">
        <v>0.99</v>
      </c>
      <c r="G49" s="20">
        <v>3.46</v>
      </c>
      <c r="H49" s="20" t="s">
        <v>521</v>
      </c>
      <c r="I49" s="20">
        <v>0.2</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2018-03-28T01:41:09Z</cp:lastPrinted>
  <dcterms:created xsi:type="dcterms:W3CDTF">2018-01-24T05:30:54Z</dcterms:created>
  <dcterms:modified xsi:type="dcterms:W3CDTF">2019-01-22T09:04:18Z</dcterms:modified>
</cp:coreProperties>
</file>