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2064sv0fs002\NET_DATA\04_【財政】\03 決算\26 財政状況資料集\財政状況資料集【H24～】\R5（R4決算）\05_団体提出\13 八尾市○\"/>
    </mc:Choice>
  </mc:AlternateContent>
  <xr:revisionPtr revIDLastSave="0" documentId="13_ncr:1_{B2857738-96ED-4FF3-BE8D-D453399428E4}" xr6:coauthVersionLast="47" xr6:coauthVersionMax="47" xr10:uidLastSave="{00000000-0000-0000-0000-000000000000}"/>
  <bookViews>
    <workbookView xWindow="-108" yWindow="-108" windowWidth="23256" windowHeight="14016"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BE42" i="10"/>
  <c r="AM42" i="10"/>
  <c r="U42" i="10"/>
  <c r="C42" i="10"/>
  <c r="BE41" i="10"/>
  <c r="AM41" i="10"/>
  <c r="U41" i="10"/>
  <c r="C41" i="10"/>
  <c r="BE40" i="10"/>
  <c r="AM40" i="10"/>
  <c r="U40" i="10"/>
  <c r="C40" i="10"/>
  <c r="BE39" i="10"/>
  <c r="AM39" i="10"/>
  <c r="U39" i="10"/>
  <c r="C39" i="10"/>
  <c r="BE38" i="10"/>
  <c r="AM38" i="10"/>
  <c r="U38" i="10"/>
  <c r="C38" i="10"/>
  <c r="BE37" i="10"/>
  <c r="AM37" i="10"/>
  <c r="U37" i="10"/>
  <c r="C37" i="10"/>
  <c r="BE36" i="10"/>
  <c r="BE35" i="10"/>
  <c r="CO34" i="10"/>
  <c r="CO35" i="10" s="1"/>
  <c r="CO36" i="10" s="1"/>
  <c r="CO37" i="10" s="1"/>
  <c r="CO38" i="10" s="1"/>
  <c r="CO39" i="10" s="1"/>
  <c r="CO40" i="10" s="1"/>
  <c r="CO41" i="10" s="1"/>
  <c r="CO42" i="10" s="1"/>
  <c r="BW34" i="10"/>
  <c r="BW35" i="10" s="1"/>
  <c r="BW36" i="10" s="1"/>
  <c r="BW37" i="10" s="1"/>
  <c r="BW38" i="10" s="1"/>
  <c r="BW39" i="10" s="1"/>
  <c r="BW40" i="10" s="1"/>
  <c r="BW41" i="10" s="1"/>
  <c r="BW42" i="10" s="1"/>
  <c r="BE34" i="10"/>
  <c r="C34" i="10"/>
  <c r="C35" i="10" l="1"/>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l="1"/>
  <c r="AM35" i="10" s="1"/>
  <c r="AM36" i="10" s="1"/>
</calcChain>
</file>

<file path=xl/sharedStrings.xml><?xml version="1.0" encoding="utf-8"?>
<sst xmlns="http://schemas.openxmlformats.org/spreadsheetml/2006/main" count="1125" uniqueCount="597">
  <si>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</si>
  <si>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</si>
  <si>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</si>
  <si>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</si>
  <si>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</si>
  <si>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</si>
  <si>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</si>
  <si>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</si>
  <si>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</si>
  <si>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</si>
  <si>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</si>
  <si>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</si>
  <si>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</si>
  <si>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</si>
  <si>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</si>
  <si>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</si>
  <si>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</si>
  <si>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</si>
  <si>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</si>
  <si>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</si>
  <si>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</si>
  <si>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</si>
  <si>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</si>
  <si>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</si>
  <si>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</si>
  <si>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</si>
  <si>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</si>
  <si>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</si>
  <si>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</si>
  <si>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</si>
  <si>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</si>
  <si>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</si>
  <si>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</si>
  <si>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</si>
  <si>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</si>
  <si>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</si>
  <si>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</si>
  <si>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</si>
  <si>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</si>
  <si>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</si>
  <si>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</si>
  <si>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</si>
  <si>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</si>
  <si>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</si>
  <si>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</si>
  <si>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</si>
  <si>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</si>
  <si>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</si>
  <si>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</si>
  <si>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</si>
  <si>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</si>
  <si>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</si>
  <si>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</si>
  <si>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</si>
  <si>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</si>
  <si>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</si>
  <si>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</si>
  <si>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</si>
  <si>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</si>
  <si>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</si>
  <si>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</si>
  <si>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</si>
  <si>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</si>
  <si>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</si>
  <si>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</si>
  <si>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</si>
  <si>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</si>
  <si>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</si>
  <si>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</si>
  <si>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</si>
  <si>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</si>
  <si>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</si>
  <si>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</si>
  <si>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</si>
  <si>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</si>
  <si>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</si>
  <si>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</si>
  <si>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</si>
  <si>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</si>
  <si>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</si>
  <si>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</si>
  <si>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</si>
  <si>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</si>
  <si>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</si>
  <si>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</si>
  <si>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</si>
  <si>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中核市</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</si>
  <si>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</si>
  <si>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</si>
  <si>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</si>
  <si>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</si>
  <si>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</si>
  <si>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</si>
  <si>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</si>
  <si>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</si>
  <si>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</si>
  <si>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</si>
  <si>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</si>
  <si>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</si>
  <si>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八尾市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</si>
  <si>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</si>
  <si>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</si>
  <si>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</si>
  <si>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</si>
  <si>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</si>
  <si>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</si>
  <si>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</si>
  <si>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</si>
  <si>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</si>
  <si>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</si>
  <si>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</si>
  <si>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</si>
  <si>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</si>
  <si>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</si>
  <si>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</si>
  <si>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</si>
  <si>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</si>
  <si>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</si>
  <si>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</si>
  <si>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</si>
  <si>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</si>
  <si>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</si>
  <si>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</si>
  <si>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</si>
  <si>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</si>
  <si>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</si>
  <si>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</si>
  <si>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</si>
  <si>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</si>
  <si>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</si>
  <si>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</si>
  <si>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</si>
  <si>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</si>
  <si>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</si>
  <si>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</si>
  <si>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</si>
  <si>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</si>
  <si>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</si>
  <si>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</si>
  <si>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</si>
  <si>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</si>
  <si>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</si>
  <si>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</si>
  <si>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</si>
  <si>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</si>
  <si>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</si>
  <si>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</si>
  <si>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</si>
  <si>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</si>
  <si>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</si>
  <si>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</si>
  <si>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</si>
  <si>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</si>
  <si>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</si>
  <si>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</si>
  <si>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</si>
  <si>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</si>
  <si>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</si>
  <si>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</si>
  <si>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</si>
  <si>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</si>
  <si>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</si>
  <si>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</si>
  <si>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</si>
  <si>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</si>
  <si>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</si>
  <si>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</si>
  <si>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</si>
  <si>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</si>
  <si>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</si>
  <si>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</si>
  <si>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</si>
  <si>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</si>
  <si>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</si>
  <si>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</si>
  <si>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</si>
  <si>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</si>
  <si>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</si>
  <si>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</si>
  <si>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</si>
  <si>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</si>
  <si>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</si>
  <si>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</si>
  <si>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</si>
  <si>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</si>
  <si>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</si>
  <si>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</si>
  <si>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</si>
  <si>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</si>
  <si>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</si>
  <si>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</si>
  <si>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</si>
  <si>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</si>
  <si>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</si>
  <si>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</si>
  <si>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</si>
  <si>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</si>
  <si>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</si>
  <si>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</si>
  <si>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</si>
  <si>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</si>
  <si>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</si>
  <si>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</si>
  <si>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</si>
  <si>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</si>
  <si>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</si>
  <si>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</si>
  <si>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</si>
  <si>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</si>
  <si>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</si>
  <si>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</si>
  <si>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</si>
  <si>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</si>
  <si>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</si>
  <si>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</si>
  <si>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</si>
  <si>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</si>
  <si>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大阪府八尾市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</si>
  <si>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</si>
  <si>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</si>
  <si>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</si>
  <si>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</si>
  <si>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</si>
  <si>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</si>
  <si>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</si>
  <si>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</si>
  <si>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</si>
  <si>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</si>
  <si>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</si>
  <si>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</si>
  <si>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</si>
  <si>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</si>
  <si>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</si>
  <si>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</si>
  <si>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</si>
  <si>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</si>
  <si>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</si>
  <si>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</si>
  <si>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</si>
  <si>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</si>
  <si>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</si>
  <si>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</si>
  <si>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</si>
  <si>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</si>
  <si>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</si>
  <si>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</si>
  <si>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</si>
  <si>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</si>
  <si>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</si>
  <si>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</si>
  <si>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</si>
  <si>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</si>
  <si>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</si>
  <si>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</si>
  <si>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</si>
  <si>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</si>
  <si>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</si>
  <si>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</si>
  <si>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</si>
  <si>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</si>
  <si>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</si>
  <si>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</si>
  <si>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</si>
  <si>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</si>
  <si>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</si>
  <si>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</si>
  <si>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</si>
  <si>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</si>
  <si>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</si>
  <si>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</si>
  <si>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</si>
  <si>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</si>
  <si>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</si>
  <si>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</si>
  <si>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</si>
  <si>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</si>
  <si>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</si>
  <si>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</si>
  <si>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</si>
  <si>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</si>
  <si>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</si>
  <si>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</si>
  <si>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</si>
  <si>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</si>
  <si>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</si>
  <si>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</si>
  <si>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</si>
  <si>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</si>
  <si>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</si>
  <si>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</si>
  <si>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</si>
  <si>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</si>
  <si>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</si>
  <si>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</si>
  <si>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</si>
  <si>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</si>
  <si>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</si>
  <si>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</si>
  <si>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</si>
  <si>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</si>
  <si>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</si>
  <si>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</si>
  <si>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</si>
  <si>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</si>
  <si>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</si>
  <si>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</si>
  <si>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</si>
  <si>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</si>
  <si>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</si>
  <si>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</si>
  <si>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</si>
  <si>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</si>
  <si>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</si>
  <si>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</si>
  <si>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</si>
  <si>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</si>
  <si>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</si>
  <si>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</si>
  <si>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</si>
  <si>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</si>
  <si>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</si>
  <si>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</si>
  <si>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</si>
  <si>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</si>
  <si>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</si>
  <si>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</si>
  <si>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</si>
  <si>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</si>
  <si>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</si>
  <si>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</si>
  <si>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</si>
  <si>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</si>
  <si>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</si>
  <si>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</si>
  <si>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</si>
  <si>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</si>
  <si>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</si>
  <si>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</si>
  <si>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</si>
  <si>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</si>
  <si>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</si>
  <si>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</si>
  <si>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</si>
  <si>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</si>
  <si>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</si>
  <si>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</si>
  <si>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</si>
  <si>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</si>
  <si>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</si>
  <si>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</si>
  <si>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</si>
  <si>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</si>
  <si>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</si>
  <si>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</si>
  <si>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</si>
  <si>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</si>
  <si>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</si>
  <si>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</si>
  <si>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</si>
  <si>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</si>
  <si>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</si>
  <si>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</si>
  <si>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</si>
  <si>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</si>
  <si>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</si>
  <si>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</si>
  <si>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</si>
  <si>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</si>
  <si>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</si>
  <si>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大阪府八尾市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</si>
  <si>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</si>
  <si>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</si>
  <si>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</si>
  <si>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</si>
  <si>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</si>
  <si>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</si>
  <si>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</si>
  <si>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</si>
  <si>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</si>
  <si>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</si>
  <si>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</si>
  <si>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</si>
  <si>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</si>
  <si>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</si>
  <si>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</si>
  <si>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</si>
  <si>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</si>
  <si>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</si>
  <si>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</si>
  <si>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</si>
  <si>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</si>
  <si>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母子父子寡婦福祉資金貸付金特別会計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</si>
  <si>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</si>
  <si>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</si>
  <si>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</si>
  <si>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</si>
  <si>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</si>
  <si>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</si>
  <si>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</si>
  <si>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</si>
  <si>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</si>
  <si>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</si>
  <si>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</si>
  <si>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</si>
  <si>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</si>
  <si>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</si>
  <si>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</si>
  <si>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</si>
  <si>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病院事業会計</t>
    <phoneticPr fontId="5"/>
  </si>
  <si>
    <t>法適用企業</t>
    <phoneticPr fontId="5"/>
  </si>
  <si>
    <t>水道事業会計</t>
    <phoneticPr fontId="5"/>
  </si>
  <si>
    <t>公共下水道事業会計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</si>
  <si>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</si>
  <si>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</si>
  <si>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</si>
  <si>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</si>
  <si>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</si>
  <si>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</si>
  <si>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</si>
  <si>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</si>
  <si>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</si>
  <si>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</si>
  <si>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</si>
  <si>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</si>
  <si>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</si>
  <si>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</si>
  <si>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</si>
  <si>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</si>
  <si>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</si>
  <si>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</si>
  <si>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</si>
  <si>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</si>
  <si>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</si>
  <si>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</si>
  <si>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</si>
  <si>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</si>
  <si>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</si>
  <si>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</si>
  <si>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</si>
  <si>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</si>
  <si>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</si>
  <si>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</si>
  <si>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</si>
  <si>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</si>
  <si>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</si>
  <si>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</si>
  <si>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</si>
  <si>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</si>
  <si>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</si>
  <si>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</si>
  <si>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</si>
  <si>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</si>
  <si>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</si>
  <si>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</si>
  <si>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</si>
  <si>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</si>
  <si>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</si>
  <si>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</si>
  <si>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</si>
  <si>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</si>
  <si>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</si>
  <si>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</si>
  <si>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</si>
  <si>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</si>
  <si>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</si>
  <si>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</si>
  <si>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</si>
  <si>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</si>
  <si>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</si>
  <si>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</si>
  <si>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</si>
  <si>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</si>
  <si>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</si>
  <si>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</si>
  <si>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</si>
  <si>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</si>
  <si>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</si>
  <si>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</si>
  <si>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</si>
  <si>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</si>
  <si>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</si>
  <si>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</si>
  <si>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</si>
  <si>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</si>
  <si>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</si>
  <si>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</si>
  <si>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</si>
  <si>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</si>
  <si>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</si>
  <si>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</si>
  <si>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</si>
  <si>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</si>
  <si>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</si>
  <si>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</si>
  <si>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</si>
  <si>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</si>
  <si>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</si>
  <si>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</si>
  <si>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</si>
  <si>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</si>
  <si>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</si>
  <si>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</si>
  <si>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</si>
  <si>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</si>
  <si>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</si>
  <si>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</si>
  <si>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</si>
  <si>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</si>
  <si>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</si>
  <si>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</si>
  <si>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</si>
  <si>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</si>
  <si>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</si>
  <si>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</si>
  <si>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</si>
  <si>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</si>
  <si>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</si>
  <si>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</si>
  <si>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</si>
  <si>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</si>
  <si>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</si>
  <si>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</si>
  <si>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</si>
  <si>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</si>
  <si>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</si>
  <si>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</si>
  <si>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</si>
  <si>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</si>
  <si>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</si>
  <si>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</si>
  <si>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</si>
  <si>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</si>
  <si>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</si>
  <si>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</si>
  <si>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</si>
  <si>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</si>
  <si>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</si>
  <si>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</si>
  <si>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</si>
  <si>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</si>
  <si>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</si>
  <si>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</si>
  <si>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</si>
  <si>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</si>
  <si>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</si>
  <si>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</si>
  <si>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</si>
  <si>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</si>
  <si>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</si>
  <si>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</si>
  <si>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</si>
  <si>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</si>
  <si>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</si>
  <si>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</si>
  <si>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</si>
  <si>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</si>
  <si>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</si>
  <si>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0.11</t>
  </si>
  <si>
    <t>病院事業会計</t>
  </si>
  <si>
    <t>水道事業会計</t>
  </si>
  <si>
    <t>公共下水道事業会計</t>
  </si>
  <si>
    <t>介護保険事業特別会計</t>
  </si>
  <si>
    <t>国民健康保険事業特別会計</t>
  </si>
  <si>
    <t>一般会計</t>
  </si>
  <si>
    <t>後期高齢者医療事業特別会計</t>
  </si>
  <si>
    <t>土地取得事業特別会計</t>
  </si>
  <si>
    <t>その他会計（赤字）</t>
  </si>
  <si>
    <t>その他会計（黒字）</t>
  </si>
  <si>
    <t>（百万円）</t>
    <phoneticPr fontId="5"/>
  </si>
  <si>
    <t>H30</t>
    <phoneticPr fontId="5"/>
  </si>
  <si>
    <t>R01</t>
    <phoneticPr fontId="5"/>
  </si>
  <si>
    <t>R02</t>
    <phoneticPr fontId="5"/>
  </si>
  <si>
    <t>R03</t>
    <phoneticPr fontId="5"/>
  </si>
  <si>
    <t>R04</t>
    <phoneticPr fontId="5"/>
  </si>
  <si>
    <t>大阪府都市競艇企業団</t>
    <rPh sb="0" eb="3">
      <t>オオサカフ</t>
    </rPh>
    <rPh sb="3" eb="5">
      <t>トシ</t>
    </rPh>
    <rPh sb="5" eb="7">
      <t>キョウテイ</t>
    </rPh>
    <rPh sb="7" eb="9">
      <t>キギョウ</t>
    </rPh>
    <rPh sb="9" eb="10">
      <t>ダン</t>
    </rPh>
    <phoneticPr fontId="2"/>
  </si>
  <si>
    <t>八尾市柏原市火葬場組合</t>
    <rPh sb="0" eb="3">
      <t>ヤオシ</t>
    </rPh>
    <rPh sb="3" eb="6">
      <t>カシワラシ</t>
    </rPh>
    <rPh sb="6" eb="9">
      <t>カソウバ</t>
    </rPh>
    <rPh sb="9" eb="11">
      <t>クミアイ</t>
    </rPh>
    <phoneticPr fontId="2"/>
  </si>
  <si>
    <t>恩智川水防事務組合</t>
    <rPh sb="0" eb="2">
      <t>オンヂ</t>
    </rPh>
    <rPh sb="2" eb="3">
      <t>ガワ</t>
    </rPh>
    <rPh sb="3" eb="5">
      <t>スイボウ</t>
    </rPh>
    <rPh sb="5" eb="7">
      <t>ジム</t>
    </rPh>
    <rPh sb="7" eb="9">
      <t>クミアイ</t>
    </rPh>
    <phoneticPr fontId="2"/>
  </si>
  <si>
    <t>大和川右岸水防事務組合</t>
    <rPh sb="0" eb="2">
      <t>ヤマト</t>
    </rPh>
    <rPh sb="2" eb="3">
      <t>ガワ</t>
    </rPh>
    <rPh sb="3" eb="5">
      <t>ウガン</t>
    </rPh>
    <rPh sb="5" eb="7">
      <t>スイボウ</t>
    </rPh>
    <rPh sb="7" eb="9">
      <t>ジム</t>
    </rPh>
    <rPh sb="9" eb="11">
      <t>クミアイ</t>
    </rPh>
    <phoneticPr fontId="2"/>
  </si>
  <si>
    <t>大阪広域環境施設組合</t>
    <rPh sb="0" eb="2">
      <t>オオサカ</t>
    </rPh>
    <rPh sb="2" eb="4">
      <t>コウイキ</t>
    </rPh>
    <rPh sb="4" eb="6">
      <t>カンキョウ</t>
    </rPh>
    <rPh sb="6" eb="8">
      <t>シセツ</t>
    </rPh>
    <rPh sb="8" eb="10">
      <t>クミアイ</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</si>
  <si>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</si>
  <si>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2">
      <t>オオサカ</t>
    </rPh>
    <rPh sb="2" eb="3">
      <t>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</si>
  <si>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</si>
  <si>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2"/>
  </si>
  <si>
    <t>八尾市文化財調査研究会</t>
    <rPh sb="0" eb="3">
      <t>ヤオシ</t>
    </rPh>
    <rPh sb="3" eb="6">
      <t>ブンカザイ</t>
    </rPh>
    <rPh sb="6" eb="8">
      <t>チョウサ</t>
    </rPh>
    <rPh sb="8" eb="11">
      <t>ケンキュウカイ</t>
    </rPh>
    <phoneticPr fontId="2"/>
  </si>
  <si>
    <t>八尾市文化振興事業団</t>
    <rPh sb="0" eb="3">
      <t>ヤオシ</t>
    </rPh>
    <rPh sb="3" eb="5">
      <t>ブンカ</t>
    </rPh>
    <rPh sb="5" eb="7">
      <t>シンコウ</t>
    </rPh>
    <rPh sb="7" eb="10">
      <t>ジギョウダン</t>
    </rPh>
    <phoneticPr fontId="2"/>
  </si>
  <si>
    <t>八尾市中小企業勤労者福祉サービスセンター</t>
    <rPh sb="0" eb="3">
      <t>ヤオシ</t>
    </rPh>
    <rPh sb="3" eb="5">
      <t>チュウショウ</t>
    </rPh>
    <rPh sb="5" eb="7">
      <t>キギョウ</t>
    </rPh>
    <rPh sb="7" eb="10">
      <t>キンロウシャ</t>
    </rPh>
    <rPh sb="10" eb="12">
      <t>フクシ</t>
    </rPh>
    <phoneticPr fontId="2"/>
  </si>
  <si>
    <t>八尾市国際交流センター</t>
    <rPh sb="0" eb="3">
      <t>ヤオシ</t>
    </rPh>
    <rPh sb="3" eb="5">
      <t>コクサイ</t>
    </rPh>
    <rPh sb="5" eb="7">
      <t>コウリュウ</t>
    </rPh>
    <phoneticPr fontId="2"/>
  </si>
  <si>
    <t>八尾体育振興会</t>
    <rPh sb="0" eb="2">
      <t>ヤオ</t>
    </rPh>
    <rPh sb="2" eb="4">
      <t>タイイク</t>
    </rPh>
    <rPh sb="4" eb="6">
      <t>シンコウ</t>
    </rPh>
    <rPh sb="6" eb="7">
      <t>カイ</t>
    </rPh>
    <phoneticPr fontId="2"/>
  </si>
  <si>
    <t>八尾シティネット</t>
    <rPh sb="0" eb="2">
      <t>ヤオ</t>
    </rPh>
    <phoneticPr fontId="2"/>
  </si>
  <si>
    <t>やおコミュニティ放送</t>
    <rPh sb="8" eb="10">
      <t>ホウソウ</t>
    </rPh>
    <phoneticPr fontId="2"/>
  </si>
  <si>
    <t>八尾モール</t>
    <rPh sb="0" eb="2">
      <t>ヤオ</t>
    </rPh>
    <phoneticPr fontId="2"/>
  </si>
  <si>
    <t>大阪外環状鉄道</t>
    <rPh sb="0" eb="2">
      <t>オオサカ</t>
    </rPh>
    <rPh sb="2" eb="3">
      <t>ソト</t>
    </rPh>
    <rPh sb="3" eb="5">
      <t>カンジョウ</t>
    </rPh>
    <rPh sb="5" eb="7">
      <t>テツドウ</t>
    </rPh>
    <phoneticPr fontId="2"/>
  </si>
  <si>
    <t>公共公益施設整備基金</t>
    <rPh sb="0" eb="2">
      <t>コウキョウ</t>
    </rPh>
    <rPh sb="2" eb="4">
      <t>コウエキ</t>
    </rPh>
    <rPh sb="4" eb="6">
      <t>シセツ</t>
    </rPh>
    <rPh sb="6" eb="10">
      <t>セイビキキン</t>
    </rPh>
    <phoneticPr fontId="5"/>
  </si>
  <si>
    <t>こども夢基金</t>
    <rPh sb="3" eb="4">
      <t>ユメ</t>
    </rPh>
    <rPh sb="4" eb="6">
      <t>キキン</t>
    </rPh>
    <phoneticPr fontId="2"/>
  </si>
  <si>
    <t>地域福祉推進基金</t>
    <rPh sb="0" eb="4">
      <t>チイキフクシ</t>
    </rPh>
    <rPh sb="4" eb="6">
      <t>スイシン</t>
    </rPh>
    <rPh sb="6" eb="8">
      <t>キキン</t>
    </rPh>
    <phoneticPr fontId="2"/>
  </si>
  <si>
    <t>地域安全・安心のまちづくり基金</t>
    <rPh sb="0" eb="2">
      <t>チイキ</t>
    </rPh>
    <rPh sb="2" eb="4">
      <t>アンゼン</t>
    </rPh>
    <rPh sb="5" eb="7">
      <t>アンシン</t>
    </rPh>
    <rPh sb="13" eb="15">
      <t>キキン</t>
    </rPh>
    <phoneticPr fontId="2"/>
  </si>
  <si>
    <t>奨学基金</t>
    <rPh sb="0" eb="2">
      <t>ショウガク</t>
    </rPh>
    <rPh sb="2" eb="4">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</si>
</sst>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0" fontId="13" fillId="0" borderId="52"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46457</c:v>
                </c:pt>
                <c:pt idx="1">
                  <c:v>51849</c:v>
                </c:pt>
                <c:pt idx="2">
                  <c:v>52191</c:v>
                </c:pt>
                <c:pt idx="3">
                  <c:v>48105</c:v>
                </c:pt>
                <c:pt idx="4">
                  <c:v>47446</c:v>
                </c:pt>
              </c:numCache>
            </c:numRef>
          </c:val>
          <c:smooth val="0"/>
          <c:extLst>
            <c:ext xmlns:c16="http://schemas.microsoft.com/office/drawing/2014/chart" uri="{C3380CC4-5D6E-409C-BE32-E72D297353CC}">
              <c16:uniqueId val="{00000000-4AE2-4EBD-BA71-96F3D9BF909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32751</c:v>
                </c:pt>
                <c:pt idx="1">
                  <c:v>21523</c:v>
                </c:pt>
                <c:pt idx="2">
                  <c:v>19219</c:v>
                </c:pt>
                <c:pt idx="3">
                  <c:v>30149</c:v>
                </c:pt>
                <c:pt idx="4">
                  <c:v>26890</c:v>
                </c:pt>
              </c:numCache>
            </c:numRef>
          </c:val>
          <c:smooth val="0"/>
          <c:extLst>
            <c:ext xmlns:c16="http://schemas.microsoft.com/office/drawing/2014/chart" uri="{C3380CC4-5D6E-409C-BE32-E72D297353CC}">
              <c16:uniqueId val="{00000001-4AE2-4EBD-BA71-96F3D9BF909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1.32</c:v>
                </c:pt>
                <c:pt idx="1">
                  <c:v>2.4300000000000002</c:v>
                </c:pt>
                <c:pt idx="2">
                  <c:v>0.71</c:v>
                </c:pt>
                <c:pt idx="3">
                  <c:v>0.9</c:v>
                </c:pt>
                <c:pt idx="4">
                  <c:v>0.09</c:v>
                </c:pt>
              </c:numCache>
            </c:numRef>
          </c:val>
          <c:extLst>
            <c:ext xmlns:c16="http://schemas.microsoft.com/office/drawing/2014/chart" uri="{C3380CC4-5D6E-409C-BE32-E72D297353CC}">
              <c16:uniqueId val="{00000000-2A03-483D-BE48-CF49F7B0AD2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10.33</c:v>
                </c:pt>
                <c:pt idx="1">
                  <c:v>10.93</c:v>
                </c:pt>
                <c:pt idx="2">
                  <c:v>11.92</c:v>
                </c:pt>
                <c:pt idx="3">
                  <c:v>12.15</c:v>
                </c:pt>
                <c:pt idx="4">
                  <c:v>13.03</c:v>
                </c:pt>
              </c:numCache>
            </c:numRef>
          </c:val>
          <c:extLst>
            <c:ext xmlns:c16="http://schemas.microsoft.com/office/drawing/2014/chart" uri="{C3380CC4-5D6E-409C-BE32-E72D297353CC}">
              <c16:uniqueId val="{00000001-2A03-483D-BE48-CF49F7B0AD2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1.5</c:v>
                </c:pt>
                <c:pt idx="1">
                  <c:v>1.98</c:v>
                </c:pt>
                <c:pt idx="2">
                  <c:v>-0.11</c:v>
                </c:pt>
                <c:pt idx="3">
                  <c:v>1.2</c:v>
                </c:pt>
                <c:pt idx="4">
                  <c:v>0.42</c:v>
                </c:pt>
              </c:numCache>
            </c:numRef>
          </c:val>
          <c:smooth val="0"/>
          <c:extLst>
            <c:ext xmlns:c16="http://schemas.microsoft.com/office/drawing/2014/chart" uri="{C3380CC4-5D6E-409C-BE32-E72D297353CC}">
              <c16:uniqueId val="{00000002-2A03-483D-BE48-CF49F7B0AD2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73CA-4D1B-834F-9AC087C77BE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3CA-4D1B-834F-9AC087C77BE8}"/>
            </c:ext>
          </c:extLst>
        </c:ser>
        <c:ser>
          <c:idx val="2"/>
          <c:order val="2"/>
          <c:tx>
            <c:strRef>
              <c:f>データシート!$A$29</c:f>
              <c:strCache>
                <c:ptCount val="1"/>
                <c:pt idx="0">
                  <c:v>土地取得事業特別会計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73CA-4D1B-834F-9AC087C77BE8}"/>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0.26</c:v>
                </c:pt>
                <c:pt idx="2">
                  <c:v>#N/A</c:v>
                </c:pt>
                <c:pt idx="3">
                  <c:v>0.06</c:v>
                </c:pt>
                <c:pt idx="4">
                  <c:v>#N/A</c:v>
                </c:pt>
                <c:pt idx="5">
                  <c:v>0.06</c:v>
                </c:pt>
                <c:pt idx="6">
                  <c:v>#N/A</c:v>
                </c:pt>
                <c:pt idx="7">
                  <c:v>0.06</c:v>
                </c:pt>
                <c:pt idx="8">
                  <c:v>#N/A</c:v>
                </c:pt>
                <c:pt idx="9">
                  <c:v>0.08</c:v>
                </c:pt>
              </c:numCache>
            </c:numRef>
          </c:val>
          <c:extLst>
            <c:ext xmlns:c16="http://schemas.microsoft.com/office/drawing/2014/chart" uri="{C3380CC4-5D6E-409C-BE32-E72D297353CC}">
              <c16:uniqueId val="{00000003-73CA-4D1B-834F-9AC087C77BE8}"/>
            </c:ext>
          </c:extLst>
        </c:ser>
        <c:ser>
          <c:idx val="4"/>
          <c:order val="4"/>
          <c:tx>
            <c:strRef>
              <c:f>データシート!$A$31</c:f>
              <c:strCache>
                <c:ptCount val="1"/>
                <c:pt idx="0">
                  <c:v>一般会計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1.32</c:v>
                </c:pt>
                <c:pt idx="2">
                  <c:v>#N/A</c:v>
                </c:pt>
                <c:pt idx="3">
                  <c:v>2.42</c:v>
                </c:pt>
                <c:pt idx="4">
                  <c:v>#N/A</c:v>
                </c:pt>
                <c:pt idx="5">
                  <c:v>0.71</c:v>
                </c:pt>
                <c:pt idx="6">
                  <c:v>#N/A</c:v>
                </c:pt>
                <c:pt idx="7">
                  <c:v>0.9</c:v>
                </c:pt>
                <c:pt idx="8">
                  <c:v>#N/A</c:v>
                </c:pt>
                <c:pt idx="9">
                  <c:v>0.09</c:v>
                </c:pt>
              </c:numCache>
            </c:numRef>
          </c:val>
          <c:extLst>
            <c:ext xmlns:c16="http://schemas.microsoft.com/office/drawing/2014/chart" uri="{C3380CC4-5D6E-409C-BE32-E72D297353CC}">
              <c16:uniqueId val="{00000004-73CA-4D1B-834F-9AC087C77BE8}"/>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0.74</c:v>
                </c:pt>
                <c:pt idx="2">
                  <c:v>#N/A</c:v>
                </c:pt>
                <c:pt idx="3">
                  <c:v>0.31</c:v>
                </c:pt>
                <c:pt idx="4">
                  <c:v>#N/A</c:v>
                </c:pt>
                <c:pt idx="5">
                  <c:v>1.84</c:v>
                </c:pt>
                <c:pt idx="6">
                  <c:v>#N/A</c:v>
                </c:pt>
                <c:pt idx="7">
                  <c:v>0.64</c:v>
                </c:pt>
                <c:pt idx="8">
                  <c:v>#N/A</c:v>
                </c:pt>
                <c:pt idx="9">
                  <c:v>0.37</c:v>
                </c:pt>
              </c:numCache>
            </c:numRef>
          </c:val>
          <c:extLst>
            <c:ext xmlns:c16="http://schemas.microsoft.com/office/drawing/2014/chart" uri="{C3380CC4-5D6E-409C-BE32-E72D297353CC}">
              <c16:uniqueId val="{00000005-73CA-4D1B-834F-9AC087C77BE8}"/>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0.24</c:v>
                </c:pt>
                <c:pt idx="2">
                  <c:v>#N/A</c:v>
                </c:pt>
                <c:pt idx="3">
                  <c:v>0.18</c:v>
                </c:pt>
                <c:pt idx="4">
                  <c:v>#N/A</c:v>
                </c:pt>
                <c:pt idx="5">
                  <c:v>0.25</c:v>
                </c:pt>
                <c:pt idx="6">
                  <c:v>#N/A</c:v>
                </c:pt>
                <c:pt idx="7">
                  <c:v>0.22</c:v>
                </c:pt>
                <c:pt idx="8">
                  <c:v>#N/A</c:v>
                </c:pt>
                <c:pt idx="9">
                  <c:v>0.43</c:v>
                </c:pt>
              </c:numCache>
            </c:numRef>
          </c:val>
          <c:extLst>
            <c:ext xmlns:c16="http://schemas.microsoft.com/office/drawing/2014/chart" uri="{C3380CC4-5D6E-409C-BE32-E72D297353CC}">
              <c16:uniqueId val="{00000006-73CA-4D1B-834F-9AC087C77BE8}"/>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3.64</c:v>
                </c:pt>
                <c:pt idx="2">
                  <c:v>#N/A</c:v>
                </c:pt>
                <c:pt idx="3">
                  <c:v>3.96</c:v>
                </c:pt>
                <c:pt idx="4">
                  <c:v>#N/A</c:v>
                </c:pt>
                <c:pt idx="5">
                  <c:v>3.68</c:v>
                </c:pt>
                <c:pt idx="6">
                  <c:v>#N/A</c:v>
                </c:pt>
                <c:pt idx="7">
                  <c:v>3.29</c:v>
                </c:pt>
                <c:pt idx="8">
                  <c:v>#N/A</c:v>
                </c:pt>
                <c:pt idx="9">
                  <c:v>3.59</c:v>
                </c:pt>
              </c:numCache>
            </c:numRef>
          </c:val>
          <c:extLst>
            <c:ext xmlns:c16="http://schemas.microsoft.com/office/drawing/2014/chart" uri="{C3380CC4-5D6E-409C-BE32-E72D297353CC}">
              <c16:uniqueId val="{00000007-73CA-4D1B-834F-9AC087C77BE8}"/>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8.3800000000000008</c:v>
                </c:pt>
                <c:pt idx="2">
                  <c:v>#N/A</c:v>
                </c:pt>
                <c:pt idx="3">
                  <c:v>7.5</c:v>
                </c:pt>
                <c:pt idx="4">
                  <c:v>#N/A</c:v>
                </c:pt>
                <c:pt idx="5">
                  <c:v>7</c:v>
                </c:pt>
                <c:pt idx="6">
                  <c:v>#N/A</c:v>
                </c:pt>
                <c:pt idx="7">
                  <c:v>6.08</c:v>
                </c:pt>
                <c:pt idx="8">
                  <c:v>#N/A</c:v>
                </c:pt>
                <c:pt idx="9">
                  <c:v>5.84</c:v>
                </c:pt>
              </c:numCache>
            </c:numRef>
          </c:val>
          <c:extLst>
            <c:ext xmlns:c16="http://schemas.microsoft.com/office/drawing/2014/chart" uri="{C3380CC4-5D6E-409C-BE32-E72D297353CC}">
              <c16:uniqueId val="{00000008-73CA-4D1B-834F-9AC087C77BE8}"/>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8.5299999999999994</c:v>
                </c:pt>
                <c:pt idx="2">
                  <c:v>#N/A</c:v>
                </c:pt>
                <c:pt idx="3">
                  <c:v>8.34</c:v>
                </c:pt>
                <c:pt idx="4">
                  <c:v>#N/A</c:v>
                </c:pt>
                <c:pt idx="5">
                  <c:v>8.51</c:v>
                </c:pt>
                <c:pt idx="6">
                  <c:v>#N/A</c:v>
                </c:pt>
                <c:pt idx="7">
                  <c:v>10.57</c:v>
                </c:pt>
                <c:pt idx="8">
                  <c:v>#N/A</c:v>
                </c:pt>
                <c:pt idx="9">
                  <c:v>12.08</c:v>
                </c:pt>
              </c:numCache>
            </c:numRef>
          </c:val>
          <c:extLst>
            <c:ext xmlns:c16="http://schemas.microsoft.com/office/drawing/2014/chart" uri="{C3380CC4-5D6E-409C-BE32-E72D297353CC}">
              <c16:uniqueId val="{00000009-73CA-4D1B-834F-9AC087C77BE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11407</c:v>
                </c:pt>
                <c:pt idx="5">
                  <c:v>11535</c:v>
                </c:pt>
                <c:pt idx="8">
                  <c:v>11660</c:v>
                </c:pt>
                <c:pt idx="11">
                  <c:v>11947</c:v>
                </c:pt>
                <c:pt idx="14">
                  <c:v>12008</c:v>
                </c:pt>
              </c:numCache>
            </c:numRef>
          </c:val>
          <c:extLst>
            <c:ext xmlns:c16="http://schemas.microsoft.com/office/drawing/2014/chart" uri="{C3380CC4-5D6E-409C-BE32-E72D297353CC}">
              <c16:uniqueId val="{00000000-B05E-4D27-A1B8-81F9CC79482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05E-4D27-A1B8-81F9CC79482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05E-4D27-A1B8-81F9CC79482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103</c:v>
                </c:pt>
                <c:pt idx="3">
                  <c:v>88</c:v>
                </c:pt>
                <c:pt idx="6">
                  <c:v>65</c:v>
                </c:pt>
                <c:pt idx="9">
                  <c:v>56</c:v>
                </c:pt>
                <c:pt idx="12">
                  <c:v>33</c:v>
                </c:pt>
              </c:numCache>
            </c:numRef>
          </c:val>
          <c:extLst>
            <c:ext xmlns:c16="http://schemas.microsoft.com/office/drawing/2014/chart" uri="{C3380CC4-5D6E-409C-BE32-E72D297353CC}">
              <c16:uniqueId val="{00000003-B05E-4D27-A1B8-81F9CC79482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4783</c:v>
                </c:pt>
                <c:pt idx="3">
                  <c:v>4814</c:v>
                </c:pt>
                <c:pt idx="6">
                  <c:v>4883</c:v>
                </c:pt>
                <c:pt idx="9">
                  <c:v>4705</c:v>
                </c:pt>
                <c:pt idx="12">
                  <c:v>4642</c:v>
                </c:pt>
              </c:numCache>
            </c:numRef>
          </c:val>
          <c:extLst>
            <c:ext xmlns:c16="http://schemas.microsoft.com/office/drawing/2014/chart" uri="{C3380CC4-5D6E-409C-BE32-E72D297353CC}">
              <c16:uniqueId val="{00000004-B05E-4D27-A1B8-81F9CC79482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2</c:v>
                </c:pt>
                <c:pt idx="3">
                  <c:v>1</c:v>
                </c:pt>
                <c:pt idx="6">
                  <c:v>0</c:v>
                </c:pt>
                <c:pt idx="9">
                  <c:v>0</c:v>
                </c:pt>
                <c:pt idx="12">
                  <c:v>0</c:v>
                </c:pt>
              </c:numCache>
            </c:numRef>
          </c:val>
          <c:extLst>
            <c:ext xmlns:c16="http://schemas.microsoft.com/office/drawing/2014/chart" uri="{C3380CC4-5D6E-409C-BE32-E72D297353CC}">
              <c16:uniqueId val="{00000005-B05E-4D27-A1B8-81F9CC79482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19</c:v>
                </c:pt>
                <c:pt idx="3">
                  <c:v>8</c:v>
                </c:pt>
                <c:pt idx="6">
                  <c:v>0</c:v>
                </c:pt>
                <c:pt idx="9">
                  <c:v>0</c:v>
                </c:pt>
                <c:pt idx="12">
                  <c:v>0</c:v>
                </c:pt>
              </c:numCache>
            </c:numRef>
          </c:val>
          <c:extLst>
            <c:ext xmlns:c16="http://schemas.microsoft.com/office/drawing/2014/chart" uri="{C3380CC4-5D6E-409C-BE32-E72D297353CC}">
              <c16:uniqueId val="{00000006-B05E-4D27-A1B8-81F9CC79482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8740</c:v>
                </c:pt>
                <c:pt idx="3">
                  <c:v>8679</c:v>
                </c:pt>
                <c:pt idx="6">
                  <c:v>8534</c:v>
                </c:pt>
                <c:pt idx="9">
                  <c:v>8967</c:v>
                </c:pt>
                <c:pt idx="12">
                  <c:v>9055</c:v>
                </c:pt>
              </c:numCache>
            </c:numRef>
          </c:val>
          <c:extLst>
            <c:ext xmlns:c16="http://schemas.microsoft.com/office/drawing/2014/chart" uri="{C3380CC4-5D6E-409C-BE32-E72D297353CC}">
              <c16:uniqueId val="{00000007-B05E-4D27-A1B8-81F9CC79482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2240</c:v>
                </c:pt>
                <c:pt idx="2">
                  <c:v>#N/A</c:v>
                </c:pt>
                <c:pt idx="3">
                  <c:v>#N/A</c:v>
                </c:pt>
                <c:pt idx="4">
                  <c:v>2055</c:v>
                </c:pt>
                <c:pt idx="5">
                  <c:v>#N/A</c:v>
                </c:pt>
                <c:pt idx="6">
                  <c:v>#N/A</c:v>
                </c:pt>
                <c:pt idx="7">
                  <c:v>1822</c:v>
                </c:pt>
                <c:pt idx="8">
                  <c:v>#N/A</c:v>
                </c:pt>
                <c:pt idx="9">
                  <c:v>#N/A</c:v>
                </c:pt>
                <c:pt idx="10">
                  <c:v>1781</c:v>
                </c:pt>
                <c:pt idx="11">
                  <c:v>#N/A</c:v>
                </c:pt>
                <c:pt idx="12">
                  <c:v>#N/A</c:v>
                </c:pt>
                <c:pt idx="13">
                  <c:v>1722</c:v>
                </c:pt>
                <c:pt idx="14">
                  <c:v>#N/A</c:v>
                </c:pt>
              </c:numCache>
            </c:numRef>
          </c:val>
          <c:smooth val="0"/>
          <c:extLst>
            <c:ext xmlns:c16="http://schemas.microsoft.com/office/drawing/2014/chart" uri="{C3380CC4-5D6E-409C-BE32-E72D297353CC}">
              <c16:uniqueId val="{00000008-B05E-4D27-A1B8-81F9CC79482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117056</c:v>
                </c:pt>
                <c:pt idx="5">
                  <c:v>116227</c:v>
                </c:pt>
                <c:pt idx="8">
                  <c:v>113233</c:v>
                </c:pt>
                <c:pt idx="11">
                  <c:v>112231</c:v>
                </c:pt>
                <c:pt idx="14">
                  <c:v>108518</c:v>
                </c:pt>
              </c:numCache>
            </c:numRef>
          </c:val>
          <c:extLst>
            <c:ext xmlns:c16="http://schemas.microsoft.com/office/drawing/2014/chart" uri="{C3380CC4-5D6E-409C-BE32-E72D297353CC}">
              <c16:uniqueId val="{00000000-F7CF-4BA0-904C-0101BC58B27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44042</c:v>
                </c:pt>
                <c:pt idx="5">
                  <c:v>42975</c:v>
                </c:pt>
                <c:pt idx="8">
                  <c:v>42772</c:v>
                </c:pt>
                <c:pt idx="11">
                  <c:v>44185</c:v>
                </c:pt>
                <c:pt idx="14">
                  <c:v>43864</c:v>
                </c:pt>
              </c:numCache>
            </c:numRef>
          </c:val>
          <c:extLst>
            <c:ext xmlns:c16="http://schemas.microsoft.com/office/drawing/2014/chart" uri="{C3380CC4-5D6E-409C-BE32-E72D297353CC}">
              <c16:uniqueId val="{00000001-F7CF-4BA0-904C-0101BC58B27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8411</c:v>
                </c:pt>
                <c:pt idx="5">
                  <c:v>8731</c:v>
                </c:pt>
                <c:pt idx="8">
                  <c:v>9877</c:v>
                </c:pt>
                <c:pt idx="11">
                  <c:v>11286</c:v>
                </c:pt>
                <c:pt idx="14">
                  <c:v>12855</c:v>
                </c:pt>
              </c:numCache>
            </c:numRef>
          </c:val>
          <c:extLst>
            <c:ext xmlns:c16="http://schemas.microsoft.com/office/drawing/2014/chart" uri="{C3380CC4-5D6E-409C-BE32-E72D297353CC}">
              <c16:uniqueId val="{00000002-F7CF-4BA0-904C-0101BC58B27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7CF-4BA0-904C-0101BC58B27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7CF-4BA0-904C-0101BC58B27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7CF-4BA0-904C-0101BC58B27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10684</c:v>
                </c:pt>
                <c:pt idx="3">
                  <c:v>10826</c:v>
                </c:pt>
                <c:pt idx="6">
                  <c:v>11815</c:v>
                </c:pt>
                <c:pt idx="9">
                  <c:v>12040</c:v>
                </c:pt>
                <c:pt idx="12">
                  <c:v>12430</c:v>
                </c:pt>
              </c:numCache>
            </c:numRef>
          </c:val>
          <c:extLst>
            <c:ext xmlns:c16="http://schemas.microsoft.com/office/drawing/2014/chart" uri="{C3380CC4-5D6E-409C-BE32-E72D297353CC}">
              <c16:uniqueId val="{00000006-F7CF-4BA0-904C-0101BC58B27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974</c:v>
                </c:pt>
                <c:pt idx="3">
                  <c:v>876</c:v>
                </c:pt>
                <c:pt idx="6">
                  <c:v>898</c:v>
                </c:pt>
                <c:pt idx="9">
                  <c:v>794</c:v>
                </c:pt>
                <c:pt idx="12">
                  <c:v>807</c:v>
                </c:pt>
              </c:numCache>
            </c:numRef>
          </c:val>
          <c:extLst>
            <c:ext xmlns:c16="http://schemas.microsoft.com/office/drawing/2014/chart" uri="{C3380CC4-5D6E-409C-BE32-E72D297353CC}">
              <c16:uniqueId val="{00000007-F7CF-4BA0-904C-0101BC58B27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68061</c:v>
                </c:pt>
                <c:pt idx="3">
                  <c:v>63874</c:v>
                </c:pt>
                <c:pt idx="6">
                  <c:v>59216</c:v>
                </c:pt>
                <c:pt idx="9">
                  <c:v>55343</c:v>
                </c:pt>
                <c:pt idx="12">
                  <c:v>52124</c:v>
                </c:pt>
              </c:numCache>
            </c:numRef>
          </c:val>
          <c:extLst>
            <c:ext xmlns:c16="http://schemas.microsoft.com/office/drawing/2014/chart" uri="{C3380CC4-5D6E-409C-BE32-E72D297353CC}">
              <c16:uniqueId val="{00000008-F7CF-4BA0-904C-0101BC58B27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7CF-4BA0-904C-0101BC58B27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97576</c:v>
                </c:pt>
                <c:pt idx="3">
                  <c:v>97237</c:v>
                </c:pt>
                <c:pt idx="6">
                  <c:v>95645</c:v>
                </c:pt>
                <c:pt idx="9">
                  <c:v>95057</c:v>
                </c:pt>
                <c:pt idx="12">
                  <c:v>92404</c:v>
                </c:pt>
              </c:numCache>
            </c:numRef>
          </c:val>
          <c:extLst>
            <c:ext xmlns:c16="http://schemas.microsoft.com/office/drawing/2014/chart" uri="{C3380CC4-5D6E-409C-BE32-E72D297353CC}">
              <c16:uniqueId val="{0000000A-F7CF-4BA0-904C-0101BC58B27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7786</c:v>
                </c:pt>
                <c:pt idx="2">
                  <c:v>#N/A</c:v>
                </c:pt>
                <c:pt idx="3">
                  <c:v>#N/A</c:v>
                </c:pt>
                <c:pt idx="4">
                  <c:v>4881</c:v>
                </c:pt>
                <c:pt idx="5">
                  <c:v>#N/A</c:v>
                </c:pt>
                <c:pt idx="6">
                  <c:v>#N/A</c:v>
                </c:pt>
                <c:pt idx="7">
                  <c:v>1692</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7CF-4BA0-904C-0101BC58B27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6976</c:v>
                </c:pt>
                <c:pt idx="1">
                  <c:v>7402</c:v>
                </c:pt>
                <c:pt idx="2">
                  <c:v>7824</c:v>
                </c:pt>
              </c:numCache>
            </c:numRef>
          </c:val>
          <c:extLst>
            <c:ext xmlns:c16="http://schemas.microsoft.com/office/drawing/2014/chart" uri="{C3380CC4-5D6E-409C-BE32-E72D297353CC}">
              <c16:uniqueId val="{00000000-EF56-4E83-8AB6-F959EF51190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EF56-4E83-8AB6-F959EF51190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2818</c:v>
                </c:pt>
                <c:pt idx="1">
                  <c:v>3821</c:v>
                </c:pt>
                <c:pt idx="2">
                  <c:v>4965</c:v>
                </c:pt>
              </c:numCache>
            </c:numRef>
          </c:val>
          <c:extLst>
            <c:ext xmlns:c16="http://schemas.microsoft.com/office/drawing/2014/chart" uri="{C3380CC4-5D6E-409C-BE32-E72D297353CC}">
              <c16:uniqueId val="{00000002-EF56-4E83-8AB6-F959EF51190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大阪府八尾市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元利償還金の額が増加したものの、公営企業債の元利償還金に対する繰入金の減少や、地方債償還額に充当した都市計画税の増による算入公債費等の増により、前年度と比較し改善した。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退職手当債の償還が令和４年度で終了することから、今後は元利償還金は減少傾向にあり、実質公債費比率は改善傾向にあるが、将来の財政負担を考慮し、今後も地方債の発行抑制等、公債費の適切な管理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大阪府八尾市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400">
              <a:solidFill>
                <a:srgbClr val="FF0000"/>
              </a:solidFill>
              <a:latin typeface="ＭＳ Ｐゴシック" panose="020B0600070205080204" pitchFamily="50" charset="-128"/>
              <a:ea typeface="ＭＳ Ｐゴシック" panose="020B0600070205080204" pitchFamily="50" charset="-128"/>
            </a:rPr>
            <a:t>　</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投資的事業の平準化により一般会計等に係る地方債の現在高が減少し、公営企業債等繰入見込額が減少したため、将来負担額は前年度と比較して改善した。</a:t>
          </a:r>
          <a:endParaRPr kumimoji="1" lang="en-US" altLang="ja-JP" sz="14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　また、「がんばれ八尾応援寄附金」の増加により充当可能基金は増加したが、基準財政需要額算入見込額が減少し、充当可能財源等は減少となった。</a:t>
          </a:r>
          <a:endParaRPr kumimoji="1" lang="en-US" altLang="ja-JP" sz="14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　結果として令和４年度は充当可能財源等が将来負担額を上回った。</a:t>
          </a:r>
        </a:p>
        <a:p>
          <a:pPr algn="l"/>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　引き続き、将来世代に過度な負担の先送りがないように財政運営に取り組む。</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大阪府八尾市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（増減理由）</a:t>
          </a:r>
        </a:p>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　本市財政の健全運営のため「財政調整基金」を</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150</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百万円、地域福祉を推進し高齢者や障がい者等の福祉事業の充実を図るため「地域福祉推進基金」を</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36</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百万円など基金全体で</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308</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百万円を取り崩した一方、土地売払収入や寄附金の増等により基金全体として</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1,874</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百万円を積み立てたことにより、基金全体としては</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1,566</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百万円の増となった。</a:t>
          </a:r>
        </a:p>
        <a:p>
          <a:endPar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（今後の方針）</a:t>
          </a:r>
        </a:p>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 財政調整基金については、安定した財政運営を行うために一定額を確保していくこととしており、選択と集中による既存事業の見直しや固定的な経費の縮減等、「新やお改革プラン」に掲げる取り組みを着実に実行することにより、できる限り基金取崩し額を抑制することとしている。</a:t>
          </a:r>
        </a:p>
        <a:p>
          <a:endPar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FF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（基金の使途）</a:t>
          </a:r>
        </a:p>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・公共公益施設整備基金：本市の公共公益施設の整備事業等に充てる。</a:t>
          </a:r>
        </a:p>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・こども夢基金：子どもの健全育成や子育て支援を推進する。</a:t>
          </a:r>
        </a:p>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・地域福祉推進基金：本市における地域福祉を推進し、高齢者及び障がい者等の在宅福祉事業の充実を図る。</a:t>
          </a:r>
        </a:p>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・地域安全・安心のまちづくり基金：地域の防犯・防災を推進するための事業及び市民活動に対する支援事業に充てる。</a:t>
          </a:r>
        </a:p>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・奨学基金：高等学校の修学が困難な市民に対し給付する奨学金に充てる。</a:t>
          </a:r>
        </a:p>
        <a:p>
          <a:endPar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（増減理由）</a:t>
          </a:r>
        </a:p>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　地域福祉を推進し高齢者や障がい者等の福祉事業の充実を図るため「地域福祉推進基金」を</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36</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百万円、子どもの健全育成や子育て支援を推進するため「こども夢基金」を</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26</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百万円などを取り崩した一方で、こども夢基金で寄附金により</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432</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百万円を積み立てたこと等により、特定目的基金全体としては</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1,144</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百万円の増となった。</a:t>
          </a:r>
        </a:p>
        <a:p>
          <a:endPar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（今後の方針）</a:t>
          </a:r>
        </a:p>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 厳しい歳入の状況が続く中、市民ニーズに応えるためそれぞれの基金目的に沿った事業への活用を図る。</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（増減理由）</a:t>
          </a:r>
        </a:p>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　寄附金の一部や、令和３年度決算余剰金の一部を積み立てたこと等により、令和４年度末残高は</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7,824</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百万円となり、前年度から</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422</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百万円の増となった。</a:t>
          </a:r>
        </a:p>
        <a:p>
          <a:endParaRPr kumimoji="1" lang="ja-JP" altLang="en-US" sz="1300">
            <a:solidFill>
              <a:srgbClr val="FF0000"/>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rgbClr val="FF0000"/>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rgbClr val="FF0000"/>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rgbClr val="FF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（今後の方針）</a:t>
          </a:r>
        </a:p>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　令和４年度末基金残高を</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40</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億円に維持するという「新やお改革プラン」の目標は実現し、次の「新やお改革プラン</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2.0</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」においては、令和８年度末の基金残高（財政調整基金及び公共公益施設整備基金の合計）を</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60</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億円に維持することを目標としている。</a:t>
          </a:r>
        </a:p>
        <a:p>
          <a:endParaRPr kumimoji="1" lang="en-US" altLang="ja-JP" sz="1300">
            <a:solidFill>
              <a:srgbClr val="FF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FF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FF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67ACD3D6-6EF0-45A2-A5FF-D33222AAB7BC}"/>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30885295-892E-43AE-8820-F9FC350CCEC8}"/>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CD38115D-F79F-41B4-9AC9-41AA465CAEE4}"/>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D9DD894D-559D-4B57-BCD2-F13B1713C925}"/>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大阪府八尾市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E946F66C-107F-4A01-8E3D-BE8C163F7B63}"/>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3B7F6DB1-51C0-43BB-82D6-F3C5A45DCF4B}"/>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2B3372D1-30F6-41DB-AD7D-A67427EE4E51}"/>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25FD01E8-126E-4513-B813-76E5A0A6C548}"/>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F1AB4A24-774F-49DE-B26C-2C24BB2F58E6}"/>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9050DDD4-2B03-49AD-A699-6874582434E6}"/>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261,998
253,942
41.72
123,120,328
122,716,726
56,329
60,034,696
92,171,699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BFCC6B00-5C15-41CB-A153-1FD4B40BA165}"/>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5311FB4F-ED6B-4470-A4F4-119D095EBAAF}"/>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A4926B91-7AF8-47BC-9A55-48E6E90B3752}"/>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B5CD2354-B4B8-41AD-89E8-F0D49BD3E7FF}"/>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FAF65DE-4A5E-48C6-A30A-4C1396AB2154}"/>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20EEB04B-FD70-4227-B6D4-757EBEE22573}"/>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756C3CA9-51C6-4333-B12B-6724A8FB1075}"/>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86F2B460-5907-42F0-B010-5A39088D9BE9}"/>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CBA2F808-041B-4654-B977-6526B088C36F}"/>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C4EC78BA-FA7A-4029-BF83-39FA9963A89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E4AE9D79-E700-4F50-B224-764054135CD3}"/>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67C40A32-80FB-4B77-85E4-5FE1E49E2DA4}"/>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AF08C1ED-CFDC-41A9-8DE0-6315927E63F1}"/>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6E28E5AC-4F09-4F4F-94A0-68CF54A030A3}"/>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FE87C132-1A02-4CE3-BA1C-53BD6DD7C672}"/>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3BF8738D-C86F-4CDC-B3A3-0E74B5C64F66}"/>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6302914A-54DC-4F83-A7D9-2B0EB88CF21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28943109-62B3-49B1-87EF-DF0B6E42F9FC}"/>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ED492515-7900-41EB-8D73-4459F85A520D}"/>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46B956C9-00A5-4923-AD53-6A8816E33B6A}"/>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3241D3A0-DA1D-426C-8266-8686A3714C95}"/>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70A784EA-B29C-471B-AC4A-209D63ACD042}"/>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8D4926DE-6D06-4905-B61A-864057B9D22D}"/>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1CF1B8F0-0219-4B13-A170-5A1475E15D24}"/>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96E80E1C-1A5A-44F1-9500-3AADFF67E2E9}"/>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905465AD-297B-4DB4-A66A-CC56DBDB9D59}"/>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742870FE-6DFA-4DCC-9337-5DBA13F562BF}"/>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955181C-370D-48FA-B6A8-A4494F724A35}"/>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B97D9EDF-792D-45DF-ADD2-783BA48AA0A7}"/>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6645D9D9-F661-4797-AABF-63D65E8C93A6}"/>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6EB2FC9E-7E5D-4B93-806A-5CDB44096769}"/>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9876BE78-3883-41F4-985B-BEEA4408BAEB}"/>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A030FEBD-30D9-41BB-976B-41AD6B6158DE}"/>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FB289E78-CACE-4877-ABB6-DC6FA2155B3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133AD2D1-904E-4951-9CB8-5212FF86186A}"/>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3613357E-A4B8-469F-B566-5D6CACB9DD1A}"/>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937019BA-A542-4A0B-8A0F-B663479F743D}"/>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民税の増等により基準財政収入額が増額となる一方、被生活保護者数は全国的に見ても高い水準にあることなどから基準財政需要額が大きいため、類似団体内平均値を下回り、大阪府平均付近で推移している。</a:t>
          </a:r>
        </a:p>
        <a:p>
          <a:r>
            <a:rPr kumimoji="1" lang="ja-JP" altLang="en-US" sz="1300">
              <a:latin typeface="ＭＳ Ｐゴシック" panose="020B0600070205080204" pitchFamily="50" charset="-128"/>
              <a:ea typeface="ＭＳ Ｐゴシック" panose="020B0600070205080204" pitchFamily="50" charset="-128"/>
            </a:rPr>
            <a:t>　令和元年度に策定した「新やお改革プラン」に基づき、社会状況の変化等をふまえた事業の廃止や縮小、効率的な組織体制の構築による人件費の総額抑制、新たな歳入確保等の取り組みを通じて、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FC2AE4E9-6D7A-497C-A834-C9A64ADC66D2}"/>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5DC56C-2E7C-4E82-851F-6EF3ACCA3E1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64BF106A-C768-425B-B52D-5CE80131A02F}"/>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792494C9-04C5-4DD2-8DCA-DB8DA1BFAFED}"/>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6AF6FFB8-667B-495B-8E5E-E9C3B8EECF5A}"/>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352AE76-CF53-4903-9643-0C501B0C67ED}"/>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4DA31557-4C38-41C5-A21B-A65ECFFD38C3}"/>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A7966867-5674-47E1-87C1-199EE874DA27}"/>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15FA418B-109A-45AC-A19B-D5BDF63FC3AA}"/>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7DE7D5C5-FAB0-4082-B0F7-170C4564DDFB}"/>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7B96BA22-9045-45AE-A0D9-5AD5F154AB81}"/>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EEB0437B-2186-44A5-9B33-6986B08EDF46}"/>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7965BD99-79DC-43EF-94C4-83CA1AA8E8B6}"/>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C6A4B884-F2D9-4151-8C1B-AA4E1DDB615D}"/>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22123C61-B588-4E04-A288-D0F1173B7029}"/>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CE57192C-E410-4F97-AD7E-CB682DC314D4}"/>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E0C3B8A5-09E3-49F2-B62C-117DED29FF3C}"/>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165100</xdr:rowOff>
    </xdr:to>
    <xdr:cxnSp macro="">
      <xdr:nvCxnSpPr>
        <xdr:cNvPr id="66" name="直線コネクタ 65">
          <a:extLst>
            <a:ext uri="{FF2B5EF4-FFF2-40B4-BE49-F238E27FC236}">
              <a16:creationId xmlns:a16="http://schemas.microsoft.com/office/drawing/2014/main" id="{AF294C0B-8540-4239-A97B-8B012C1F94D8}"/>
            </a:ext>
          </a:extLst>
        </xdr:cNvPr>
        <xdr:cNvCxnSpPr/>
      </xdr:nvCxnSpPr>
      <xdr:spPr>
        <a:xfrm flipV="1">
          <a:off x="4953000" y="6278336"/>
          <a:ext cx="0" cy="1430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a:extLst>
            <a:ext uri="{FF2B5EF4-FFF2-40B4-BE49-F238E27FC236}">
              <a16:creationId xmlns:a16="http://schemas.microsoft.com/office/drawing/2014/main" id="{61D0B3EE-5F4F-4819-967D-861C4244F6E4}"/>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a16="http://schemas.microsoft.com/office/drawing/2014/main" id="{2755EE56-AF9C-4B11-8BDF-E1335670BA7A}"/>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9" name="財政力最大値テキスト">
          <a:extLst>
            <a:ext uri="{FF2B5EF4-FFF2-40B4-BE49-F238E27FC236}">
              <a16:creationId xmlns:a16="http://schemas.microsoft.com/office/drawing/2014/main" id="{5612D5BB-4C60-4EA4-8AE6-7236D8B12E42}"/>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70" name="直線コネクタ 69">
          <a:extLst>
            <a:ext uri="{FF2B5EF4-FFF2-40B4-BE49-F238E27FC236}">
              <a16:creationId xmlns:a16="http://schemas.microsoft.com/office/drawing/2014/main" id="{B15D97DB-F2BA-49A1-8D45-D2A035AF1311}"/>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94343</xdr:rowOff>
    </xdr:from>
    <xdr:to>
      <xdr:col>23</xdr:col>
      <xdr:colOff>133350</xdr:colOff>
      <xdr:row>42</xdr:row>
      <xdr:rowOff>111578</xdr:rowOff>
    </xdr:to>
    <xdr:cxnSp macro="">
      <xdr:nvCxnSpPr>
        <xdr:cNvPr id="71" name="直線コネクタ 70">
          <a:extLst>
            <a:ext uri="{FF2B5EF4-FFF2-40B4-BE49-F238E27FC236}">
              <a16:creationId xmlns:a16="http://schemas.microsoft.com/office/drawing/2014/main" id="{7C68B9CF-8438-4876-89BA-89BB1EFF0A4E}"/>
            </a:ext>
          </a:extLst>
        </xdr:cNvPr>
        <xdr:cNvCxnSpPr/>
      </xdr:nvCxnSpPr>
      <xdr:spPr>
        <a:xfrm>
          <a:off x="4114800" y="729524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128105</xdr:rowOff>
    </xdr:from>
    <xdr:ext cx="762000" cy="259045"/>
    <xdr:sp macro="" textlink="">
      <xdr:nvSpPr>
        <xdr:cNvPr id="72" name="財政力平均値テキスト">
          <a:extLst>
            <a:ext uri="{FF2B5EF4-FFF2-40B4-BE49-F238E27FC236}">
              <a16:creationId xmlns:a16="http://schemas.microsoft.com/office/drawing/2014/main" id="{6FDC6044-F2D0-45AD-A92D-446D4F9E1D6E}"/>
            </a:ext>
          </a:extLst>
        </xdr:cNvPr>
        <xdr:cNvSpPr txBox="1"/>
      </xdr:nvSpPr>
      <xdr:spPr>
        <a:xfrm>
          <a:off x="5041900" y="6986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a:extLst>
            <a:ext uri="{FF2B5EF4-FFF2-40B4-BE49-F238E27FC236}">
              <a16:creationId xmlns:a16="http://schemas.microsoft.com/office/drawing/2014/main" id="{832E6D85-A445-4782-B843-343821719B96}"/>
            </a:ext>
          </a:extLst>
        </xdr:cNvPr>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59872</xdr:rowOff>
    </xdr:from>
    <xdr:to>
      <xdr:col>19</xdr:col>
      <xdr:colOff>133350</xdr:colOff>
      <xdr:row>42</xdr:row>
      <xdr:rowOff>94343</xdr:rowOff>
    </xdr:to>
    <xdr:cxnSp macro="">
      <xdr:nvCxnSpPr>
        <xdr:cNvPr id="74" name="直線コネクタ 73">
          <a:extLst>
            <a:ext uri="{FF2B5EF4-FFF2-40B4-BE49-F238E27FC236}">
              <a16:creationId xmlns:a16="http://schemas.microsoft.com/office/drawing/2014/main" id="{98F9BC96-A823-4497-A818-3C3F7F61692B}"/>
            </a:ext>
          </a:extLst>
        </xdr:cNvPr>
        <xdr:cNvCxnSpPr/>
      </xdr:nvCxnSpPr>
      <xdr:spPr>
        <a:xfrm>
          <a:off x="3225800" y="72607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111578</xdr:rowOff>
    </xdr:from>
    <xdr:to>
      <xdr:col>19</xdr:col>
      <xdr:colOff>184150</xdr:colOff>
      <xdr:row>42</xdr:row>
      <xdr:rowOff>41728</xdr:rowOff>
    </xdr:to>
    <xdr:sp macro="" textlink="">
      <xdr:nvSpPr>
        <xdr:cNvPr id="75" name="フローチャート: 判断 74">
          <a:extLst>
            <a:ext uri="{FF2B5EF4-FFF2-40B4-BE49-F238E27FC236}">
              <a16:creationId xmlns:a16="http://schemas.microsoft.com/office/drawing/2014/main" id="{6CADB038-9C17-4B1A-8547-C16D5572279A}"/>
            </a:ext>
          </a:extLst>
        </xdr:cNvPr>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51905</xdr:rowOff>
    </xdr:from>
    <xdr:ext cx="736600" cy="259045"/>
    <xdr:sp macro="" textlink="">
      <xdr:nvSpPr>
        <xdr:cNvPr id="76" name="テキスト ボックス 75">
          <a:extLst>
            <a:ext uri="{FF2B5EF4-FFF2-40B4-BE49-F238E27FC236}">
              <a16:creationId xmlns:a16="http://schemas.microsoft.com/office/drawing/2014/main" id="{386EFB33-8366-44B2-81D3-4BEF791461B6}"/>
            </a:ext>
          </a:extLst>
        </xdr:cNvPr>
        <xdr:cNvSpPr txBox="1"/>
      </xdr:nvSpPr>
      <xdr:spPr>
        <a:xfrm>
          <a:off x="3733800" y="6909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42635</xdr:rowOff>
    </xdr:from>
    <xdr:to>
      <xdr:col>15</xdr:col>
      <xdr:colOff>82550</xdr:colOff>
      <xdr:row>42</xdr:row>
      <xdr:rowOff>59872</xdr:rowOff>
    </xdr:to>
    <xdr:cxnSp macro="">
      <xdr:nvCxnSpPr>
        <xdr:cNvPr id="77" name="直線コネクタ 76">
          <a:extLst>
            <a:ext uri="{FF2B5EF4-FFF2-40B4-BE49-F238E27FC236}">
              <a16:creationId xmlns:a16="http://schemas.microsoft.com/office/drawing/2014/main" id="{3B7A314C-CF13-4AA9-A9D5-8F5CA92A4C84}"/>
            </a:ext>
          </a:extLst>
        </xdr:cNvPr>
        <xdr:cNvCxnSpPr/>
      </xdr:nvCxnSpPr>
      <xdr:spPr>
        <a:xfrm>
          <a:off x="2336800" y="72435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a:extLst>
            <a:ext uri="{FF2B5EF4-FFF2-40B4-BE49-F238E27FC236}">
              <a16:creationId xmlns:a16="http://schemas.microsoft.com/office/drawing/2014/main" id="{44F7E0E9-FF96-453D-9439-A2CC2A5C90EA}"/>
            </a:ext>
          </a:extLst>
        </xdr:cNvPr>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79" name="テキスト ボックス 78">
          <a:extLst>
            <a:ext uri="{FF2B5EF4-FFF2-40B4-BE49-F238E27FC236}">
              <a16:creationId xmlns:a16="http://schemas.microsoft.com/office/drawing/2014/main" id="{1BDD48D9-01CE-4EAE-B8B4-06997A645578}"/>
            </a:ext>
          </a:extLst>
        </xdr:cNvPr>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42635</xdr:rowOff>
    </xdr:to>
    <xdr:cxnSp macro="">
      <xdr:nvCxnSpPr>
        <xdr:cNvPr id="80" name="直線コネクタ 79">
          <a:extLst>
            <a:ext uri="{FF2B5EF4-FFF2-40B4-BE49-F238E27FC236}">
              <a16:creationId xmlns:a16="http://schemas.microsoft.com/office/drawing/2014/main" id="{32E4EA42-10DA-4575-B4A1-EEDBD5E1A7F2}"/>
            </a:ext>
          </a:extLst>
        </xdr:cNvPr>
        <xdr:cNvCxnSpPr/>
      </xdr:nvCxnSpPr>
      <xdr:spPr>
        <a:xfrm>
          <a:off x="1447800" y="72263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a:extLst>
            <a:ext uri="{FF2B5EF4-FFF2-40B4-BE49-F238E27FC236}">
              <a16:creationId xmlns:a16="http://schemas.microsoft.com/office/drawing/2014/main" id="{91EBEC9A-5705-4A72-AFEF-0913CE94C0F4}"/>
            </a:ext>
          </a:extLst>
        </xdr:cNvPr>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82" name="テキスト ボックス 81">
          <a:extLst>
            <a:ext uri="{FF2B5EF4-FFF2-40B4-BE49-F238E27FC236}">
              <a16:creationId xmlns:a16="http://schemas.microsoft.com/office/drawing/2014/main" id="{83DC93ED-32A1-4A94-BE8F-DB302AB4FC3D}"/>
            </a:ext>
          </a:extLst>
        </xdr:cNvPr>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3" name="フローチャート: 判断 82">
          <a:extLst>
            <a:ext uri="{FF2B5EF4-FFF2-40B4-BE49-F238E27FC236}">
              <a16:creationId xmlns:a16="http://schemas.microsoft.com/office/drawing/2014/main" id="{67571AEE-3F17-4CEF-8146-E8768D4AFCD0}"/>
            </a:ext>
          </a:extLst>
        </xdr:cNvPr>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17434</xdr:rowOff>
    </xdr:from>
    <xdr:ext cx="762000" cy="259045"/>
    <xdr:sp macro="" textlink="">
      <xdr:nvSpPr>
        <xdr:cNvPr id="84" name="テキスト ボックス 83">
          <a:extLst>
            <a:ext uri="{FF2B5EF4-FFF2-40B4-BE49-F238E27FC236}">
              <a16:creationId xmlns:a16="http://schemas.microsoft.com/office/drawing/2014/main" id="{A6DD3279-0AA6-478F-860B-25FADC7A9DEF}"/>
            </a:ext>
          </a:extLst>
        </xdr:cNvPr>
        <xdr:cNvSpPr txBox="1"/>
      </xdr:nvSpPr>
      <xdr:spPr>
        <a:xfrm>
          <a:off x="1066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3E9E7A87-F67D-46D8-A4BA-F04A82364CE2}"/>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8050F923-406A-4389-AE33-808632345CDF}"/>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FA617764-7E02-444D-9F74-C53899B3DFE6}"/>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43F6A2A6-B22B-4AD9-9DAE-E71C43F5CC9E}"/>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6FE908E0-4E2D-4793-BD14-30C61FEB4D98}"/>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60778</xdr:rowOff>
    </xdr:from>
    <xdr:to>
      <xdr:col>23</xdr:col>
      <xdr:colOff>184150</xdr:colOff>
      <xdr:row>42</xdr:row>
      <xdr:rowOff>162378</xdr:rowOff>
    </xdr:to>
    <xdr:sp macro="" textlink="">
      <xdr:nvSpPr>
        <xdr:cNvPr id="90" name="楕円 89">
          <a:extLst>
            <a:ext uri="{FF2B5EF4-FFF2-40B4-BE49-F238E27FC236}">
              <a16:creationId xmlns:a16="http://schemas.microsoft.com/office/drawing/2014/main" id="{909F73FF-9AE1-4A39-8FAB-BA2D84AF9E6D}"/>
            </a:ext>
          </a:extLst>
        </xdr:cNvPr>
        <xdr:cNvSpPr/>
      </xdr:nvSpPr>
      <xdr:spPr>
        <a:xfrm>
          <a:off x="49022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32855</xdr:rowOff>
    </xdr:from>
    <xdr:ext cx="762000" cy="259045"/>
    <xdr:sp macro="" textlink="">
      <xdr:nvSpPr>
        <xdr:cNvPr id="91" name="財政力該当値テキスト">
          <a:extLst>
            <a:ext uri="{FF2B5EF4-FFF2-40B4-BE49-F238E27FC236}">
              <a16:creationId xmlns:a16="http://schemas.microsoft.com/office/drawing/2014/main" id="{CB6CDC1B-0C7F-4AC9-A887-7E519DA4EE4A}"/>
            </a:ext>
          </a:extLst>
        </xdr:cNvPr>
        <xdr:cNvSpPr txBox="1"/>
      </xdr:nvSpPr>
      <xdr:spPr>
        <a:xfrm>
          <a:off x="5041900" y="723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43543</xdr:rowOff>
    </xdr:from>
    <xdr:to>
      <xdr:col>19</xdr:col>
      <xdr:colOff>184150</xdr:colOff>
      <xdr:row>42</xdr:row>
      <xdr:rowOff>145143</xdr:rowOff>
    </xdr:to>
    <xdr:sp macro="" textlink="">
      <xdr:nvSpPr>
        <xdr:cNvPr id="92" name="楕円 91">
          <a:extLst>
            <a:ext uri="{FF2B5EF4-FFF2-40B4-BE49-F238E27FC236}">
              <a16:creationId xmlns:a16="http://schemas.microsoft.com/office/drawing/2014/main" id="{89339D19-3180-4C09-B04A-814432E5EDFB}"/>
            </a:ext>
          </a:extLst>
        </xdr:cNvPr>
        <xdr:cNvSpPr/>
      </xdr:nvSpPr>
      <xdr:spPr>
        <a:xfrm>
          <a:off x="4064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129920</xdr:rowOff>
    </xdr:from>
    <xdr:ext cx="736600" cy="259045"/>
    <xdr:sp macro="" textlink="">
      <xdr:nvSpPr>
        <xdr:cNvPr id="93" name="テキスト ボックス 92">
          <a:extLst>
            <a:ext uri="{FF2B5EF4-FFF2-40B4-BE49-F238E27FC236}">
              <a16:creationId xmlns:a16="http://schemas.microsoft.com/office/drawing/2014/main" id="{D73B57B5-CE3C-4B7F-A4DF-BFA3E3DCD98C}"/>
            </a:ext>
          </a:extLst>
        </xdr:cNvPr>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9072</xdr:rowOff>
    </xdr:from>
    <xdr:to>
      <xdr:col>15</xdr:col>
      <xdr:colOff>133350</xdr:colOff>
      <xdr:row>42</xdr:row>
      <xdr:rowOff>110672</xdr:rowOff>
    </xdr:to>
    <xdr:sp macro="" textlink="">
      <xdr:nvSpPr>
        <xdr:cNvPr id="94" name="楕円 93">
          <a:extLst>
            <a:ext uri="{FF2B5EF4-FFF2-40B4-BE49-F238E27FC236}">
              <a16:creationId xmlns:a16="http://schemas.microsoft.com/office/drawing/2014/main" id="{4C0B01DC-FC1C-4473-8A32-104026445642}"/>
            </a:ext>
          </a:extLst>
        </xdr:cNvPr>
        <xdr:cNvSpPr/>
      </xdr:nvSpPr>
      <xdr:spPr>
        <a:xfrm>
          <a:off x="3175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95449</xdr:rowOff>
    </xdr:from>
    <xdr:ext cx="762000" cy="259045"/>
    <xdr:sp macro="" textlink="">
      <xdr:nvSpPr>
        <xdr:cNvPr id="95" name="テキスト ボックス 94">
          <a:extLst>
            <a:ext uri="{FF2B5EF4-FFF2-40B4-BE49-F238E27FC236}">
              <a16:creationId xmlns:a16="http://schemas.microsoft.com/office/drawing/2014/main" id="{BA1C8006-BE37-473E-ABA6-4E392AA0F480}"/>
            </a:ext>
          </a:extLst>
        </xdr:cNvPr>
        <xdr:cNvSpPr txBox="1"/>
      </xdr:nvSpPr>
      <xdr:spPr>
        <a:xfrm>
          <a:off x="2844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163285</xdr:rowOff>
    </xdr:from>
    <xdr:to>
      <xdr:col>11</xdr:col>
      <xdr:colOff>82550</xdr:colOff>
      <xdr:row>42</xdr:row>
      <xdr:rowOff>93435</xdr:rowOff>
    </xdr:to>
    <xdr:sp macro="" textlink="">
      <xdr:nvSpPr>
        <xdr:cNvPr id="96" name="楕円 95">
          <a:extLst>
            <a:ext uri="{FF2B5EF4-FFF2-40B4-BE49-F238E27FC236}">
              <a16:creationId xmlns:a16="http://schemas.microsoft.com/office/drawing/2014/main" id="{9930EF8A-5F90-493B-9E6A-6F25797F2673}"/>
            </a:ext>
          </a:extLst>
        </xdr:cNvPr>
        <xdr:cNvSpPr/>
      </xdr:nvSpPr>
      <xdr:spPr>
        <a:xfrm>
          <a:off x="2286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78212</xdr:rowOff>
    </xdr:from>
    <xdr:ext cx="762000" cy="259045"/>
    <xdr:sp macro="" textlink="">
      <xdr:nvSpPr>
        <xdr:cNvPr id="97" name="テキスト ボックス 96">
          <a:extLst>
            <a:ext uri="{FF2B5EF4-FFF2-40B4-BE49-F238E27FC236}">
              <a16:creationId xmlns:a16="http://schemas.microsoft.com/office/drawing/2014/main" id="{20A3A048-580F-49F2-A9DA-03F0A87F408E}"/>
            </a:ext>
          </a:extLst>
        </xdr:cNvPr>
        <xdr:cNvSpPr txBox="1"/>
      </xdr:nvSpPr>
      <xdr:spPr>
        <a:xfrm>
          <a:off x="1955800" y="727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8" name="楕円 97">
          <a:extLst>
            <a:ext uri="{FF2B5EF4-FFF2-40B4-BE49-F238E27FC236}">
              <a16:creationId xmlns:a16="http://schemas.microsoft.com/office/drawing/2014/main" id="{4C6E6059-7115-40E5-88A1-B19964C9DFD2}"/>
            </a:ext>
          </a:extLst>
        </xdr:cNvPr>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99" name="テキスト ボックス 98">
          <a:extLst>
            <a:ext uri="{FF2B5EF4-FFF2-40B4-BE49-F238E27FC236}">
              <a16:creationId xmlns:a16="http://schemas.microsoft.com/office/drawing/2014/main" id="{F5156334-23FF-4D50-81B6-D2F6EB84EF02}"/>
            </a:ext>
          </a:extLst>
        </xdr:cNvPr>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79093DEE-7F1A-465F-AC03-C31E50DF83E6}"/>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D0A24819-FBAD-4690-A9CA-BAA66E0D1C4D}"/>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33F4F17B-8114-4EA2-945F-0669C9AA3DD3}"/>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CC042648-06E7-478E-9377-33F60062333F}"/>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303C8D39-4D6A-4997-BE99-728E34CC92BD}"/>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6800CC41-3237-4471-BFB0-69A9DD4A40B8}"/>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EA2F7607-29C7-45DA-8524-E0A8E8443B2D}"/>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E5D0994E-356F-4440-9DB5-994B8FF1EBC1}"/>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6136640A-D963-4794-B764-EE5C9307AE7B}"/>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5CC1DB0D-E029-49E0-91A3-97EE1CB8B366}"/>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6C67F1D0-A066-4FF0-A5A4-F8A59F8F4D2A}"/>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60A18ED8-3E16-4498-BA53-38E9B19F7334}"/>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696935A4-0162-4847-B857-7E0DEA407CA5}"/>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個人・法人市民税等の市税全体で歳入一般財源が増加する一方、原油高の影響等を受けた物件費、介護給付事業経費等の増で扶助費が増加したため、前年度比</a:t>
          </a:r>
          <a:r>
            <a:rPr kumimoji="1" lang="en-US" altLang="ja-JP" sz="1200">
              <a:latin typeface="ＭＳ Ｐゴシック" panose="020B0600070205080204" pitchFamily="50" charset="-128"/>
              <a:ea typeface="ＭＳ Ｐゴシック" panose="020B0600070205080204" pitchFamily="50" charset="-128"/>
            </a:rPr>
            <a:t>2.0</a:t>
          </a:r>
          <a:r>
            <a:rPr kumimoji="1" lang="ja-JP" altLang="en-US" sz="1200">
              <a:latin typeface="ＭＳ Ｐゴシック" panose="020B0600070205080204" pitchFamily="50" charset="-128"/>
              <a:ea typeface="ＭＳ Ｐゴシック" panose="020B0600070205080204" pitchFamily="50" charset="-128"/>
            </a:rPr>
            <a:t>ポイント悪化し、依然として類似団体内平均値を大きく上回っている。</a:t>
          </a:r>
        </a:p>
        <a:p>
          <a:r>
            <a:rPr kumimoji="1" lang="ja-JP" altLang="en-US" sz="1200">
              <a:latin typeface="ＭＳ Ｐゴシック" panose="020B0600070205080204" pitchFamily="50" charset="-128"/>
              <a:ea typeface="ＭＳ Ｐゴシック" panose="020B0600070205080204" pitchFamily="50" charset="-128"/>
            </a:rPr>
            <a:t>　今後も税収の大きな伸びが期待できない一方、障がい者サービス費等の扶助費や、介護保険事業特別会計等への繰出金の増加など、社会保障給付費が高い水準で推移することが見込まれる。「新やお改革プラン」をふまえ、選択と集中による事務事業の見直し、義務的経費などの固定的経費の縮減などに取り組み、経常収支比率の引下げを図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E9FB5480-328C-461E-BA5F-B3CC2E8F1B2E}"/>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42078AC1-67BF-44F6-B985-CC8894A56559}"/>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ED9B8B22-C300-4D75-BFEC-5C19C86EFDE7}"/>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16A20A2D-4ECB-4563-8E2B-74ABD0240B12}"/>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CC074B1F-6159-4494-B612-87264793A99F}"/>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5A3BB175-0D91-4397-90D4-BE48748033AF}"/>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75757F19-2A95-44CD-9BFD-D68E0DD1EA3C}"/>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DACE5F5C-399D-4E49-8F70-3026D6E4BCAD}"/>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2F73C225-8C07-440A-A790-CE9A7ABBAF7A}"/>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A0CA4CCC-8594-44E8-9268-9A2FEB864A53}"/>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309FCEBE-94E1-4F3B-A1AD-F1602C20D85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9F4D6187-FA76-4DD2-88E8-664EF0269684}"/>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B430A0C1-6554-43F7-87F1-38C45C4D4ACE}"/>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ADD6AE5A-EC1D-4639-8F50-3DC75CE20BBD}"/>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8636</xdr:rowOff>
    </xdr:from>
    <xdr:to>
      <xdr:col>23</xdr:col>
      <xdr:colOff>133350</xdr:colOff>
      <xdr:row>66</xdr:row>
      <xdr:rowOff>159766</xdr:rowOff>
    </xdr:to>
    <xdr:cxnSp macro="">
      <xdr:nvCxnSpPr>
        <xdr:cNvPr id="127" name="直線コネクタ 126">
          <a:extLst>
            <a:ext uri="{FF2B5EF4-FFF2-40B4-BE49-F238E27FC236}">
              <a16:creationId xmlns:a16="http://schemas.microsoft.com/office/drawing/2014/main" id="{C522E2E2-3D55-4EC6-8271-C088EA450813}"/>
            </a:ext>
          </a:extLst>
        </xdr:cNvPr>
        <xdr:cNvCxnSpPr/>
      </xdr:nvCxnSpPr>
      <xdr:spPr>
        <a:xfrm flipV="1">
          <a:off x="4953000" y="10124186"/>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131843</xdr:rowOff>
    </xdr:from>
    <xdr:ext cx="762000" cy="259045"/>
    <xdr:sp macro="" textlink="">
      <xdr:nvSpPr>
        <xdr:cNvPr id="128" name="財政構造の弾力性最小値テキスト">
          <a:extLst>
            <a:ext uri="{FF2B5EF4-FFF2-40B4-BE49-F238E27FC236}">
              <a16:creationId xmlns:a16="http://schemas.microsoft.com/office/drawing/2014/main" id="{633F2399-A546-41D6-85D9-A86338800355}"/>
            </a:ext>
          </a:extLst>
        </xdr:cNvPr>
        <xdr:cNvSpPr txBox="1"/>
      </xdr:nvSpPr>
      <xdr:spPr>
        <a:xfrm>
          <a:off x="5041900" y="1144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159766</xdr:rowOff>
    </xdr:from>
    <xdr:to>
      <xdr:col>24</xdr:col>
      <xdr:colOff>12700</xdr:colOff>
      <xdr:row>66</xdr:row>
      <xdr:rowOff>159766</xdr:rowOff>
    </xdr:to>
    <xdr:cxnSp macro="">
      <xdr:nvCxnSpPr>
        <xdr:cNvPr id="129" name="直線コネクタ 128">
          <a:extLst>
            <a:ext uri="{FF2B5EF4-FFF2-40B4-BE49-F238E27FC236}">
              <a16:creationId xmlns:a16="http://schemas.microsoft.com/office/drawing/2014/main" id="{463110DD-1FE9-4073-AC22-922E3652119B}"/>
            </a:ext>
          </a:extLst>
        </xdr:cNvPr>
        <xdr:cNvCxnSpPr/>
      </xdr:nvCxnSpPr>
      <xdr:spPr>
        <a:xfrm>
          <a:off x="4864100" y="11475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95013</xdr:rowOff>
    </xdr:from>
    <xdr:ext cx="762000" cy="259045"/>
    <xdr:sp macro="" textlink="">
      <xdr:nvSpPr>
        <xdr:cNvPr id="130" name="財政構造の弾力性最大値テキスト">
          <a:extLst>
            <a:ext uri="{FF2B5EF4-FFF2-40B4-BE49-F238E27FC236}">
              <a16:creationId xmlns:a16="http://schemas.microsoft.com/office/drawing/2014/main" id="{3EE63640-AF80-4BDF-9DDE-EAC81CAD6C78}"/>
            </a:ext>
          </a:extLst>
        </xdr:cNvPr>
        <xdr:cNvSpPr txBox="1"/>
      </xdr:nvSpPr>
      <xdr:spPr>
        <a:xfrm>
          <a:off x="5041900" y="986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8636</xdr:rowOff>
    </xdr:from>
    <xdr:to>
      <xdr:col>24</xdr:col>
      <xdr:colOff>12700</xdr:colOff>
      <xdr:row>59</xdr:row>
      <xdr:rowOff>8636</xdr:rowOff>
    </xdr:to>
    <xdr:cxnSp macro="">
      <xdr:nvCxnSpPr>
        <xdr:cNvPr id="131" name="直線コネクタ 130">
          <a:extLst>
            <a:ext uri="{FF2B5EF4-FFF2-40B4-BE49-F238E27FC236}">
              <a16:creationId xmlns:a16="http://schemas.microsoft.com/office/drawing/2014/main" id="{7BDC0C6B-F915-4A83-B34B-871B330871B2}"/>
            </a:ext>
          </a:extLst>
        </xdr:cNvPr>
        <xdr:cNvCxnSpPr/>
      </xdr:nvCxnSpPr>
      <xdr:spPr>
        <a:xfrm>
          <a:off x="4864100" y="1012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39116</xdr:rowOff>
    </xdr:from>
    <xdr:to>
      <xdr:col>23</xdr:col>
      <xdr:colOff>133350</xdr:colOff>
      <xdr:row>66</xdr:row>
      <xdr:rowOff>135636</xdr:rowOff>
    </xdr:to>
    <xdr:cxnSp macro="">
      <xdr:nvCxnSpPr>
        <xdr:cNvPr id="132" name="直線コネクタ 131">
          <a:extLst>
            <a:ext uri="{FF2B5EF4-FFF2-40B4-BE49-F238E27FC236}">
              <a16:creationId xmlns:a16="http://schemas.microsoft.com/office/drawing/2014/main" id="{295AC3D4-7ACD-4681-8152-B66D4278BFA6}"/>
            </a:ext>
          </a:extLst>
        </xdr:cNvPr>
        <xdr:cNvCxnSpPr/>
      </xdr:nvCxnSpPr>
      <xdr:spPr>
        <a:xfrm>
          <a:off x="4114800" y="11354816"/>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125747</xdr:rowOff>
    </xdr:from>
    <xdr:ext cx="762000" cy="259045"/>
    <xdr:sp macro="" textlink="">
      <xdr:nvSpPr>
        <xdr:cNvPr id="133" name="財政構造の弾力性平均値テキスト">
          <a:extLst>
            <a:ext uri="{FF2B5EF4-FFF2-40B4-BE49-F238E27FC236}">
              <a16:creationId xmlns:a16="http://schemas.microsoft.com/office/drawing/2014/main" id="{249DCEE8-7FA8-4266-80A3-34CD8AE4495F}"/>
            </a:ext>
          </a:extLst>
        </xdr:cNvPr>
        <xdr:cNvSpPr txBox="1"/>
      </xdr:nvSpPr>
      <xdr:spPr>
        <a:xfrm>
          <a:off x="5041900" y="1092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34" name="フローチャート: 判断 133">
          <a:extLst>
            <a:ext uri="{FF2B5EF4-FFF2-40B4-BE49-F238E27FC236}">
              <a16:creationId xmlns:a16="http://schemas.microsoft.com/office/drawing/2014/main" id="{EE4C7980-E908-44D0-8A1F-740EA8358FA9}"/>
            </a:ext>
          </a:extLst>
        </xdr:cNvPr>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39116</xdr:rowOff>
    </xdr:from>
    <xdr:to>
      <xdr:col>19</xdr:col>
      <xdr:colOff>133350</xdr:colOff>
      <xdr:row>67</xdr:row>
      <xdr:rowOff>60706</xdr:rowOff>
    </xdr:to>
    <xdr:cxnSp macro="">
      <xdr:nvCxnSpPr>
        <xdr:cNvPr id="135" name="直線コネクタ 134">
          <a:extLst>
            <a:ext uri="{FF2B5EF4-FFF2-40B4-BE49-F238E27FC236}">
              <a16:creationId xmlns:a16="http://schemas.microsoft.com/office/drawing/2014/main" id="{48B267C1-EDF4-4D9E-B2E7-39E3EB953E3E}"/>
            </a:ext>
          </a:extLst>
        </xdr:cNvPr>
        <xdr:cNvCxnSpPr/>
      </xdr:nvCxnSpPr>
      <xdr:spPr>
        <a:xfrm flipV="1">
          <a:off x="3225800" y="11354816"/>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121412</xdr:rowOff>
    </xdr:from>
    <xdr:to>
      <xdr:col>19</xdr:col>
      <xdr:colOff>184150</xdr:colOff>
      <xdr:row>64</xdr:row>
      <xdr:rowOff>51562</xdr:rowOff>
    </xdr:to>
    <xdr:sp macro="" textlink="">
      <xdr:nvSpPr>
        <xdr:cNvPr id="136" name="フローチャート: 判断 135">
          <a:extLst>
            <a:ext uri="{FF2B5EF4-FFF2-40B4-BE49-F238E27FC236}">
              <a16:creationId xmlns:a16="http://schemas.microsoft.com/office/drawing/2014/main" id="{D9480F62-A515-4C14-A273-3F5E1B70677D}"/>
            </a:ext>
          </a:extLst>
        </xdr:cNvPr>
        <xdr:cNvSpPr/>
      </xdr:nvSpPr>
      <xdr:spPr>
        <a:xfrm>
          <a:off x="4064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61739</xdr:rowOff>
    </xdr:from>
    <xdr:ext cx="736600" cy="259045"/>
    <xdr:sp macro="" textlink="">
      <xdr:nvSpPr>
        <xdr:cNvPr id="137" name="テキスト ボックス 136">
          <a:extLst>
            <a:ext uri="{FF2B5EF4-FFF2-40B4-BE49-F238E27FC236}">
              <a16:creationId xmlns:a16="http://schemas.microsoft.com/office/drawing/2014/main" id="{9823E922-FA32-4554-BDE6-A27CD95C5D58}"/>
            </a:ext>
          </a:extLst>
        </xdr:cNvPr>
        <xdr:cNvSpPr txBox="1"/>
      </xdr:nvSpPr>
      <xdr:spPr>
        <a:xfrm>
          <a:off x="3733800" y="10691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67</xdr:row>
      <xdr:rowOff>51054</xdr:rowOff>
    </xdr:from>
    <xdr:to>
      <xdr:col>15</xdr:col>
      <xdr:colOff>82550</xdr:colOff>
      <xdr:row>67</xdr:row>
      <xdr:rowOff>60706</xdr:rowOff>
    </xdr:to>
    <xdr:cxnSp macro="">
      <xdr:nvCxnSpPr>
        <xdr:cNvPr id="138" name="直線コネクタ 137">
          <a:extLst>
            <a:ext uri="{FF2B5EF4-FFF2-40B4-BE49-F238E27FC236}">
              <a16:creationId xmlns:a16="http://schemas.microsoft.com/office/drawing/2014/main" id="{8DE87733-C1EA-4803-BC0F-E5A705D409B5}"/>
            </a:ext>
          </a:extLst>
        </xdr:cNvPr>
        <xdr:cNvCxnSpPr/>
      </xdr:nvCxnSpPr>
      <xdr:spPr>
        <a:xfrm>
          <a:off x="2336800" y="1153820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143002</xdr:rowOff>
    </xdr:from>
    <xdr:to>
      <xdr:col>15</xdr:col>
      <xdr:colOff>133350</xdr:colOff>
      <xdr:row>65</xdr:row>
      <xdr:rowOff>73152</xdr:rowOff>
    </xdr:to>
    <xdr:sp macro="" textlink="">
      <xdr:nvSpPr>
        <xdr:cNvPr id="139" name="フローチャート: 判断 138">
          <a:extLst>
            <a:ext uri="{FF2B5EF4-FFF2-40B4-BE49-F238E27FC236}">
              <a16:creationId xmlns:a16="http://schemas.microsoft.com/office/drawing/2014/main" id="{B339E090-2AF1-4BC8-A41B-09D8CAB48D58}"/>
            </a:ext>
          </a:extLst>
        </xdr:cNvPr>
        <xdr:cNvSpPr/>
      </xdr:nvSpPr>
      <xdr:spPr>
        <a:xfrm>
          <a:off x="31750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83329</xdr:rowOff>
    </xdr:from>
    <xdr:ext cx="762000" cy="259045"/>
    <xdr:sp macro="" textlink="">
      <xdr:nvSpPr>
        <xdr:cNvPr id="140" name="テキスト ボックス 139">
          <a:extLst>
            <a:ext uri="{FF2B5EF4-FFF2-40B4-BE49-F238E27FC236}">
              <a16:creationId xmlns:a16="http://schemas.microsoft.com/office/drawing/2014/main" id="{42168C45-CE65-4CC9-9B23-5EC887247312}"/>
            </a:ext>
          </a:extLst>
        </xdr:cNvPr>
        <xdr:cNvSpPr txBox="1"/>
      </xdr:nvSpPr>
      <xdr:spPr>
        <a:xfrm>
          <a:off x="2844800" y="1088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67</xdr:row>
      <xdr:rowOff>7620</xdr:rowOff>
    </xdr:from>
    <xdr:to>
      <xdr:col>11</xdr:col>
      <xdr:colOff>31750</xdr:colOff>
      <xdr:row>67</xdr:row>
      <xdr:rowOff>51054</xdr:rowOff>
    </xdr:to>
    <xdr:cxnSp macro="">
      <xdr:nvCxnSpPr>
        <xdr:cNvPr id="141" name="直線コネクタ 140">
          <a:extLst>
            <a:ext uri="{FF2B5EF4-FFF2-40B4-BE49-F238E27FC236}">
              <a16:creationId xmlns:a16="http://schemas.microsoft.com/office/drawing/2014/main" id="{DA76CD83-BD73-430A-BE08-A8D765DB16A8}"/>
            </a:ext>
          </a:extLst>
        </xdr:cNvPr>
        <xdr:cNvCxnSpPr/>
      </xdr:nvCxnSpPr>
      <xdr:spPr>
        <a:xfrm>
          <a:off x="1447800" y="1149477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147828</xdr:rowOff>
    </xdr:from>
    <xdr:to>
      <xdr:col>11</xdr:col>
      <xdr:colOff>82550</xdr:colOff>
      <xdr:row>65</xdr:row>
      <xdr:rowOff>77978</xdr:rowOff>
    </xdr:to>
    <xdr:sp macro="" textlink="">
      <xdr:nvSpPr>
        <xdr:cNvPr id="142" name="フローチャート: 判断 141">
          <a:extLst>
            <a:ext uri="{FF2B5EF4-FFF2-40B4-BE49-F238E27FC236}">
              <a16:creationId xmlns:a16="http://schemas.microsoft.com/office/drawing/2014/main" id="{BA6E212F-2E36-404D-AC74-700FCF2E0525}"/>
            </a:ext>
          </a:extLst>
        </xdr:cNvPr>
        <xdr:cNvSpPr/>
      </xdr:nvSpPr>
      <xdr:spPr>
        <a:xfrm>
          <a:off x="22860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88155</xdr:rowOff>
    </xdr:from>
    <xdr:ext cx="762000" cy="259045"/>
    <xdr:sp macro="" textlink="">
      <xdr:nvSpPr>
        <xdr:cNvPr id="143" name="テキスト ボックス 142">
          <a:extLst>
            <a:ext uri="{FF2B5EF4-FFF2-40B4-BE49-F238E27FC236}">
              <a16:creationId xmlns:a16="http://schemas.microsoft.com/office/drawing/2014/main" id="{239E3777-2B23-4DDC-A32A-8FA010AAC810}"/>
            </a:ext>
          </a:extLst>
        </xdr:cNvPr>
        <xdr:cNvSpPr txBox="1"/>
      </xdr:nvSpPr>
      <xdr:spPr>
        <a:xfrm>
          <a:off x="1955800" y="1088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118872</xdr:rowOff>
    </xdr:from>
    <xdr:to>
      <xdr:col>7</xdr:col>
      <xdr:colOff>31750</xdr:colOff>
      <xdr:row>65</xdr:row>
      <xdr:rowOff>49022</xdr:rowOff>
    </xdr:to>
    <xdr:sp macro="" textlink="">
      <xdr:nvSpPr>
        <xdr:cNvPr id="144" name="フローチャート: 判断 143">
          <a:extLst>
            <a:ext uri="{FF2B5EF4-FFF2-40B4-BE49-F238E27FC236}">
              <a16:creationId xmlns:a16="http://schemas.microsoft.com/office/drawing/2014/main" id="{07773269-343B-4C25-9E26-5570809D3A24}"/>
            </a:ext>
          </a:extLst>
        </xdr:cNvPr>
        <xdr:cNvSpPr/>
      </xdr:nvSpPr>
      <xdr:spPr>
        <a:xfrm>
          <a:off x="1397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59199</xdr:rowOff>
    </xdr:from>
    <xdr:ext cx="762000" cy="259045"/>
    <xdr:sp macro="" textlink="">
      <xdr:nvSpPr>
        <xdr:cNvPr id="145" name="テキスト ボックス 144">
          <a:extLst>
            <a:ext uri="{FF2B5EF4-FFF2-40B4-BE49-F238E27FC236}">
              <a16:creationId xmlns:a16="http://schemas.microsoft.com/office/drawing/2014/main" id="{EEE31972-5B5E-4859-AB48-F3B7B3565474}"/>
            </a:ext>
          </a:extLst>
        </xdr:cNvPr>
        <xdr:cNvSpPr txBox="1"/>
      </xdr:nvSpPr>
      <xdr:spPr>
        <a:xfrm>
          <a:off x="1066800" y="1086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D328165D-E643-49C7-8CDB-32096FFF9263}"/>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CE8AE7B8-81F5-4121-9BF3-067FE259C50A}"/>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8B40829A-F610-4CDC-9CA1-C462419C0EF2}"/>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EA45317E-9D67-4E72-A127-9EC3807BECF8}"/>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B739ABEA-E57F-4493-9564-1AA0590AEA5C}"/>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84836</xdr:rowOff>
    </xdr:from>
    <xdr:to>
      <xdr:col>23</xdr:col>
      <xdr:colOff>184150</xdr:colOff>
      <xdr:row>67</xdr:row>
      <xdr:rowOff>14986</xdr:rowOff>
    </xdr:to>
    <xdr:sp macro="" textlink="">
      <xdr:nvSpPr>
        <xdr:cNvPr id="151" name="楕円 150">
          <a:extLst>
            <a:ext uri="{FF2B5EF4-FFF2-40B4-BE49-F238E27FC236}">
              <a16:creationId xmlns:a16="http://schemas.microsoft.com/office/drawing/2014/main" id="{93755B69-F677-4D80-B620-7100A0D538B8}"/>
            </a:ext>
          </a:extLst>
        </xdr:cNvPr>
        <xdr:cNvSpPr/>
      </xdr:nvSpPr>
      <xdr:spPr>
        <a:xfrm>
          <a:off x="4902200" y="1140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152163</xdr:rowOff>
    </xdr:from>
    <xdr:ext cx="762000" cy="259045"/>
    <xdr:sp macro="" textlink="">
      <xdr:nvSpPr>
        <xdr:cNvPr id="152" name="財政構造の弾力性該当値テキスト">
          <a:extLst>
            <a:ext uri="{FF2B5EF4-FFF2-40B4-BE49-F238E27FC236}">
              <a16:creationId xmlns:a16="http://schemas.microsoft.com/office/drawing/2014/main" id="{46D2E652-46BD-4D4E-A0A1-15ED4E866CB5}"/>
            </a:ext>
          </a:extLst>
        </xdr:cNvPr>
        <xdr:cNvSpPr txBox="1"/>
      </xdr:nvSpPr>
      <xdr:spPr>
        <a:xfrm>
          <a:off x="5041900" y="1129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159766</xdr:rowOff>
    </xdr:from>
    <xdr:to>
      <xdr:col>19</xdr:col>
      <xdr:colOff>184150</xdr:colOff>
      <xdr:row>66</xdr:row>
      <xdr:rowOff>89916</xdr:rowOff>
    </xdr:to>
    <xdr:sp macro="" textlink="">
      <xdr:nvSpPr>
        <xdr:cNvPr id="153" name="楕円 152">
          <a:extLst>
            <a:ext uri="{FF2B5EF4-FFF2-40B4-BE49-F238E27FC236}">
              <a16:creationId xmlns:a16="http://schemas.microsoft.com/office/drawing/2014/main" id="{2DAFDE57-3464-4985-B376-E160A5825577}"/>
            </a:ext>
          </a:extLst>
        </xdr:cNvPr>
        <xdr:cNvSpPr/>
      </xdr:nvSpPr>
      <xdr:spPr>
        <a:xfrm>
          <a:off x="4064000" y="1130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74693</xdr:rowOff>
    </xdr:from>
    <xdr:ext cx="736600" cy="259045"/>
    <xdr:sp macro="" textlink="">
      <xdr:nvSpPr>
        <xdr:cNvPr id="154" name="テキスト ボックス 153">
          <a:extLst>
            <a:ext uri="{FF2B5EF4-FFF2-40B4-BE49-F238E27FC236}">
              <a16:creationId xmlns:a16="http://schemas.microsoft.com/office/drawing/2014/main" id="{11D19CBC-4654-4E8C-8AAB-90F509E4BD86}"/>
            </a:ext>
          </a:extLst>
        </xdr:cNvPr>
        <xdr:cNvSpPr txBox="1"/>
      </xdr:nvSpPr>
      <xdr:spPr>
        <a:xfrm>
          <a:off x="3733800" y="11390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67</xdr:row>
      <xdr:rowOff>9906</xdr:rowOff>
    </xdr:from>
    <xdr:to>
      <xdr:col>15</xdr:col>
      <xdr:colOff>133350</xdr:colOff>
      <xdr:row>67</xdr:row>
      <xdr:rowOff>111506</xdr:rowOff>
    </xdr:to>
    <xdr:sp macro="" textlink="">
      <xdr:nvSpPr>
        <xdr:cNvPr id="155" name="楕円 154">
          <a:extLst>
            <a:ext uri="{FF2B5EF4-FFF2-40B4-BE49-F238E27FC236}">
              <a16:creationId xmlns:a16="http://schemas.microsoft.com/office/drawing/2014/main" id="{09D46012-A6D5-4DF7-9F4C-8135BE5EA523}"/>
            </a:ext>
          </a:extLst>
        </xdr:cNvPr>
        <xdr:cNvSpPr/>
      </xdr:nvSpPr>
      <xdr:spPr>
        <a:xfrm>
          <a:off x="3175000" y="1149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96283</xdr:rowOff>
    </xdr:from>
    <xdr:ext cx="762000" cy="259045"/>
    <xdr:sp macro="" textlink="">
      <xdr:nvSpPr>
        <xdr:cNvPr id="156" name="テキスト ボックス 155">
          <a:extLst>
            <a:ext uri="{FF2B5EF4-FFF2-40B4-BE49-F238E27FC236}">
              <a16:creationId xmlns:a16="http://schemas.microsoft.com/office/drawing/2014/main" id="{D88A6CEC-F637-4819-AA76-BCF599D4B714}"/>
            </a:ext>
          </a:extLst>
        </xdr:cNvPr>
        <xdr:cNvSpPr txBox="1"/>
      </xdr:nvSpPr>
      <xdr:spPr>
        <a:xfrm>
          <a:off x="2844800" y="1158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67</xdr:row>
      <xdr:rowOff>254</xdr:rowOff>
    </xdr:from>
    <xdr:to>
      <xdr:col>11</xdr:col>
      <xdr:colOff>82550</xdr:colOff>
      <xdr:row>67</xdr:row>
      <xdr:rowOff>101854</xdr:rowOff>
    </xdr:to>
    <xdr:sp macro="" textlink="">
      <xdr:nvSpPr>
        <xdr:cNvPr id="157" name="楕円 156">
          <a:extLst>
            <a:ext uri="{FF2B5EF4-FFF2-40B4-BE49-F238E27FC236}">
              <a16:creationId xmlns:a16="http://schemas.microsoft.com/office/drawing/2014/main" id="{A3FF22B8-7D5F-47EA-A316-7EC8A85E6D52}"/>
            </a:ext>
          </a:extLst>
        </xdr:cNvPr>
        <xdr:cNvSpPr/>
      </xdr:nvSpPr>
      <xdr:spPr>
        <a:xfrm>
          <a:off x="2286000" y="1148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86631</xdr:rowOff>
    </xdr:from>
    <xdr:ext cx="762000" cy="259045"/>
    <xdr:sp macro="" textlink="">
      <xdr:nvSpPr>
        <xdr:cNvPr id="158" name="テキスト ボックス 157">
          <a:extLst>
            <a:ext uri="{FF2B5EF4-FFF2-40B4-BE49-F238E27FC236}">
              <a16:creationId xmlns:a16="http://schemas.microsoft.com/office/drawing/2014/main" id="{0190441D-E529-4D65-8EDA-89C096C87125}"/>
            </a:ext>
          </a:extLst>
        </xdr:cNvPr>
        <xdr:cNvSpPr txBox="1"/>
      </xdr:nvSpPr>
      <xdr:spPr>
        <a:xfrm>
          <a:off x="1955800" y="1157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128270</xdr:rowOff>
    </xdr:from>
    <xdr:to>
      <xdr:col>7</xdr:col>
      <xdr:colOff>31750</xdr:colOff>
      <xdr:row>67</xdr:row>
      <xdr:rowOff>58420</xdr:rowOff>
    </xdr:to>
    <xdr:sp macro="" textlink="">
      <xdr:nvSpPr>
        <xdr:cNvPr id="159" name="楕円 158">
          <a:extLst>
            <a:ext uri="{FF2B5EF4-FFF2-40B4-BE49-F238E27FC236}">
              <a16:creationId xmlns:a16="http://schemas.microsoft.com/office/drawing/2014/main" id="{35C963FA-C9D6-4D82-AF52-C31A9C2189ED}"/>
            </a:ext>
          </a:extLst>
        </xdr:cNvPr>
        <xdr:cNvSpPr/>
      </xdr:nvSpPr>
      <xdr:spPr>
        <a:xfrm>
          <a:off x="1397000" y="1144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43197</xdr:rowOff>
    </xdr:from>
    <xdr:ext cx="762000" cy="259045"/>
    <xdr:sp macro="" textlink="">
      <xdr:nvSpPr>
        <xdr:cNvPr id="160" name="テキスト ボックス 159">
          <a:extLst>
            <a:ext uri="{FF2B5EF4-FFF2-40B4-BE49-F238E27FC236}">
              <a16:creationId xmlns:a16="http://schemas.microsoft.com/office/drawing/2014/main" id="{45DC36EB-FF43-4605-9F4B-41A7D3C8FC36}"/>
            </a:ext>
          </a:extLst>
        </xdr:cNvPr>
        <xdr:cNvSpPr txBox="1"/>
      </xdr:nvSpPr>
      <xdr:spPr>
        <a:xfrm>
          <a:off x="1066800" y="1153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C090BD21-2F75-41CC-8D37-3923A42AC53E}"/>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36E69D34-E187-4934-847B-29655F58172A}"/>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6312FC68-BABA-462A-84A1-5D013940604E}"/>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[130,127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32B0D908-69D2-4B7A-A488-9BCB1F26F81C}"/>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A6E6282B-FFC2-4BEE-860D-96372B4FC2C9}"/>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ECE2B369-D9F5-423B-8F4E-CDF46F3E3937}"/>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99D10AF2-A234-49CF-B407-187101924513}"/>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544B9ECC-C23D-4DF9-8077-AD1462755B19}"/>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41520F48-768D-4586-848F-315F54936057}"/>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9BDBD2BD-EACD-40CF-9E1A-B7B6D877FE65}"/>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A9BD6463-775E-4A21-8E09-4680159078E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72B868A7-2729-440D-BA7F-E2D48610F885}"/>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9B7DDBFE-E7C5-4222-956B-0A4E8D891A87}"/>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人当たり職員数は類似団体内平均値とほぼ同水準であり、ラスパイレス指数は類似団体内平均値を下回っている。今後も職員数の適正管理、人件費の総額抑制に努める。</a:t>
          </a:r>
        </a:p>
        <a:p>
          <a:r>
            <a:rPr kumimoji="1" lang="ja-JP" altLang="en-US" sz="1300">
              <a:latin typeface="ＭＳ Ｐゴシック" panose="020B0600070205080204" pitchFamily="50" charset="-128"/>
              <a:ea typeface="ＭＳ Ｐゴシック" panose="020B0600070205080204" pitchFamily="50" charset="-128"/>
            </a:rPr>
            <a:t>　物件費については、経常収支比率においても類似団体内平均値を下回っており、効率的な手法での業務遂行に努め、今後も物件費の総額抑制に取り組んでいく。</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FE346341-8E82-46C7-9B91-0B3E67E9B7D7}"/>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53D60E1E-E499-4162-8501-88A931FFA4CC}"/>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AD97B44A-FDC2-4286-9468-BD4E0E925778}"/>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5F73A4CC-4EF0-493F-930B-AB1C4177CD1C}"/>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D1FD5969-54D9-4C85-9FC7-90D96CAFD47D}"/>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6D30D5A9-7C29-440B-9BE4-A6EB4B5458EC}"/>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5BAFAD6B-3290-49B6-A351-528AE7723E42}"/>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E8464149-4D3D-48D3-960F-E79565BC1B7D}"/>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FAF57CAD-CA15-42DB-83CA-C6DC04F284F7}"/>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FA67F6D5-41EB-495A-B35D-71DE42605BA2}"/>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2187777F-C592-473B-9F61-7BB325FAE679}"/>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9D0B0930-5C7F-4955-91A1-525F0BE5637D}"/>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32FCDDA9-DEC9-4A7A-B995-B80AC49CAFD6}"/>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2CEEA6F3-DE17-4B7B-8392-A4F1D89E8E05}"/>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2AF888B-5027-4ED4-B19E-09A5C927A672}"/>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C1272D95-F94B-46E5-AFBB-AB95F80549ED}"/>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117684</xdr:rowOff>
    </xdr:from>
    <xdr:to>
      <xdr:col>23</xdr:col>
      <xdr:colOff>133350</xdr:colOff>
      <xdr:row>88</xdr:row>
      <xdr:rowOff>94489</xdr:rowOff>
    </xdr:to>
    <xdr:cxnSp macro="">
      <xdr:nvCxnSpPr>
        <xdr:cNvPr id="190" name="直線コネクタ 189">
          <a:extLst>
            <a:ext uri="{FF2B5EF4-FFF2-40B4-BE49-F238E27FC236}">
              <a16:creationId xmlns:a16="http://schemas.microsoft.com/office/drawing/2014/main" id="{5B253267-0E63-48BB-B399-82FF3D5BD9A6}"/>
            </a:ext>
          </a:extLst>
        </xdr:cNvPr>
        <xdr:cNvCxnSpPr/>
      </xdr:nvCxnSpPr>
      <xdr:spPr>
        <a:xfrm flipV="1">
          <a:off x="4953000" y="13833684"/>
          <a:ext cx="0" cy="13484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66566</xdr:rowOff>
    </xdr:from>
    <xdr:ext cx="762000" cy="259045"/>
    <xdr:sp macro="" textlink="">
      <xdr:nvSpPr>
        <xdr:cNvPr id="191" name="人件費・物件費等の状況最小値テキスト">
          <a:extLst>
            <a:ext uri="{FF2B5EF4-FFF2-40B4-BE49-F238E27FC236}">
              <a16:creationId xmlns:a16="http://schemas.microsoft.com/office/drawing/2014/main" id="{615AA3CB-5948-4E3E-A210-B3F31A46B883}"/>
            </a:ext>
          </a:extLst>
        </xdr:cNvPr>
        <xdr:cNvSpPr txBox="1"/>
      </xdr:nvSpPr>
      <xdr:spPr>
        <a:xfrm>
          <a:off x="5041900" y="1515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94489</xdr:rowOff>
    </xdr:from>
    <xdr:to>
      <xdr:col>24</xdr:col>
      <xdr:colOff>12700</xdr:colOff>
      <xdr:row>88</xdr:row>
      <xdr:rowOff>94489</xdr:rowOff>
    </xdr:to>
    <xdr:cxnSp macro="">
      <xdr:nvCxnSpPr>
        <xdr:cNvPr id="192" name="直線コネクタ 191">
          <a:extLst>
            <a:ext uri="{FF2B5EF4-FFF2-40B4-BE49-F238E27FC236}">
              <a16:creationId xmlns:a16="http://schemas.microsoft.com/office/drawing/2014/main" id="{92D94AE5-EE0C-4BF8-BD62-8FCD074131F4}"/>
            </a:ext>
          </a:extLst>
        </xdr:cNvPr>
        <xdr:cNvCxnSpPr/>
      </xdr:nvCxnSpPr>
      <xdr:spPr>
        <a:xfrm>
          <a:off x="4864100" y="1518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32611</xdr:rowOff>
    </xdr:from>
    <xdr:ext cx="762000" cy="259045"/>
    <xdr:sp macro="" textlink="">
      <xdr:nvSpPr>
        <xdr:cNvPr id="193" name="人件費・物件費等の状況最大値テキスト">
          <a:extLst>
            <a:ext uri="{FF2B5EF4-FFF2-40B4-BE49-F238E27FC236}">
              <a16:creationId xmlns:a16="http://schemas.microsoft.com/office/drawing/2014/main" id="{B5E8BDD6-A9A0-4E42-9BBD-57FB60D9EFC0}"/>
            </a:ext>
          </a:extLst>
        </xdr:cNvPr>
        <xdr:cNvSpPr txBox="1"/>
      </xdr:nvSpPr>
      <xdr:spPr>
        <a:xfrm>
          <a:off x="5041900" y="135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117684</xdr:rowOff>
    </xdr:from>
    <xdr:to>
      <xdr:col>24</xdr:col>
      <xdr:colOff>12700</xdr:colOff>
      <xdr:row>80</xdr:row>
      <xdr:rowOff>117684</xdr:rowOff>
    </xdr:to>
    <xdr:cxnSp macro="">
      <xdr:nvCxnSpPr>
        <xdr:cNvPr id="194" name="直線コネクタ 193">
          <a:extLst>
            <a:ext uri="{FF2B5EF4-FFF2-40B4-BE49-F238E27FC236}">
              <a16:creationId xmlns:a16="http://schemas.microsoft.com/office/drawing/2014/main" id="{7868D6F5-B142-47F8-845A-C93FF63A7991}"/>
            </a:ext>
          </a:extLst>
        </xdr:cNvPr>
        <xdr:cNvCxnSpPr/>
      </xdr:nvCxnSpPr>
      <xdr:spPr>
        <a:xfrm>
          <a:off x="4864100" y="1383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2566</xdr:rowOff>
    </xdr:from>
    <xdr:to>
      <xdr:col>23</xdr:col>
      <xdr:colOff>133350</xdr:colOff>
      <xdr:row>84</xdr:row>
      <xdr:rowOff>4671</xdr:rowOff>
    </xdr:to>
    <xdr:cxnSp macro="">
      <xdr:nvCxnSpPr>
        <xdr:cNvPr id="195" name="直線コネクタ 194">
          <a:extLst>
            <a:ext uri="{FF2B5EF4-FFF2-40B4-BE49-F238E27FC236}">
              <a16:creationId xmlns:a16="http://schemas.microsoft.com/office/drawing/2014/main" id="{02143343-EDF4-4E12-B5F8-295759192852}"/>
            </a:ext>
          </a:extLst>
        </xdr:cNvPr>
        <xdr:cNvCxnSpPr/>
      </xdr:nvCxnSpPr>
      <xdr:spPr>
        <a:xfrm>
          <a:off x="4114800" y="14232916"/>
          <a:ext cx="838200" cy="173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136086</xdr:rowOff>
    </xdr:from>
    <xdr:ext cx="762000" cy="259045"/>
    <xdr:sp macro="" textlink="">
      <xdr:nvSpPr>
        <xdr:cNvPr id="196" name="人件費・物件費等の状況平均値テキスト">
          <a:extLst>
            <a:ext uri="{FF2B5EF4-FFF2-40B4-BE49-F238E27FC236}">
              <a16:creationId xmlns:a16="http://schemas.microsoft.com/office/drawing/2014/main" id="{8502789E-E38B-437B-B066-CDA6F4E59399}"/>
            </a:ext>
          </a:extLst>
        </xdr:cNvPr>
        <xdr:cNvSpPr txBox="1"/>
      </xdr:nvSpPr>
      <xdr:spPr>
        <a:xfrm>
          <a:off x="5041900" y="143664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164009</xdr:rowOff>
    </xdr:from>
    <xdr:to>
      <xdr:col>23</xdr:col>
      <xdr:colOff>184150</xdr:colOff>
      <xdr:row>84</xdr:row>
      <xdr:rowOff>94159</xdr:rowOff>
    </xdr:to>
    <xdr:sp macro="" textlink="">
      <xdr:nvSpPr>
        <xdr:cNvPr id="197" name="フローチャート: 判断 196">
          <a:extLst>
            <a:ext uri="{FF2B5EF4-FFF2-40B4-BE49-F238E27FC236}">
              <a16:creationId xmlns:a16="http://schemas.microsoft.com/office/drawing/2014/main" id="{2BFF460F-A84D-499D-AB5F-CB8C28D41F7E}"/>
            </a:ext>
          </a:extLst>
        </xdr:cNvPr>
        <xdr:cNvSpPr/>
      </xdr:nvSpPr>
      <xdr:spPr>
        <a:xfrm>
          <a:off x="4902200" y="14394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112551</xdr:rowOff>
    </xdr:from>
    <xdr:to>
      <xdr:col>19</xdr:col>
      <xdr:colOff>133350</xdr:colOff>
      <xdr:row>83</xdr:row>
      <xdr:rowOff>2566</xdr:rowOff>
    </xdr:to>
    <xdr:cxnSp macro="">
      <xdr:nvCxnSpPr>
        <xdr:cNvPr id="198" name="直線コネクタ 197">
          <a:extLst>
            <a:ext uri="{FF2B5EF4-FFF2-40B4-BE49-F238E27FC236}">
              <a16:creationId xmlns:a16="http://schemas.microsoft.com/office/drawing/2014/main" id="{5BD949B1-7633-48CF-823C-FCD56F74DF4E}"/>
            </a:ext>
          </a:extLst>
        </xdr:cNvPr>
        <xdr:cNvCxnSpPr/>
      </xdr:nvCxnSpPr>
      <xdr:spPr>
        <a:xfrm>
          <a:off x="3225800" y="14000001"/>
          <a:ext cx="889000" cy="23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70224</xdr:rowOff>
    </xdr:from>
    <xdr:to>
      <xdr:col>19</xdr:col>
      <xdr:colOff>184150</xdr:colOff>
      <xdr:row>84</xdr:row>
      <xdr:rowOff>374</xdr:rowOff>
    </xdr:to>
    <xdr:sp macro="" textlink="">
      <xdr:nvSpPr>
        <xdr:cNvPr id="199" name="フローチャート: 判断 198">
          <a:extLst>
            <a:ext uri="{FF2B5EF4-FFF2-40B4-BE49-F238E27FC236}">
              <a16:creationId xmlns:a16="http://schemas.microsoft.com/office/drawing/2014/main" id="{1E34E658-971A-4838-897E-388FC42E134C}"/>
            </a:ext>
          </a:extLst>
        </xdr:cNvPr>
        <xdr:cNvSpPr/>
      </xdr:nvSpPr>
      <xdr:spPr>
        <a:xfrm>
          <a:off x="4064000" y="1430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156601</xdr:rowOff>
    </xdr:from>
    <xdr:ext cx="736600" cy="259045"/>
    <xdr:sp macro="" textlink="">
      <xdr:nvSpPr>
        <xdr:cNvPr id="200" name="テキスト ボックス 199">
          <a:extLst>
            <a:ext uri="{FF2B5EF4-FFF2-40B4-BE49-F238E27FC236}">
              <a16:creationId xmlns:a16="http://schemas.microsoft.com/office/drawing/2014/main" id="{C546AE74-03BB-4CB1-8B39-2F20152BD286}"/>
            </a:ext>
          </a:extLst>
        </xdr:cNvPr>
        <xdr:cNvSpPr txBox="1"/>
      </xdr:nvSpPr>
      <xdr:spPr>
        <a:xfrm>
          <a:off x="3733800" y="14386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138737</xdr:rowOff>
    </xdr:from>
    <xdr:to>
      <xdr:col>15</xdr:col>
      <xdr:colOff>82550</xdr:colOff>
      <xdr:row>81</xdr:row>
      <xdr:rowOff>112551</xdr:rowOff>
    </xdr:to>
    <xdr:cxnSp macro="">
      <xdr:nvCxnSpPr>
        <xdr:cNvPr id="201" name="直線コネクタ 200">
          <a:extLst>
            <a:ext uri="{FF2B5EF4-FFF2-40B4-BE49-F238E27FC236}">
              <a16:creationId xmlns:a16="http://schemas.microsoft.com/office/drawing/2014/main" id="{6AC3DCF0-47A6-41BE-8A73-29DE7E918725}"/>
            </a:ext>
          </a:extLst>
        </xdr:cNvPr>
        <xdr:cNvCxnSpPr/>
      </xdr:nvCxnSpPr>
      <xdr:spPr>
        <a:xfrm>
          <a:off x="2336800" y="13854737"/>
          <a:ext cx="889000" cy="145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80787</xdr:rowOff>
    </xdr:from>
    <xdr:to>
      <xdr:col>15</xdr:col>
      <xdr:colOff>133350</xdr:colOff>
      <xdr:row>83</xdr:row>
      <xdr:rowOff>10937</xdr:rowOff>
    </xdr:to>
    <xdr:sp macro="" textlink="">
      <xdr:nvSpPr>
        <xdr:cNvPr id="202" name="フローチャート: 判断 201">
          <a:extLst>
            <a:ext uri="{FF2B5EF4-FFF2-40B4-BE49-F238E27FC236}">
              <a16:creationId xmlns:a16="http://schemas.microsoft.com/office/drawing/2014/main" id="{58A016A1-547E-42C6-93B5-5D8165781990}"/>
            </a:ext>
          </a:extLst>
        </xdr:cNvPr>
        <xdr:cNvSpPr/>
      </xdr:nvSpPr>
      <xdr:spPr>
        <a:xfrm>
          <a:off x="3175000" y="141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167164</xdr:rowOff>
    </xdr:from>
    <xdr:ext cx="762000" cy="259045"/>
    <xdr:sp macro="" textlink="">
      <xdr:nvSpPr>
        <xdr:cNvPr id="203" name="テキスト ボックス 202">
          <a:extLst>
            <a:ext uri="{FF2B5EF4-FFF2-40B4-BE49-F238E27FC236}">
              <a16:creationId xmlns:a16="http://schemas.microsoft.com/office/drawing/2014/main" id="{0BF10D36-EF70-4129-933E-1482DD45E034}"/>
            </a:ext>
          </a:extLst>
        </xdr:cNvPr>
        <xdr:cNvSpPr txBox="1"/>
      </xdr:nvSpPr>
      <xdr:spPr>
        <a:xfrm>
          <a:off x="2844800" y="14226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75236</xdr:rowOff>
    </xdr:from>
    <xdr:to>
      <xdr:col>11</xdr:col>
      <xdr:colOff>31750</xdr:colOff>
      <xdr:row>80</xdr:row>
      <xdr:rowOff>138737</xdr:rowOff>
    </xdr:to>
    <xdr:cxnSp macro="">
      <xdr:nvCxnSpPr>
        <xdr:cNvPr id="204" name="直線コネクタ 203">
          <a:extLst>
            <a:ext uri="{FF2B5EF4-FFF2-40B4-BE49-F238E27FC236}">
              <a16:creationId xmlns:a16="http://schemas.microsoft.com/office/drawing/2014/main" id="{B221B619-056F-41DE-BD1A-98B77264FE7A}"/>
            </a:ext>
          </a:extLst>
        </xdr:cNvPr>
        <xdr:cNvCxnSpPr/>
      </xdr:nvCxnSpPr>
      <xdr:spPr>
        <a:xfrm>
          <a:off x="1447800" y="13791236"/>
          <a:ext cx="889000" cy="63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88655</xdr:rowOff>
    </xdr:from>
    <xdr:to>
      <xdr:col>11</xdr:col>
      <xdr:colOff>82550</xdr:colOff>
      <xdr:row>82</xdr:row>
      <xdr:rowOff>18805</xdr:rowOff>
    </xdr:to>
    <xdr:sp macro="" textlink="">
      <xdr:nvSpPr>
        <xdr:cNvPr id="205" name="フローチャート: 判断 204">
          <a:extLst>
            <a:ext uri="{FF2B5EF4-FFF2-40B4-BE49-F238E27FC236}">
              <a16:creationId xmlns:a16="http://schemas.microsoft.com/office/drawing/2014/main" id="{803ABBAF-E7F0-430E-B8BC-E95BE647B5FB}"/>
            </a:ext>
          </a:extLst>
        </xdr:cNvPr>
        <xdr:cNvSpPr/>
      </xdr:nvSpPr>
      <xdr:spPr>
        <a:xfrm>
          <a:off x="2286000" y="139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3582</xdr:rowOff>
    </xdr:from>
    <xdr:ext cx="762000" cy="259045"/>
    <xdr:sp macro="" textlink="">
      <xdr:nvSpPr>
        <xdr:cNvPr id="206" name="テキスト ボックス 205">
          <a:extLst>
            <a:ext uri="{FF2B5EF4-FFF2-40B4-BE49-F238E27FC236}">
              <a16:creationId xmlns:a16="http://schemas.microsoft.com/office/drawing/2014/main" id="{345DAC9E-785F-4FDD-9F61-5F410492187C}"/>
            </a:ext>
          </a:extLst>
        </xdr:cNvPr>
        <xdr:cNvSpPr txBox="1"/>
      </xdr:nvSpPr>
      <xdr:spPr>
        <a:xfrm>
          <a:off x="1955800" y="14062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36957</xdr:rowOff>
    </xdr:from>
    <xdr:to>
      <xdr:col>7</xdr:col>
      <xdr:colOff>31750</xdr:colOff>
      <xdr:row>81</xdr:row>
      <xdr:rowOff>138557</xdr:rowOff>
    </xdr:to>
    <xdr:sp macro="" textlink="">
      <xdr:nvSpPr>
        <xdr:cNvPr id="207" name="フローチャート: 判断 206">
          <a:extLst>
            <a:ext uri="{FF2B5EF4-FFF2-40B4-BE49-F238E27FC236}">
              <a16:creationId xmlns:a16="http://schemas.microsoft.com/office/drawing/2014/main" id="{30E4D7E8-F507-48AB-B11A-9ABC8FE7C096}"/>
            </a:ext>
          </a:extLst>
        </xdr:cNvPr>
        <xdr:cNvSpPr/>
      </xdr:nvSpPr>
      <xdr:spPr>
        <a:xfrm>
          <a:off x="1397000" y="1392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123334</xdr:rowOff>
    </xdr:from>
    <xdr:ext cx="762000" cy="259045"/>
    <xdr:sp macro="" textlink="">
      <xdr:nvSpPr>
        <xdr:cNvPr id="208" name="テキスト ボックス 207">
          <a:extLst>
            <a:ext uri="{FF2B5EF4-FFF2-40B4-BE49-F238E27FC236}">
              <a16:creationId xmlns:a16="http://schemas.microsoft.com/office/drawing/2014/main" id="{86BB818E-59FE-4E90-91F6-8F4906AF164F}"/>
            </a:ext>
          </a:extLst>
        </xdr:cNvPr>
        <xdr:cNvSpPr txBox="1"/>
      </xdr:nvSpPr>
      <xdr:spPr>
        <a:xfrm>
          <a:off x="1066800" y="14010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D05B09F6-D273-4FBA-9AFC-C7FD28096D3E}"/>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3A68B4FD-5580-44AA-B705-F2EC7B02983F}"/>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939E4A11-A0FC-44D4-9638-B6167AE296FE}"/>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95F7FFAE-A928-4683-B22F-F17C01195213}"/>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68A26148-3BA2-49B0-B63C-70FC060EE4C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125321</xdr:rowOff>
    </xdr:from>
    <xdr:to>
      <xdr:col>23</xdr:col>
      <xdr:colOff>184150</xdr:colOff>
      <xdr:row>84</xdr:row>
      <xdr:rowOff>55471</xdr:rowOff>
    </xdr:to>
    <xdr:sp macro="" textlink="">
      <xdr:nvSpPr>
        <xdr:cNvPr id="214" name="楕円 213">
          <a:extLst>
            <a:ext uri="{FF2B5EF4-FFF2-40B4-BE49-F238E27FC236}">
              <a16:creationId xmlns:a16="http://schemas.microsoft.com/office/drawing/2014/main" id="{9154BCAE-5798-4128-9706-6AAEC92D3AF8}"/>
            </a:ext>
          </a:extLst>
        </xdr:cNvPr>
        <xdr:cNvSpPr/>
      </xdr:nvSpPr>
      <xdr:spPr>
        <a:xfrm>
          <a:off x="4902200" y="1435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141848</xdr:rowOff>
    </xdr:from>
    <xdr:ext cx="762000" cy="259045"/>
    <xdr:sp macro="" textlink="">
      <xdr:nvSpPr>
        <xdr:cNvPr id="215" name="人件費・物件費等の状況該当値テキスト">
          <a:extLst>
            <a:ext uri="{FF2B5EF4-FFF2-40B4-BE49-F238E27FC236}">
              <a16:creationId xmlns:a16="http://schemas.microsoft.com/office/drawing/2014/main" id="{3F8FC607-80C9-47B4-8533-84784DC1A7F1}"/>
            </a:ext>
          </a:extLst>
        </xdr:cNvPr>
        <xdr:cNvSpPr txBox="1"/>
      </xdr:nvSpPr>
      <xdr:spPr>
        <a:xfrm>
          <a:off x="5041900" y="14200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123216</xdr:rowOff>
    </xdr:from>
    <xdr:to>
      <xdr:col>19</xdr:col>
      <xdr:colOff>184150</xdr:colOff>
      <xdr:row>83</xdr:row>
      <xdr:rowOff>53366</xdr:rowOff>
    </xdr:to>
    <xdr:sp macro="" textlink="">
      <xdr:nvSpPr>
        <xdr:cNvPr id="216" name="楕円 215">
          <a:extLst>
            <a:ext uri="{FF2B5EF4-FFF2-40B4-BE49-F238E27FC236}">
              <a16:creationId xmlns:a16="http://schemas.microsoft.com/office/drawing/2014/main" id="{0469B422-1D57-48F2-8986-99F22CDF037E}"/>
            </a:ext>
          </a:extLst>
        </xdr:cNvPr>
        <xdr:cNvSpPr/>
      </xdr:nvSpPr>
      <xdr:spPr>
        <a:xfrm>
          <a:off x="4064000" y="1418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63543</xdr:rowOff>
    </xdr:from>
    <xdr:ext cx="736600" cy="259045"/>
    <xdr:sp macro="" textlink="">
      <xdr:nvSpPr>
        <xdr:cNvPr id="217" name="テキスト ボックス 216">
          <a:extLst>
            <a:ext uri="{FF2B5EF4-FFF2-40B4-BE49-F238E27FC236}">
              <a16:creationId xmlns:a16="http://schemas.microsoft.com/office/drawing/2014/main" id="{09656ABA-9EAD-4628-9C8A-D71619F8E885}"/>
            </a:ext>
          </a:extLst>
        </xdr:cNvPr>
        <xdr:cNvSpPr txBox="1"/>
      </xdr:nvSpPr>
      <xdr:spPr>
        <a:xfrm>
          <a:off x="3733800" y="1395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61751</xdr:rowOff>
    </xdr:from>
    <xdr:to>
      <xdr:col>15</xdr:col>
      <xdr:colOff>133350</xdr:colOff>
      <xdr:row>81</xdr:row>
      <xdr:rowOff>163351</xdr:rowOff>
    </xdr:to>
    <xdr:sp macro="" textlink="">
      <xdr:nvSpPr>
        <xdr:cNvPr id="218" name="楕円 217">
          <a:extLst>
            <a:ext uri="{FF2B5EF4-FFF2-40B4-BE49-F238E27FC236}">
              <a16:creationId xmlns:a16="http://schemas.microsoft.com/office/drawing/2014/main" id="{9C64AD3F-E223-4842-91F8-159FB4D8EE45}"/>
            </a:ext>
          </a:extLst>
        </xdr:cNvPr>
        <xdr:cNvSpPr/>
      </xdr:nvSpPr>
      <xdr:spPr>
        <a:xfrm>
          <a:off x="3175000" y="1394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2078</xdr:rowOff>
    </xdr:from>
    <xdr:ext cx="762000" cy="259045"/>
    <xdr:sp macro="" textlink="">
      <xdr:nvSpPr>
        <xdr:cNvPr id="219" name="テキスト ボックス 218">
          <a:extLst>
            <a:ext uri="{FF2B5EF4-FFF2-40B4-BE49-F238E27FC236}">
              <a16:creationId xmlns:a16="http://schemas.microsoft.com/office/drawing/2014/main" id="{3D5FB8A6-3342-4D52-A851-424DDB5A1ED7}"/>
            </a:ext>
          </a:extLst>
        </xdr:cNvPr>
        <xdr:cNvSpPr txBox="1"/>
      </xdr:nvSpPr>
      <xdr:spPr>
        <a:xfrm>
          <a:off x="2844800" y="13718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87937</xdr:rowOff>
    </xdr:from>
    <xdr:to>
      <xdr:col>11</xdr:col>
      <xdr:colOff>82550</xdr:colOff>
      <xdr:row>81</xdr:row>
      <xdr:rowOff>18087</xdr:rowOff>
    </xdr:to>
    <xdr:sp macro="" textlink="">
      <xdr:nvSpPr>
        <xdr:cNvPr id="220" name="楕円 219">
          <a:extLst>
            <a:ext uri="{FF2B5EF4-FFF2-40B4-BE49-F238E27FC236}">
              <a16:creationId xmlns:a16="http://schemas.microsoft.com/office/drawing/2014/main" id="{483D9D27-0FE7-4573-B941-043AF6DE9B28}"/>
            </a:ext>
          </a:extLst>
        </xdr:cNvPr>
        <xdr:cNvSpPr/>
      </xdr:nvSpPr>
      <xdr:spPr>
        <a:xfrm>
          <a:off x="2286000" y="13803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28264</xdr:rowOff>
    </xdr:from>
    <xdr:ext cx="762000" cy="259045"/>
    <xdr:sp macro="" textlink="">
      <xdr:nvSpPr>
        <xdr:cNvPr id="221" name="テキスト ボックス 220">
          <a:extLst>
            <a:ext uri="{FF2B5EF4-FFF2-40B4-BE49-F238E27FC236}">
              <a16:creationId xmlns:a16="http://schemas.microsoft.com/office/drawing/2014/main" id="{7FB0DC43-F4A1-40F2-8023-EC9990E5C2FA}"/>
            </a:ext>
          </a:extLst>
        </xdr:cNvPr>
        <xdr:cNvSpPr txBox="1"/>
      </xdr:nvSpPr>
      <xdr:spPr>
        <a:xfrm>
          <a:off x="1955800" y="13572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24436</xdr:rowOff>
    </xdr:from>
    <xdr:to>
      <xdr:col>7</xdr:col>
      <xdr:colOff>31750</xdr:colOff>
      <xdr:row>80</xdr:row>
      <xdr:rowOff>126036</xdr:rowOff>
    </xdr:to>
    <xdr:sp macro="" textlink="">
      <xdr:nvSpPr>
        <xdr:cNvPr id="222" name="楕円 221">
          <a:extLst>
            <a:ext uri="{FF2B5EF4-FFF2-40B4-BE49-F238E27FC236}">
              <a16:creationId xmlns:a16="http://schemas.microsoft.com/office/drawing/2014/main" id="{1D2C45CD-BDB9-4C3C-AB74-B0F9B1631683}"/>
            </a:ext>
          </a:extLst>
        </xdr:cNvPr>
        <xdr:cNvSpPr/>
      </xdr:nvSpPr>
      <xdr:spPr>
        <a:xfrm>
          <a:off x="1397000" y="1374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136213</xdr:rowOff>
    </xdr:from>
    <xdr:ext cx="762000" cy="259045"/>
    <xdr:sp macro="" textlink="">
      <xdr:nvSpPr>
        <xdr:cNvPr id="223" name="テキスト ボックス 222">
          <a:extLst>
            <a:ext uri="{FF2B5EF4-FFF2-40B4-BE49-F238E27FC236}">
              <a16:creationId xmlns:a16="http://schemas.microsoft.com/office/drawing/2014/main" id="{089C44BF-3F68-4AF4-83E0-344F236E6739}"/>
            </a:ext>
          </a:extLst>
        </xdr:cNvPr>
        <xdr:cNvSpPr txBox="1"/>
      </xdr:nvSpPr>
      <xdr:spPr>
        <a:xfrm>
          <a:off x="1066800" y="13509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E2EDA9E6-4D94-4C34-83BA-B523AA750CB7}"/>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D4DF19B6-1C07-40EF-9141-079A19CF4CDA}"/>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C58317A2-3339-4A2D-9614-33A9DE11DDAF}"/>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F0B4ECA0-7525-41E0-B6FF-F3690FD59A8D}"/>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586C0E1B-BC83-4FB8-9C4C-24176D6AEE0C}"/>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EEA49362-A10D-4375-9A70-84C2A11B498A}"/>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23F2E842-60FA-4800-8A27-3B30DAFB1473}"/>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E591A0D4-CC9E-4CB6-B617-FB0321915731}"/>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4C37ABF6-27ED-4539-8346-C6DFBED5A0E3}"/>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7EB6351A-3506-459C-B029-8B6FB5599B02}"/>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C9F664F-5261-46A9-8FEA-AB4BCE80ED9A}"/>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A8C2C576-8E01-4237-9C17-5D1EC4823CFD}"/>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16852021-5EAF-480A-BB03-7AC0FC51A442}"/>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にラスパイレス指数の中長期的な上昇の抑制を図るべく給与水準の見直しを実施したことにより、同年以後におけるラスパイレス指数は同年前と比べて低い水準が続いている。引き続き、今後見込まれる定年年齢の引上げその他の様々な状況がラスパイレス指数の推移に与える影響を注視していきたい。</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D7166AB2-AFF4-4DEB-B37C-6840ACE934BC}"/>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71A83E59-2E70-4020-BABC-42B89225D333}"/>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8C01311A-EA50-4B8C-A7FA-B605FD78A15D}"/>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562E8076-B968-4E56-B095-ABA17ECE7A85}"/>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33B1CD69-6F2B-4893-98F3-2BC3E8174912}"/>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3092639D-B3D5-4D8D-A990-B96BA3E3A2B4}"/>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3BBF6F5C-88D2-4BFA-A0F5-0BFCC87D7ACD}"/>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22E631E2-9577-4130-B392-FF7E78E30509}"/>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8F623F4B-F762-4520-85E9-716B05015B1A}"/>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F36CC58D-77AC-4F48-AE11-BAA021F07574}"/>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CA982628-70F6-4D62-9F6B-D8D0D23F5772}"/>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442AADFC-43F8-460C-9D71-3EAD7EBD3F97}"/>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46BDAC53-9767-4B32-9527-69BD2BD35C59}"/>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21BF49F1-F2C9-41EA-86C9-8E5AC14FB9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7A232A8-5C7A-4366-AF80-FD6D6F0C45AC}"/>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1E2066DC-457C-43BE-9937-F5E04CE249A7}"/>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9C0DD15D-CF93-4BF3-9C07-0BCCC5DA29EA}"/>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87086</xdr:rowOff>
    </xdr:to>
    <xdr:cxnSp macro="">
      <xdr:nvCxnSpPr>
        <xdr:cNvPr id="254" name="直線コネクタ 253">
          <a:extLst>
            <a:ext uri="{FF2B5EF4-FFF2-40B4-BE49-F238E27FC236}">
              <a16:creationId xmlns:a16="http://schemas.microsoft.com/office/drawing/2014/main" id="{C7FF7132-C356-4632-811C-9856F53F6A95}"/>
            </a:ext>
          </a:extLst>
        </xdr:cNvPr>
        <xdr:cNvCxnSpPr/>
      </xdr:nvCxnSpPr>
      <xdr:spPr>
        <a:xfrm flipV="1">
          <a:off x="17018000" y="13760450"/>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55" name="給与水準   （国との比較）最小値テキスト">
          <a:extLst>
            <a:ext uri="{FF2B5EF4-FFF2-40B4-BE49-F238E27FC236}">
              <a16:creationId xmlns:a16="http://schemas.microsoft.com/office/drawing/2014/main" id="{EEC344E3-3A96-4932-8D58-B64C7A018742}"/>
            </a:ext>
          </a:extLst>
        </xdr:cNvPr>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6" name="直線コネクタ 255">
          <a:extLst>
            <a:ext uri="{FF2B5EF4-FFF2-40B4-BE49-F238E27FC236}">
              <a16:creationId xmlns:a16="http://schemas.microsoft.com/office/drawing/2014/main" id="{4B40E127-EFA5-4CA7-9D7D-CA69BEED4B33}"/>
            </a:ext>
          </a:extLst>
        </xdr:cNvPr>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a:extLst>
            <a:ext uri="{FF2B5EF4-FFF2-40B4-BE49-F238E27FC236}">
              <a16:creationId xmlns:a16="http://schemas.microsoft.com/office/drawing/2014/main" id="{72DE9F05-4E16-45B6-BFB9-E7D4ED47C289}"/>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a:extLst>
            <a:ext uri="{FF2B5EF4-FFF2-40B4-BE49-F238E27FC236}">
              <a16:creationId xmlns:a16="http://schemas.microsoft.com/office/drawing/2014/main" id="{FF517EA0-DE37-4ECB-8ADD-6DF873B48635}"/>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82550</xdr:rowOff>
    </xdr:from>
    <xdr:to>
      <xdr:col>81</xdr:col>
      <xdr:colOff>44450</xdr:colOff>
      <xdr:row>85</xdr:row>
      <xdr:rowOff>31750</xdr:rowOff>
    </xdr:to>
    <xdr:cxnSp macro="">
      <xdr:nvCxnSpPr>
        <xdr:cNvPr id="259" name="直線コネクタ 258">
          <a:extLst>
            <a:ext uri="{FF2B5EF4-FFF2-40B4-BE49-F238E27FC236}">
              <a16:creationId xmlns:a16="http://schemas.microsoft.com/office/drawing/2014/main" id="{20396FBF-FA02-4A70-93F1-64025C3184B3}"/>
            </a:ext>
          </a:extLst>
        </xdr:cNvPr>
        <xdr:cNvCxnSpPr/>
      </xdr:nvCxnSpPr>
      <xdr:spPr>
        <a:xfrm flipV="1">
          <a:off x="16179800" y="1448435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60" name="給与水準   （国との比較）平均値テキスト">
          <a:extLst>
            <a:ext uri="{FF2B5EF4-FFF2-40B4-BE49-F238E27FC236}">
              <a16:creationId xmlns:a16="http://schemas.microsoft.com/office/drawing/2014/main" id="{E6247375-679A-485E-81B7-66017621EADC}"/>
            </a:ext>
          </a:extLst>
        </xdr:cNvPr>
        <xdr:cNvSpPr txBox="1"/>
      </xdr:nvSpPr>
      <xdr:spPr>
        <a:xfrm>
          <a:off x="17106900" y="1459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1" name="フローチャート: 判断 260">
          <a:extLst>
            <a:ext uri="{FF2B5EF4-FFF2-40B4-BE49-F238E27FC236}">
              <a16:creationId xmlns:a16="http://schemas.microsoft.com/office/drawing/2014/main" id="{CC8AAD37-11BE-466A-8C0F-54E768270718}"/>
            </a:ext>
          </a:extLst>
        </xdr:cNvPr>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31750</xdr:rowOff>
    </xdr:to>
    <xdr:cxnSp macro="">
      <xdr:nvCxnSpPr>
        <xdr:cNvPr id="262" name="直線コネクタ 261">
          <a:extLst>
            <a:ext uri="{FF2B5EF4-FFF2-40B4-BE49-F238E27FC236}">
              <a16:creationId xmlns:a16="http://schemas.microsoft.com/office/drawing/2014/main" id="{512F4232-97BC-447B-8529-0ECC2632DEFC}"/>
            </a:ext>
          </a:extLst>
        </xdr:cNvPr>
        <xdr:cNvCxnSpPr/>
      </xdr:nvCxnSpPr>
      <xdr:spPr>
        <a:xfrm>
          <a:off x="152908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3" name="フローチャート: 判断 262">
          <a:extLst>
            <a:ext uri="{FF2B5EF4-FFF2-40B4-BE49-F238E27FC236}">
              <a16:creationId xmlns:a16="http://schemas.microsoft.com/office/drawing/2014/main" id="{846D3419-2767-4D01-A21C-D74E9BE025E7}"/>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64" name="テキスト ボックス 263">
          <a:extLst>
            <a:ext uri="{FF2B5EF4-FFF2-40B4-BE49-F238E27FC236}">
              <a16:creationId xmlns:a16="http://schemas.microsoft.com/office/drawing/2014/main" id="{9E49F4C7-08E3-40BE-8139-83B64C0DB097}"/>
            </a:ext>
          </a:extLst>
        </xdr:cNvPr>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14514</xdr:rowOff>
    </xdr:from>
    <xdr:to>
      <xdr:col>72</xdr:col>
      <xdr:colOff>203200</xdr:colOff>
      <xdr:row>85</xdr:row>
      <xdr:rowOff>31750</xdr:rowOff>
    </xdr:to>
    <xdr:cxnSp macro="">
      <xdr:nvCxnSpPr>
        <xdr:cNvPr id="265" name="直線コネクタ 264">
          <a:extLst>
            <a:ext uri="{FF2B5EF4-FFF2-40B4-BE49-F238E27FC236}">
              <a16:creationId xmlns:a16="http://schemas.microsoft.com/office/drawing/2014/main" id="{E8FF2B47-6902-4DB0-9576-9E064739888A}"/>
            </a:ext>
          </a:extLst>
        </xdr:cNvPr>
        <xdr:cNvCxnSpPr/>
      </xdr:nvCxnSpPr>
      <xdr:spPr>
        <a:xfrm>
          <a:off x="14401800" y="1458776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6" name="フローチャート: 判断 265">
          <a:extLst>
            <a:ext uri="{FF2B5EF4-FFF2-40B4-BE49-F238E27FC236}">
              <a16:creationId xmlns:a16="http://schemas.microsoft.com/office/drawing/2014/main" id="{1A8C6FC6-652F-4DDD-884C-DF44379B6AC7}"/>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67" name="テキスト ボックス 266">
          <a:extLst>
            <a:ext uri="{FF2B5EF4-FFF2-40B4-BE49-F238E27FC236}">
              <a16:creationId xmlns:a16="http://schemas.microsoft.com/office/drawing/2014/main" id="{D6A6EE72-4F18-4683-B39A-2040F18EA5DC}"/>
            </a:ext>
          </a:extLst>
        </xdr:cNvPr>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14514</xdr:rowOff>
    </xdr:from>
    <xdr:to>
      <xdr:col>68</xdr:col>
      <xdr:colOff>152400</xdr:colOff>
      <xdr:row>85</xdr:row>
      <xdr:rowOff>152400</xdr:rowOff>
    </xdr:to>
    <xdr:cxnSp macro="">
      <xdr:nvCxnSpPr>
        <xdr:cNvPr id="268" name="直線コネクタ 267">
          <a:extLst>
            <a:ext uri="{FF2B5EF4-FFF2-40B4-BE49-F238E27FC236}">
              <a16:creationId xmlns:a16="http://schemas.microsoft.com/office/drawing/2014/main" id="{3647A42D-69BB-458D-9131-9F5FCA1C661A}"/>
            </a:ext>
          </a:extLst>
        </xdr:cNvPr>
        <xdr:cNvCxnSpPr/>
      </xdr:nvCxnSpPr>
      <xdr:spPr>
        <a:xfrm flipV="1">
          <a:off x="13512800" y="14587764"/>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69" name="フローチャート: 判断 268">
          <a:extLst>
            <a:ext uri="{FF2B5EF4-FFF2-40B4-BE49-F238E27FC236}">
              <a16:creationId xmlns:a16="http://schemas.microsoft.com/office/drawing/2014/main" id="{01605060-4AD8-44CC-8ECC-329F81557FF2}"/>
            </a:ext>
          </a:extLst>
        </xdr:cNvPr>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68234</xdr:rowOff>
    </xdr:from>
    <xdr:ext cx="762000" cy="259045"/>
    <xdr:sp macro="" textlink="">
      <xdr:nvSpPr>
        <xdr:cNvPr id="270" name="テキスト ボックス 269">
          <a:extLst>
            <a:ext uri="{FF2B5EF4-FFF2-40B4-BE49-F238E27FC236}">
              <a16:creationId xmlns:a16="http://schemas.microsoft.com/office/drawing/2014/main" id="{F4D7178F-CEC6-43C0-B752-06B0AF4A6F40}"/>
            </a:ext>
          </a:extLst>
        </xdr:cNvPr>
        <xdr:cNvSpPr txBox="1"/>
      </xdr:nvSpPr>
      <xdr:spPr>
        <a:xfrm>
          <a:off x="14020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153307</xdr:rowOff>
    </xdr:from>
    <xdr:to>
      <xdr:col>64</xdr:col>
      <xdr:colOff>152400</xdr:colOff>
      <xdr:row>86</xdr:row>
      <xdr:rowOff>83457</xdr:rowOff>
    </xdr:to>
    <xdr:sp macro="" textlink="">
      <xdr:nvSpPr>
        <xdr:cNvPr id="271" name="フローチャート: 判断 270">
          <a:extLst>
            <a:ext uri="{FF2B5EF4-FFF2-40B4-BE49-F238E27FC236}">
              <a16:creationId xmlns:a16="http://schemas.microsoft.com/office/drawing/2014/main" id="{F3C96C38-8E25-4765-82D6-BB2BC2F2F352}"/>
            </a:ext>
          </a:extLst>
        </xdr:cNvPr>
        <xdr:cNvSpPr/>
      </xdr:nvSpPr>
      <xdr:spPr>
        <a:xfrm>
          <a:off x="13462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68234</xdr:rowOff>
    </xdr:from>
    <xdr:ext cx="762000" cy="259045"/>
    <xdr:sp macro="" textlink="">
      <xdr:nvSpPr>
        <xdr:cNvPr id="272" name="テキスト ボックス 271">
          <a:extLst>
            <a:ext uri="{FF2B5EF4-FFF2-40B4-BE49-F238E27FC236}">
              <a16:creationId xmlns:a16="http://schemas.microsoft.com/office/drawing/2014/main" id="{C25C38FF-909D-4723-9F07-B5ECCD277401}"/>
            </a:ext>
          </a:extLst>
        </xdr:cNvPr>
        <xdr:cNvSpPr txBox="1"/>
      </xdr:nvSpPr>
      <xdr:spPr>
        <a:xfrm>
          <a:off x="13131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4D886619-26FC-4145-AC03-12CD7B76E0FD}"/>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7FD3071F-0CBF-41A4-A4DA-6789A60C7C9A}"/>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A3B5CEEC-1D40-44F7-8A70-3F78FB955EC3}"/>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A5E78916-93B2-4751-9AB1-CC221D670C45}"/>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8890930B-779B-402A-965B-DDB351AB8C7E}"/>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31750</xdr:rowOff>
    </xdr:from>
    <xdr:to>
      <xdr:col>81</xdr:col>
      <xdr:colOff>95250</xdr:colOff>
      <xdr:row>84</xdr:row>
      <xdr:rowOff>133350</xdr:rowOff>
    </xdr:to>
    <xdr:sp macro="" textlink="">
      <xdr:nvSpPr>
        <xdr:cNvPr id="278" name="楕円 277">
          <a:extLst>
            <a:ext uri="{FF2B5EF4-FFF2-40B4-BE49-F238E27FC236}">
              <a16:creationId xmlns:a16="http://schemas.microsoft.com/office/drawing/2014/main" id="{4E9444FE-EC60-4896-9515-66E8C3E03B47}"/>
            </a:ext>
          </a:extLst>
        </xdr:cNvPr>
        <xdr:cNvSpPr/>
      </xdr:nvSpPr>
      <xdr:spPr>
        <a:xfrm>
          <a:off x="169672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48277</xdr:rowOff>
    </xdr:from>
    <xdr:ext cx="762000" cy="259045"/>
    <xdr:sp macro="" textlink="">
      <xdr:nvSpPr>
        <xdr:cNvPr id="279" name="給与水準   （国との比較）該当値テキスト">
          <a:extLst>
            <a:ext uri="{FF2B5EF4-FFF2-40B4-BE49-F238E27FC236}">
              <a16:creationId xmlns:a16="http://schemas.microsoft.com/office/drawing/2014/main" id="{617D82E9-33A1-4676-BE0A-68D30A5C40FB}"/>
            </a:ext>
          </a:extLst>
        </xdr:cNvPr>
        <xdr:cNvSpPr txBox="1"/>
      </xdr:nvSpPr>
      <xdr:spPr>
        <a:xfrm>
          <a:off x="17106900" y="1427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80" name="楕円 279">
          <a:extLst>
            <a:ext uri="{FF2B5EF4-FFF2-40B4-BE49-F238E27FC236}">
              <a16:creationId xmlns:a16="http://schemas.microsoft.com/office/drawing/2014/main" id="{EA87D212-2E91-4B3C-B3E2-797DDF39CD0B}"/>
            </a:ext>
          </a:extLst>
        </xdr:cNvPr>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81" name="テキスト ボックス 280">
          <a:extLst>
            <a:ext uri="{FF2B5EF4-FFF2-40B4-BE49-F238E27FC236}">
              <a16:creationId xmlns:a16="http://schemas.microsoft.com/office/drawing/2014/main" id="{250FF1C6-7E56-4A99-A941-9291623DF17B}"/>
            </a:ext>
          </a:extLst>
        </xdr:cNvPr>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152400</xdr:rowOff>
    </xdr:from>
    <xdr:to>
      <xdr:col>73</xdr:col>
      <xdr:colOff>44450</xdr:colOff>
      <xdr:row>85</xdr:row>
      <xdr:rowOff>82550</xdr:rowOff>
    </xdr:to>
    <xdr:sp macro="" textlink="">
      <xdr:nvSpPr>
        <xdr:cNvPr id="282" name="楕円 281">
          <a:extLst>
            <a:ext uri="{FF2B5EF4-FFF2-40B4-BE49-F238E27FC236}">
              <a16:creationId xmlns:a16="http://schemas.microsoft.com/office/drawing/2014/main" id="{36B9960A-867E-42A1-A83C-F75EEF758DDE}"/>
            </a:ext>
          </a:extLst>
        </xdr:cNvPr>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83" name="テキスト ボックス 282">
          <a:extLst>
            <a:ext uri="{FF2B5EF4-FFF2-40B4-BE49-F238E27FC236}">
              <a16:creationId xmlns:a16="http://schemas.microsoft.com/office/drawing/2014/main" id="{75CEC566-7D4D-403B-8761-401F2747F3CE}"/>
            </a:ext>
          </a:extLst>
        </xdr:cNvPr>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135164</xdr:rowOff>
    </xdr:from>
    <xdr:to>
      <xdr:col>68</xdr:col>
      <xdr:colOff>203200</xdr:colOff>
      <xdr:row>85</xdr:row>
      <xdr:rowOff>65314</xdr:rowOff>
    </xdr:to>
    <xdr:sp macro="" textlink="">
      <xdr:nvSpPr>
        <xdr:cNvPr id="284" name="楕円 283">
          <a:extLst>
            <a:ext uri="{FF2B5EF4-FFF2-40B4-BE49-F238E27FC236}">
              <a16:creationId xmlns:a16="http://schemas.microsoft.com/office/drawing/2014/main" id="{A9464C62-63E5-4A79-B7CD-B25FD7D54EA4}"/>
            </a:ext>
          </a:extLst>
        </xdr:cNvPr>
        <xdr:cNvSpPr/>
      </xdr:nvSpPr>
      <xdr:spPr>
        <a:xfrm>
          <a:off x="143510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75491</xdr:rowOff>
    </xdr:from>
    <xdr:ext cx="762000" cy="259045"/>
    <xdr:sp macro="" textlink="">
      <xdr:nvSpPr>
        <xdr:cNvPr id="285" name="テキスト ボックス 284">
          <a:extLst>
            <a:ext uri="{FF2B5EF4-FFF2-40B4-BE49-F238E27FC236}">
              <a16:creationId xmlns:a16="http://schemas.microsoft.com/office/drawing/2014/main" id="{EF8F13A7-0616-4192-93DE-11537FA0875D}"/>
            </a:ext>
          </a:extLst>
        </xdr:cNvPr>
        <xdr:cNvSpPr txBox="1"/>
      </xdr:nvSpPr>
      <xdr:spPr>
        <a:xfrm>
          <a:off x="14020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86" name="楕円 285">
          <a:extLst>
            <a:ext uri="{FF2B5EF4-FFF2-40B4-BE49-F238E27FC236}">
              <a16:creationId xmlns:a16="http://schemas.microsoft.com/office/drawing/2014/main" id="{9175CD2C-8037-48D0-B321-5AE1803EBE61}"/>
            </a:ext>
          </a:extLst>
        </xdr:cNvPr>
        <xdr:cNvSpPr/>
      </xdr:nvSpPr>
      <xdr:spPr>
        <a:xfrm>
          <a:off x="13462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87" name="テキスト ボックス 286">
          <a:extLst>
            <a:ext uri="{FF2B5EF4-FFF2-40B4-BE49-F238E27FC236}">
              <a16:creationId xmlns:a16="http://schemas.microsoft.com/office/drawing/2014/main" id="{C06DDF71-A0CF-415F-A8F9-D6D03D06A076}"/>
            </a:ext>
          </a:extLst>
        </xdr:cNvPr>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27E2E22F-E41A-4A40-A7A7-E563FDF623B8}"/>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DFE92CAB-A651-4A45-90A4-7359D1C70F02}"/>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EE7A3926-EF7A-4828-8AEB-33129C2615FF}"/>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2AB0DFAD-FAB4-445E-B2EB-C1C9947697B5}"/>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6DB557F4-17FD-4F95-B338-6AD590A201C6}"/>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DAA44AB4-DFB0-42A5-A82B-613F6ACA15CB}"/>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E2BAF3CC-BABB-4816-968C-B9346CE45FC2}"/>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4543B2EE-F2F6-4905-9C6E-531C33190E4E}"/>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C2D2FDE9-70EE-4345-B234-4B5F9D2E2844}"/>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6D2EE6A8-1CF8-4EB6-A699-ADFD6F6FA299}"/>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727DA7C6-FAFC-4AF6-A510-E49086EEE9C2}"/>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CED9730F-27A0-4517-A6EA-A65BFC36D939}"/>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9BF648F7-2434-4132-975C-4A850EBAFA8A}"/>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やお改革プラン」に基づき、適正な定員管理を図ることにより、全国平均を下回り、類似団体内平均値とほぼ同数となっている。今後も引き続き、効率的な組織体制の構築に向けて、職員数の適正管理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C572C778-F71A-4DB2-8C82-D5FA9F886FDD}"/>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CCB17B2E-CBBB-478B-96ED-F4CC4E01B1EC}"/>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BC45BEF-A2AE-4836-94BC-B4BF8206275C}"/>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99255901-AF14-4766-9456-8BC1D5CD124D}"/>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62FD31FC-0A48-41AB-AA54-63119C8E09BC}"/>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641D0E22-FFC3-41F0-9799-827F436C4622}"/>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2F088714-47E6-4028-90AA-FAD3C5BD1D66}"/>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BF026FD4-E32F-4DC1-BFBE-39939077D2A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D341FF86-D974-4A09-A88D-DC8FE50374DD}"/>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8CB2F55D-B6FE-4110-8BDA-61FE45CB7922}"/>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ABED3A54-3541-4132-932A-0CE791DD7C7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D41BF0A7-F2CA-406D-B1BE-F2005264C966}"/>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EB62E23-897D-42A4-A928-34E3BB6B7DD5}"/>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73A0B6A4-C150-4D74-8A75-32FB61F9B761}"/>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7C379818-787E-4575-92AB-6E119E96F46F}"/>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8DFCDC20-951C-403A-BDC5-FB86B7608361}"/>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161713</xdr:rowOff>
    </xdr:from>
    <xdr:to>
      <xdr:col>81</xdr:col>
      <xdr:colOff>44450</xdr:colOff>
      <xdr:row>67</xdr:row>
      <xdr:rowOff>15663</xdr:rowOff>
    </xdr:to>
    <xdr:cxnSp macro="">
      <xdr:nvCxnSpPr>
        <xdr:cNvPr id="317" name="直線コネクタ 316">
          <a:extLst>
            <a:ext uri="{FF2B5EF4-FFF2-40B4-BE49-F238E27FC236}">
              <a16:creationId xmlns:a16="http://schemas.microsoft.com/office/drawing/2014/main" id="{E53DA420-B38C-452E-B7AD-0BE456364168}"/>
            </a:ext>
          </a:extLst>
        </xdr:cNvPr>
        <xdr:cNvCxnSpPr/>
      </xdr:nvCxnSpPr>
      <xdr:spPr>
        <a:xfrm flipV="1">
          <a:off x="17018000" y="993436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159190</xdr:rowOff>
    </xdr:from>
    <xdr:ext cx="762000" cy="259045"/>
    <xdr:sp macro="" textlink="">
      <xdr:nvSpPr>
        <xdr:cNvPr id="318" name="定員管理の状況最小値テキスト">
          <a:extLst>
            <a:ext uri="{FF2B5EF4-FFF2-40B4-BE49-F238E27FC236}">
              <a16:creationId xmlns:a16="http://schemas.microsoft.com/office/drawing/2014/main" id="{BE9F61BF-9A1E-41E9-A44A-A3E6E5365197}"/>
            </a:ext>
          </a:extLst>
        </xdr:cNvPr>
        <xdr:cNvSpPr txBox="1"/>
      </xdr:nvSpPr>
      <xdr:spPr>
        <a:xfrm>
          <a:off x="17106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15663</xdr:rowOff>
    </xdr:from>
    <xdr:to>
      <xdr:col>81</xdr:col>
      <xdr:colOff>133350</xdr:colOff>
      <xdr:row>67</xdr:row>
      <xdr:rowOff>15663</xdr:rowOff>
    </xdr:to>
    <xdr:cxnSp macro="">
      <xdr:nvCxnSpPr>
        <xdr:cNvPr id="319" name="直線コネクタ 318">
          <a:extLst>
            <a:ext uri="{FF2B5EF4-FFF2-40B4-BE49-F238E27FC236}">
              <a16:creationId xmlns:a16="http://schemas.microsoft.com/office/drawing/2014/main" id="{753A9A17-EA8B-4F37-B742-985B39B38F21}"/>
            </a:ext>
          </a:extLst>
        </xdr:cNvPr>
        <xdr:cNvCxnSpPr/>
      </xdr:nvCxnSpPr>
      <xdr:spPr>
        <a:xfrm>
          <a:off x="16929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76640</xdr:rowOff>
    </xdr:from>
    <xdr:ext cx="762000" cy="259045"/>
    <xdr:sp macro="" textlink="">
      <xdr:nvSpPr>
        <xdr:cNvPr id="320" name="定員管理の状況最大値テキスト">
          <a:extLst>
            <a:ext uri="{FF2B5EF4-FFF2-40B4-BE49-F238E27FC236}">
              <a16:creationId xmlns:a16="http://schemas.microsoft.com/office/drawing/2014/main" id="{8651B77D-B2FD-46DA-BE22-B8F1DDD496A0}"/>
            </a:ext>
          </a:extLst>
        </xdr:cNvPr>
        <xdr:cNvSpPr txBox="1"/>
      </xdr:nvSpPr>
      <xdr:spPr>
        <a:xfrm>
          <a:off x="17106900" y="967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161713</xdr:rowOff>
    </xdr:from>
    <xdr:to>
      <xdr:col>81</xdr:col>
      <xdr:colOff>133350</xdr:colOff>
      <xdr:row>57</xdr:row>
      <xdr:rowOff>161713</xdr:rowOff>
    </xdr:to>
    <xdr:cxnSp macro="">
      <xdr:nvCxnSpPr>
        <xdr:cNvPr id="321" name="直線コネクタ 320">
          <a:extLst>
            <a:ext uri="{FF2B5EF4-FFF2-40B4-BE49-F238E27FC236}">
              <a16:creationId xmlns:a16="http://schemas.microsoft.com/office/drawing/2014/main" id="{DAACACB3-75D7-437A-BA02-DA13F8239D14}"/>
            </a:ext>
          </a:extLst>
        </xdr:cNvPr>
        <xdr:cNvCxnSpPr/>
      </xdr:nvCxnSpPr>
      <xdr:spPr>
        <a:xfrm>
          <a:off x="16929100" y="993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147531</xdr:rowOff>
    </xdr:from>
    <xdr:to>
      <xdr:col>81</xdr:col>
      <xdr:colOff>44450</xdr:colOff>
      <xdr:row>61</xdr:row>
      <xdr:rowOff>147531</xdr:rowOff>
    </xdr:to>
    <xdr:cxnSp macro="">
      <xdr:nvCxnSpPr>
        <xdr:cNvPr id="322" name="直線コネクタ 321">
          <a:extLst>
            <a:ext uri="{FF2B5EF4-FFF2-40B4-BE49-F238E27FC236}">
              <a16:creationId xmlns:a16="http://schemas.microsoft.com/office/drawing/2014/main" id="{967F1100-6F46-40EA-89AD-D706C64DD931}"/>
            </a:ext>
          </a:extLst>
        </xdr:cNvPr>
        <xdr:cNvCxnSpPr/>
      </xdr:nvCxnSpPr>
      <xdr:spPr>
        <a:xfrm>
          <a:off x="16179800" y="1060598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85107</xdr:rowOff>
    </xdr:from>
    <xdr:ext cx="762000" cy="259045"/>
    <xdr:sp macro="" textlink="">
      <xdr:nvSpPr>
        <xdr:cNvPr id="323" name="定員管理の状況平均値テキスト">
          <a:extLst>
            <a:ext uri="{FF2B5EF4-FFF2-40B4-BE49-F238E27FC236}">
              <a16:creationId xmlns:a16="http://schemas.microsoft.com/office/drawing/2014/main" id="{98399794-605A-4D09-A27F-113D0B6E21F6}"/>
            </a:ext>
          </a:extLst>
        </xdr:cNvPr>
        <xdr:cNvSpPr txBox="1"/>
      </xdr:nvSpPr>
      <xdr:spPr>
        <a:xfrm>
          <a:off x="17106900" y="1037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68580</xdr:rowOff>
    </xdr:from>
    <xdr:to>
      <xdr:col>81</xdr:col>
      <xdr:colOff>95250</xdr:colOff>
      <xdr:row>61</xdr:row>
      <xdr:rowOff>170180</xdr:rowOff>
    </xdr:to>
    <xdr:sp macro="" textlink="">
      <xdr:nvSpPr>
        <xdr:cNvPr id="324" name="フローチャート: 判断 323">
          <a:extLst>
            <a:ext uri="{FF2B5EF4-FFF2-40B4-BE49-F238E27FC236}">
              <a16:creationId xmlns:a16="http://schemas.microsoft.com/office/drawing/2014/main" id="{15BF4A7C-09C5-4371-B513-06F9114457A4}"/>
            </a:ext>
          </a:extLst>
        </xdr:cNvPr>
        <xdr:cNvSpPr/>
      </xdr:nvSpPr>
      <xdr:spPr>
        <a:xfrm>
          <a:off x="16967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131445</xdr:rowOff>
    </xdr:from>
    <xdr:to>
      <xdr:col>77</xdr:col>
      <xdr:colOff>44450</xdr:colOff>
      <xdr:row>61</xdr:row>
      <xdr:rowOff>147531</xdr:rowOff>
    </xdr:to>
    <xdr:cxnSp macro="">
      <xdr:nvCxnSpPr>
        <xdr:cNvPr id="325" name="直線コネクタ 324">
          <a:extLst>
            <a:ext uri="{FF2B5EF4-FFF2-40B4-BE49-F238E27FC236}">
              <a16:creationId xmlns:a16="http://schemas.microsoft.com/office/drawing/2014/main" id="{42302F8D-71C6-459E-8A20-585C8239614C}"/>
            </a:ext>
          </a:extLst>
        </xdr:cNvPr>
        <xdr:cNvCxnSpPr/>
      </xdr:nvCxnSpPr>
      <xdr:spPr>
        <a:xfrm>
          <a:off x="15290800" y="10589895"/>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48471</xdr:rowOff>
    </xdr:from>
    <xdr:to>
      <xdr:col>77</xdr:col>
      <xdr:colOff>95250</xdr:colOff>
      <xdr:row>61</xdr:row>
      <xdr:rowOff>150071</xdr:rowOff>
    </xdr:to>
    <xdr:sp macro="" textlink="">
      <xdr:nvSpPr>
        <xdr:cNvPr id="326" name="フローチャート: 判断 325">
          <a:extLst>
            <a:ext uri="{FF2B5EF4-FFF2-40B4-BE49-F238E27FC236}">
              <a16:creationId xmlns:a16="http://schemas.microsoft.com/office/drawing/2014/main" id="{B09EDB9E-FAB3-45D5-8897-8F5F5E0319E3}"/>
            </a:ext>
          </a:extLst>
        </xdr:cNvPr>
        <xdr:cNvSpPr/>
      </xdr:nvSpPr>
      <xdr:spPr>
        <a:xfrm>
          <a:off x="16129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160248</xdr:rowOff>
    </xdr:from>
    <xdr:ext cx="736600" cy="259045"/>
    <xdr:sp macro="" textlink="">
      <xdr:nvSpPr>
        <xdr:cNvPr id="327" name="テキスト ボックス 326">
          <a:extLst>
            <a:ext uri="{FF2B5EF4-FFF2-40B4-BE49-F238E27FC236}">
              <a16:creationId xmlns:a16="http://schemas.microsoft.com/office/drawing/2014/main" id="{7C76438B-CE98-41BB-904F-2A12E31B26CF}"/>
            </a:ext>
          </a:extLst>
        </xdr:cNvPr>
        <xdr:cNvSpPr txBox="1"/>
      </xdr:nvSpPr>
      <xdr:spPr>
        <a:xfrm>
          <a:off x="15798800" y="10275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127423</xdr:rowOff>
    </xdr:from>
    <xdr:to>
      <xdr:col>72</xdr:col>
      <xdr:colOff>203200</xdr:colOff>
      <xdr:row>61</xdr:row>
      <xdr:rowOff>131445</xdr:rowOff>
    </xdr:to>
    <xdr:cxnSp macro="">
      <xdr:nvCxnSpPr>
        <xdr:cNvPr id="328" name="直線コネクタ 327">
          <a:extLst>
            <a:ext uri="{FF2B5EF4-FFF2-40B4-BE49-F238E27FC236}">
              <a16:creationId xmlns:a16="http://schemas.microsoft.com/office/drawing/2014/main" id="{B65D3EC7-CD9B-43DD-BAC2-011A84A0145A}"/>
            </a:ext>
          </a:extLst>
        </xdr:cNvPr>
        <xdr:cNvCxnSpPr/>
      </xdr:nvCxnSpPr>
      <xdr:spPr>
        <a:xfrm>
          <a:off x="14401800" y="10585873"/>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32385</xdr:rowOff>
    </xdr:from>
    <xdr:to>
      <xdr:col>73</xdr:col>
      <xdr:colOff>44450</xdr:colOff>
      <xdr:row>61</xdr:row>
      <xdr:rowOff>133985</xdr:rowOff>
    </xdr:to>
    <xdr:sp macro="" textlink="">
      <xdr:nvSpPr>
        <xdr:cNvPr id="329" name="フローチャート: 判断 328">
          <a:extLst>
            <a:ext uri="{FF2B5EF4-FFF2-40B4-BE49-F238E27FC236}">
              <a16:creationId xmlns:a16="http://schemas.microsoft.com/office/drawing/2014/main" id="{403A34FE-766D-4FB1-8935-6C88D84DCD92}"/>
            </a:ext>
          </a:extLst>
        </xdr:cNvPr>
        <xdr:cNvSpPr/>
      </xdr:nvSpPr>
      <xdr:spPr>
        <a:xfrm>
          <a:off x="15240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144162</xdr:rowOff>
    </xdr:from>
    <xdr:ext cx="762000" cy="259045"/>
    <xdr:sp macro="" textlink="">
      <xdr:nvSpPr>
        <xdr:cNvPr id="330" name="テキスト ボックス 329">
          <a:extLst>
            <a:ext uri="{FF2B5EF4-FFF2-40B4-BE49-F238E27FC236}">
              <a16:creationId xmlns:a16="http://schemas.microsoft.com/office/drawing/2014/main" id="{7B66A89E-658F-465D-A593-5D785567EFC7}"/>
            </a:ext>
          </a:extLst>
        </xdr:cNvPr>
        <xdr:cNvSpPr txBox="1"/>
      </xdr:nvSpPr>
      <xdr:spPr>
        <a:xfrm>
          <a:off x="14909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115358</xdr:rowOff>
    </xdr:from>
    <xdr:to>
      <xdr:col>68</xdr:col>
      <xdr:colOff>152400</xdr:colOff>
      <xdr:row>61</xdr:row>
      <xdr:rowOff>127423</xdr:rowOff>
    </xdr:to>
    <xdr:cxnSp macro="">
      <xdr:nvCxnSpPr>
        <xdr:cNvPr id="331" name="直線コネクタ 330">
          <a:extLst>
            <a:ext uri="{FF2B5EF4-FFF2-40B4-BE49-F238E27FC236}">
              <a16:creationId xmlns:a16="http://schemas.microsoft.com/office/drawing/2014/main" id="{2EC707A9-B529-4E00-BAD1-6E850779FCFD}"/>
            </a:ext>
          </a:extLst>
        </xdr:cNvPr>
        <xdr:cNvCxnSpPr/>
      </xdr:nvCxnSpPr>
      <xdr:spPr>
        <a:xfrm>
          <a:off x="13512800" y="1057380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12277</xdr:rowOff>
    </xdr:from>
    <xdr:to>
      <xdr:col>68</xdr:col>
      <xdr:colOff>203200</xdr:colOff>
      <xdr:row>61</xdr:row>
      <xdr:rowOff>113877</xdr:rowOff>
    </xdr:to>
    <xdr:sp macro="" textlink="">
      <xdr:nvSpPr>
        <xdr:cNvPr id="332" name="フローチャート: 判断 331">
          <a:extLst>
            <a:ext uri="{FF2B5EF4-FFF2-40B4-BE49-F238E27FC236}">
              <a16:creationId xmlns:a16="http://schemas.microsoft.com/office/drawing/2014/main" id="{B1EA1F29-27DC-4542-AD6A-2FC233872AD3}"/>
            </a:ext>
          </a:extLst>
        </xdr:cNvPr>
        <xdr:cNvSpPr/>
      </xdr:nvSpPr>
      <xdr:spPr>
        <a:xfrm>
          <a:off x="14351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124054</xdr:rowOff>
    </xdr:from>
    <xdr:ext cx="762000" cy="259045"/>
    <xdr:sp macro="" textlink="">
      <xdr:nvSpPr>
        <xdr:cNvPr id="333" name="テキスト ボックス 332">
          <a:extLst>
            <a:ext uri="{FF2B5EF4-FFF2-40B4-BE49-F238E27FC236}">
              <a16:creationId xmlns:a16="http://schemas.microsoft.com/office/drawing/2014/main" id="{BE980696-43F7-4F78-A88D-460723B26C5D}"/>
            </a:ext>
          </a:extLst>
        </xdr:cNvPr>
        <xdr:cNvSpPr txBox="1"/>
      </xdr:nvSpPr>
      <xdr:spPr>
        <a:xfrm>
          <a:off x="14020800" y="102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155575</xdr:rowOff>
    </xdr:from>
    <xdr:to>
      <xdr:col>64</xdr:col>
      <xdr:colOff>152400</xdr:colOff>
      <xdr:row>61</xdr:row>
      <xdr:rowOff>85725</xdr:rowOff>
    </xdr:to>
    <xdr:sp macro="" textlink="">
      <xdr:nvSpPr>
        <xdr:cNvPr id="334" name="フローチャート: 判断 333">
          <a:extLst>
            <a:ext uri="{FF2B5EF4-FFF2-40B4-BE49-F238E27FC236}">
              <a16:creationId xmlns:a16="http://schemas.microsoft.com/office/drawing/2014/main" id="{A3E5F95B-FBE3-46C9-A087-B5BB92CE07B9}"/>
            </a:ext>
          </a:extLst>
        </xdr:cNvPr>
        <xdr:cNvSpPr/>
      </xdr:nvSpPr>
      <xdr:spPr>
        <a:xfrm>
          <a:off x="13462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95902</xdr:rowOff>
    </xdr:from>
    <xdr:ext cx="762000" cy="259045"/>
    <xdr:sp macro="" textlink="">
      <xdr:nvSpPr>
        <xdr:cNvPr id="335" name="テキスト ボックス 334">
          <a:extLst>
            <a:ext uri="{FF2B5EF4-FFF2-40B4-BE49-F238E27FC236}">
              <a16:creationId xmlns:a16="http://schemas.microsoft.com/office/drawing/2014/main" id="{344EED0B-0BF0-44E2-AD9E-D661D9BC7128}"/>
            </a:ext>
          </a:extLst>
        </xdr:cNvPr>
        <xdr:cNvSpPr txBox="1"/>
      </xdr:nvSpPr>
      <xdr:spPr>
        <a:xfrm>
          <a:off x="13131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E4F6967B-50F1-48BB-B32E-3849890942B7}"/>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24FE5BC1-5510-4412-B8BD-ABF1E45954AF}"/>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7C79E1EB-0879-4160-86A8-6FF777E2A173}"/>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D646FA45-3328-47B2-8549-F316BE99B888}"/>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FF242D2C-C458-4554-86B4-0478D65DAAEC}"/>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96731</xdr:rowOff>
    </xdr:from>
    <xdr:to>
      <xdr:col>81</xdr:col>
      <xdr:colOff>95250</xdr:colOff>
      <xdr:row>62</xdr:row>
      <xdr:rowOff>26881</xdr:rowOff>
    </xdr:to>
    <xdr:sp macro="" textlink="">
      <xdr:nvSpPr>
        <xdr:cNvPr id="341" name="楕円 340">
          <a:extLst>
            <a:ext uri="{FF2B5EF4-FFF2-40B4-BE49-F238E27FC236}">
              <a16:creationId xmlns:a16="http://schemas.microsoft.com/office/drawing/2014/main" id="{B8B3D558-8BA7-4342-8A53-D93B38E9C793}"/>
            </a:ext>
          </a:extLst>
        </xdr:cNvPr>
        <xdr:cNvSpPr/>
      </xdr:nvSpPr>
      <xdr:spPr>
        <a:xfrm>
          <a:off x="16967200" y="1055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68808</xdr:rowOff>
    </xdr:from>
    <xdr:ext cx="762000" cy="259045"/>
    <xdr:sp macro="" textlink="">
      <xdr:nvSpPr>
        <xdr:cNvPr id="342" name="定員管理の状況該当値テキスト">
          <a:extLst>
            <a:ext uri="{FF2B5EF4-FFF2-40B4-BE49-F238E27FC236}">
              <a16:creationId xmlns:a16="http://schemas.microsoft.com/office/drawing/2014/main" id="{E1F4AEC4-E82A-4406-ABB7-83BEC19D7064}"/>
            </a:ext>
          </a:extLst>
        </xdr:cNvPr>
        <xdr:cNvSpPr txBox="1"/>
      </xdr:nvSpPr>
      <xdr:spPr>
        <a:xfrm>
          <a:off x="17106900" y="10527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96731</xdr:rowOff>
    </xdr:from>
    <xdr:to>
      <xdr:col>77</xdr:col>
      <xdr:colOff>95250</xdr:colOff>
      <xdr:row>62</xdr:row>
      <xdr:rowOff>26881</xdr:rowOff>
    </xdr:to>
    <xdr:sp macro="" textlink="">
      <xdr:nvSpPr>
        <xdr:cNvPr id="343" name="楕円 342">
          <a:extLst>
            <a:ext uri="{FF2B5EF4-FFF2-40B4-BE49-F238E27FC236}">
              <a16:creationId xmlns:a16="http://schemas.microsoft.com/office/drawing/2014/main" id="{7A0A44D1-428C-4BE1-8D68-DF16A718FA16}"/>
            </a:ext>
          </a:extLst>
        </xdr:cNvPr>
        <xdr:cNvSpPr/>
      </xdr:nvSpPr>
      <xdr:spPr>
        <a:xfrm>
          <a:off x="16129000" y="1055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11658</xdr:rowOff>
    </xdr:from>
    <xdr:ext cx="736600" cy="259045"/>
    <xdr:sp macro="" textlink="">
      <xdr:nvSpPr>
        <xdr:cNvPr id="344" name="テキスト ボックス 343">
          <a:extLst>
            <a:ext uri="{FF2B5EF4-FFF2-40B4-BE49-F238E27FC236}">
              <a16:creationId xmlns:a16="http://schemas.microsoft.com/office/drawing/2014/main" id="{C9EBEC7E-0477-46B2-9B87-59B32A3E218F}"/>
            </a:ext>
          </a:extLst>
        </xdr:cNvPr>
        <xdr:cNvSpPr txBox="1"/>
      </xdr:nvSpPr>
      <xdr:spPr>
        <a:xfrm>
          <a:off x="15798800" y="10641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80645</xdr:rowOff>
    </xdr:from>
    <xdr:to>
      <xdr:col>73</xdr:col>
      <xdr:colOff>44450</xdr:colOff>
      <xdr:row>62</xdr:row>
      <xdr:rowOff>10795</xdr:rowOff>
    </xdr:to>
    <xdr:sp macro="" textlink="">
      <xdr:nvSpPr>
        <xdr:cNvPr id="345" name="楕円 344">
          <a:extLst>
            <a:ext uri="{FF2B5EF4-FFF2-40B4-BE49-F238E27FC236}">
              <a16:creationId xmlns:a16="http://schemas.microsoft.com/office/drawing/2014/main" id="{53BA10FE-2451-42EB-B7C8-DF9ED4C33DBA}"/>
            </a:ext>
          </a:extLst>
        </xdr:cNvPr>
        <xdr:cNvSpPr/>
      </xdr:nvSpPr>
      <xdr:spPr>
        <a:xfrm>
          <a:off x="152400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167022</xdr:rowOff>
    </xdr:from>
    <xdr:ext cx="762000" cy="259045"/>
    <xdr:sp macro="" textlink="">
      <xdr:nvSpPr>
        <xdr:cNvPr id="346" name="テキスト ボックス 345">
          <a:extLst>
            <a:ext uri="{FF2B5EF4-FFF2-40B4-BE49-F238E27FC236}">
              <a16:creationId xmlns:a16="http://schemas.microsoft.com/office/drawing/2014/main" id="{30E991F9-9989-4EF5-BCF2-8E4F3AF22591}"/>
            </a:ext>
          </a:extLst>
        </xdr:cNvPr>
        <xdr:cNvSpPr txBox="1"/>
      </xdr:nvSpPr>
      <xdr:spPr>
        <a:xfrm>
          <a:off x="14909800" y="1062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76623</xdr:rowOff>
    </xdr:from>
    <xdr:to>
      <xdr:col>68</xdr:col>
      <xdr:colOff>203200</xdr:colOff>
      <xdr:row>62</xdr:row>
      <xdr:rowOff>6773</xdr:rowOff>
    </xdr:to>
    <xdr:sp macro="" textlink="">
      <xdr:nvSpPr>
        <xdr:cNvPr id="347" name="楕円 346">
          <a:extLst>
            <a:ext uri="{FF2B5EF4-FFF2-40B4-BE49-F238E27FC236}">
              <a16:creationId xmlns:a16="http://schemas.microsoft.com/office/drawing/2014/main" id="{6622DB59-4CF1-4489-BA0B-8494801297A0}"/>
            </a:ext>
          </a:extLst>
        </xdr:cNvPr>
        <xdr:cNvSpPr/>
      </xdr:nvSpPr>
      <xdr:spPr>
        <a:xfrm>
          <a:off x="143510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163000</xdr:rowOff>
    </xdr:from>
    <xdr:ext cx="762000" cy="259045"/>
    <xdr:sp macro="" textlink="">
      <xdr:nvSpPr>
        <xdr:cNvPr id="348" name="テキスト ボックス 347">
          <a:extLst>
            <a:ext uri="{FF2B5EF4-FFF2-40B4-BE49-F238E27FC236}">
              <a16:creationId xmlns:a16="http://schemas.microsoft.com/office/drawing/2014/main" id="{2B688EC1-AE57-4982-A400-76B3D0B621E6}"/>
            </a:ext>
          </a:extLst>
        </xdr:cNvPr>
        <xdr:cNvSpPr txBox="1"/>
      </xdr:nvSpPr>
      <xdr:spPr>
        <a:xfrm>
          <a:off x="14020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64558</xdr:rowOff>
    </xdr:from>
    <xdr:to>
      <xdr:col>64</xdr:col>
      <xdr:colOff>152400</xdr:colOff>
      <xdr:row>61</xdr:row>
      <xdr:rowOff>166158</xdr:rowOff>
    </xdr:to>
    <xdr:sp macro="" textlink="">
      <xdr:nvSpPr>
        <xdr:cNvPr id="349" name="楕円 348">
          <a:extLst>
            <a:ext uri="{FF2B5EF4-FFF2-40B4-BE49-F238E27FC236}">
              <a16:creationId xmlns:a16="http://schemas.microsoft.com/office/drawing/2014/main" id="{C8768E66-16B3-4532-BA4A-61BA30097020}"/>
            </a:ext>
          </a:extLst>
        </xdr:cNvPr>
        <xdr:cNvSpPr/>
      </xdr:nvSpPr>
      <xdr:spPr>
        <a:xfrm>
          <a:off x="13462000" y="1052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150935</xdr:rowOff>
    </xdr:from>
    <xdr:ext cx="762000" cy="259045"/>
    <xdr:sp macro="" textlink="">
      <xdr:nvSpPr>
        <xdr:cNvPr id="350" name="テキスト ボックス 349">
          <a:extLst>
            <a:ext uri="{FF2B5EF4-FFF2-40B4-BE49-F238E27FC236}">
              <a16:creationId xmlns:a16="http://schemas.microsoft.com/office/drawing/2014/main" id="{E6E98146-6F8C-4950-9CE6-18FE6D66432E}"/>
            </a:ext>
          </a:extLst>
        </xdr:cNvPr>
        <xdr:cNvSpPr txBox="1"/>
      </xdr:nvSpPr>
      <xdr:spPr>
        <a:xfrm>
          <a:off x="13131800" y="1060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5A3EAB0-AFA5-4B60-BC3E-A3B2B58D294B}"/>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CFF2CCE5-3B79-4F8B-BE84-91BF0A339341}"/>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A1FBD2A-A00D-4EC2-B999-D33346ED0F92}"/>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534DABB3-37E3-4C60-961B-066B036F3C59}"/>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B96C3256-0893-4CDC-9D6B-24ABC31C9A11}"/>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5394C52B-741A-4963-93EE-BBC254B68ED6}"/>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F5B4BE48-F509-4AB8-A136-92C8F44B7B1B}"/>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6B2878D2-E225-44B5-8354-AF1BF0A5B224}"/>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F781B7C9-AF85-4692-837B-7AAB373EA8BF}"/>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8595ECF2-C373-49D1-90DA-C37F443A0356}"/>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1E430BF9-1489-4B3E-9CF3-E9EAFCECF937}"/>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27BEEA1F-E731-4A10-B4EA-7EF8293AED7E}"/>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E5284FB4-F3E3-4AE7-A8AE-CBC28D04512B}"/>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普通交付税額の増加により前年比で改善し、類似団体内平均値を下回っている。</a:t>
          </a:r>
        </a:p>
        <a:p>
          <a:r>
            <a:rPr kumimoji="1" lang="ja-JP" altLang="en-US" sz="1300">
              <a:latin typeface="ＭＳ Ｐゴシック" panose="020B0600070205080204" pitchFamily="50" charset="-128"/>
              <a:ea typeface="ＭＳ Ｐゴシック" panose="020B0600070205080204" pitchFamily="50" charset="-128"/>
            </a:rPr>
            <a:t>　退職手当債の償還が終了することから、今後は元利償還金は減少傾向にあり、実質公債費比率は改善傾向にあるが、将来の財政負担を考慮し、今後も地方債の発行抑制に、公債費の適切な管理に努める。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90003B92-F0F0-47A8-A5AB-7CAC8293553C}"/>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5331331-30DB-4D41-87F7-EE4BD0BF7E2C}"/>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38F91E77-09AA-4EC8-9B75-E3F1B51E54BF}"/>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3523A677-9116-412C-BAFF-63312C3CEA88}"/>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7FC11FE0-006F-4A2E-BD68-E66ADCA4490B}"/>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17B25453-F8FA-44F3-A115-248DCFA9397B}"/>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8F77CF88-D773-41CB-A2F7-7C435FADDC9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1EC2A2D5-71C8-4173-B960-C5D86F0B4122}"/>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4C76E2CE-4B91-46C7-AAD8-B0A0897439F5}"/>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A3DFCBB8-0B47-4F0A-89C3-D9E4786AFB3E}"/>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065C5AD1-DA68-4B3B-966D-545FD859E69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003909B7-24CE-4A95-9470-001A37BBA2B2}"/>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5EECEE6C-E94B-4004-A473-F89E7A7187E6}"/>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A178893B-E405-4E33-8FCF-B732349BBE7A}"/>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1B5FA022-692A-4B98-A157-466A4CDA970A}"/>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CE364F4B-7BDC-4534-8339-17A07AC1E1B2}"/>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146352</xdr:rowOff>
    </xdr:from>
    <xdr:to>
      <xdr:col>81</xdr:col>
      <xdr:colOff>44450</xdr:colOff>
      <xdr:row>46</xdr:row>
      <xdr:rowOff>40519</xdr:rowOff>
    </xdr:to>
    <xdr:cxnSp macro="">
      <xdr:nvCxnSpPr>
        <xdr:cNvPr id="380" name="直線コネクタ 379">
          <a:extLst>
            <a:ext uri="{FF2B5EF4-FFF2-40B4-BE49-F238E27FC236}">
              <a16:creationId xmlns:a16="http://schemas.microsoft.com/office/drawing/2014/main" id="{7B7EA0CD-C138-4D6E-8278-FEA4B5C1AD06}"/>
            </a:ext>
          </a:extLst>
        </xdr:cNvPr>
        <xdr:cNvCxnSpPr/>
      </xdr:nvCxnSpPr>
      <xdr:spPr>
        <a:xfrm flipV="1">
          <a:off x="17018000" y="631855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46</xdr:row>
      <xdr:rowOff>12596</xdr:rowOff>
    </xdr:from>
    <xdr:ext cx="762000" cy="259045"/>
    <xdr:sp macro="" textlink="">
      <xdr:nvSpPr>
        <xdr:cNvPr id="381" name="公債費負担の状況最小値テキスト">
          <a:extLst>
            <a:ext uri="{FF2B5EF4-FFF2-40B4-BE49-F238E27FC236}">
              <a16:creationId xmlns:a16="http://schemas.microsoft.com/office/drawing/2014/main" id="{5610C077-6782-495E-BEA6-324603D5AB93}"/>
            </a:ext>
          </a:extLst>
        </xdr:cNvPr>
        <xdr:cNvSpPr txBox="1"/>
      </xdr:nvSpPr>
      <xdr:spPr>
        <a:xfrm>
          <a:off x="17106900" y="7899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46</xdr:row>
      <xdr:rowOff>40519</xdr:rowOff>
    </xdr:from>
    <xdr:to>
      <xdr:col>81</xdr:col>
      <xdr:colOff>133350</xdr:colOff>
      <xdr:row>46</xdr:row>
      <xdr:rowOff>40519</xdr:rowOff>
    </xdr:to>
    <xdr:cxnSp macro="">
      <xdr:nvCxnSpPr>
        <xdr:cNvPr id="382" name="直線コネクタ 381">
          <a:extLst>
            <a:ext uri="{FF2B5EF4-FFF2-40B4-BE49-F238E27FC236}">
              <a16:creationId xmlns:a16="http://schemas.microsoft.com/office/drawing/2014/main" id="{BDB7D16F-4012-4454-A893-F05D61199574}"/>
            </a:ext>
          </a:extLst>
        </xdr:cNvPr>
        <xdr:cNvCxnSpPr/>
      </xdr:nvCxnSpPr>
      <xdr:spPr>
        <a:xfrm>
          <a:off x="16929100" y="7927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61279</xdr:rowOff>
    </xdr:from>
    <xdr:ext cx="762000" cy="259045"/>
    <xdr:sp macro="" textlink="">
      <xdr:nvSpPr>
        <xdr:cNvPr id="383" name="公債費負担の状況最大値テキスト">
          <a:extLst>
            <a:ext uri="{FF2B5EF4-FFF2-40B4-BE49-F238E27FC236}">
              <a16:creationId xmlns:a16="http://schemas.microsoft.com/office/drawing/2014/main" id="{65AC8569-FD9F-4F1F-9C00-1B2B1A89728A}"/>
            </a:ext>
          </a:extLst>
        </xdr:cNvPr>
        <xdr:cNvSpPr txBox="1"/>
      </xdr:nvSpPr>
      <xdr:spPr>
        <a:xfrm>
          <a:off x="17106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146352</xdr:rowOff>
    </xdr:from>
    <xdr:to>
      <xdr:col>81</xdr:col>
      <xdr:colOff>133350</xdr:colOff>
      <xdr:row>36</xdr:row>
      <xdr:rowOff>146352</xdr:rowOff>
    </xdr:to>
    <xdr:cxnSp macro="">
      <xdr:nvCxnSpPr>
        <xdr:cNvPr id="384" name="直線コネクタ 383">
          <a:extLst>
            <a:ext uri="{FF2B5EF4-FFF2-40B4-BE49-F238E27FC236}">
              <a16:creationId xmlns:a16="http://schemas.microsoft.com/office/drawing/2014/main" id="{6CBE5EC6-B1DB-4311-9123-790CA2B9DEE7}"/>
            </a:ext>
          </a:extLst>
        </xdr:cNvPr>
        <xdr:cNvCxnSpPr/>
      </xdr:nvCxnSpPr>
      <xdr:spPr>
        <a:xfrm>
          <a:off x="16929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605</xdr:rowOff>
    </xdr:from>
    <xdr:to>
      <xdr:col>81</xdr:col>
      <xdr:colOff>44450</xdr:colOff>
      <xdr:row>40</xdr:row>
      <xdr:rowOff>35076</xdr:rowOff>
    </xdr:to>
    <xdr:cxnSp macro="">
      <xdr:nvCxnSpPr>
        <xdr:cNvPr id="385" name="直線コネクタ 384">
          <a:extLst>
            <a:ext uri="{FF2B5EF4-FFF2-40B4-BE49-F238E27FC236}">
              <a16:creationId xmlns:a16="http://schemas.microsoft.com/office/drawing/2014/main" id="{B3D29C35-DB11-4EA0-A27E-04AD8AAC0AB8}"/>
            </a:ext>
          </a:extLst>
        </xdr:cNvPr>
        <xdr:cNvCxnSpPr/>
      </xdr:nvCxnSpPr>
      <xdr:spPr>
        <a:xfrm flipV="1">
          <a:off x="16179800" y="6858605"/>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128710</xdr:rowOff>
    </xdr:from>
    <xdr:ext cx="762000" cy="259045"/>
    <xdr:sp macro="" textlink="">
      <xdr:nvSpPr>
        <xdr:cNvPr id="386" name="公債費負担の状況平均値テキスト">
          <a:extLst>
            <a:ext uri="{FF2B5EF4-FFF2-40B4-BE49-F238E27FC236}">
              <a16:creationId xmlns:a16="http://schemas.microsoft.com/office/drawing/2014/main" id="{9CD70F7A-30F9-42E8-8DB4-E5B1FA5D5BA2}"/>
            </a:ext>
          </a:extLst>
        </xdr:cNvPr>
        <xdr:cNvSpPr txBox="1"/>
      </xdr:nvSpPr>
      <xdr:spPr>
        <a:xfrm>
          <a:off x="17106900" y="698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156633</xdr:rowOff>
    </xdr:from>
    <xdr:to>
      <xdr:col>81</xdr:col>
      <xdr:colOff>95250</xdr:colOff>
      <xdr:row>41</xdr:row>
      <xdr:rowOff>86783</xdr:rowOff>
    </xdr:to>
    <xdr:sp macro="" textlink="">
      <xdr:nvSpPr>
        <xdr:cNvPr id="387" name="フローチャート: 判断 386">
          <a:extLst>
            <a:ext uri="{FF2B5EF4-FFF2-40B4-BE49-F238E27FC236}">
              <a16:creationId xmlns:a16="http://schemas.microsoft.com/office/drawing/2014/main" id="{38AEAFFB-1F11-430B-B5AA-3FA3A8934FDC}"/>
            </a:ext>
          </a:extLst>
        </xdr:cNvPr>
        <xdr:cNvSpPr/>
      </xdr:nvSpPr>
      <xdr:spPr>
        <a:xfrm>
          <a:off x="16967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35076</xdr:rowOff>
    </xdr:from>
    <xdr:to>
      <xdr:col>77</xdr:col>
      <xdr:colOff>44450</xdr:colOff>
      <xdr:row>40</xdr:row>
      <xdr:rowOff>81038</xdr:rowOff>
    </xdr:to>
    <xdr:cxnSp macro="">
      <xdr:nvCxnSpPr>
        <xdr:cNvPr id="388" name="直線コネクタ 387">
          <a:extLst>
            <a:ext uri="{FF2B5EF4-FFF2-40B4-BE49-F238E27FC236}">
              <a16:creationId xmlns:a16="http://schemas.microsoft.com/office/drawing/2014/main" id="{AA798045-C95A-4F2E-BA15-4A677E64B6AC}"/>
            </a:ext>
          </a:extLst>
        </xdr:cNvPr>
        <xdr:cNvCxnSpPr/>
      </xdr:nvCxnSpPr>
      <xdr:spPr>
        <a:xfrm flipV="1">
          <a:off x="15290800" y="6893076"/>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156633</xdr:rowOff>
    </xdr:from>
    <xdr:to>
      <xdr:col>77</xdr:col>
      <xdr:colOff>95250</xdr:colOff>
      <xdr:row>41</xdr:row>
      <xdr:rowOff>86783</xdr:rowOff>
    </xdr:to>
    <xdr:sp macro="" textlink="">
      <xdr:nvSpPr>
        <xdr:cNvPr id="389" name="フローチャート: 判断 388">
          <a:extLst>
            <a:ext uri="{FF2B5EF4-FFF2-40B4-BE49-F238E27FC236}">
              <a16:creationId xmlns:a16="http://schemas.microsoft.com/office/drawing/2014/main" id="{E97D3070-C7AE-40C6-9D37-40FB95DDEC7A}"/>
            </a:ext>
          </a:extLst>
        </xdr:cNvPr>
        <xdr:cNvSpPr/>
      </xdr:nvSpPr>
      <xdr:spPr>
        <a:xfrm>
          <a:off x="16129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71560</xdr:rowOff>
    </xdr:from>
    <xdr:ext cx="736600" cy="259045"/>
    <xdr:sp macro="" textlink="">
      <xdr:nvSpPr>
        <xdr:cNvPr id="390" name="テキスト ボックス 389">
          <a:extLst>
            <a:ext uri="{FF2B5EF4-FFF2-40B4-BE49-F238E27FC236}">
              <a16:creationId xmlns:a16="http://schemas.microsoft.com/office/drawing/2014/main" id="{B481F2E9-4C73-41C9-AA40-D7ACA11F7DF1}"/>
            </a:ext>
          </a:extLst>
        </xdr:cNvPr>
        <xdr:cNvSpPr txBox="1"/>
      </xdr:nvSpPr>
      <xdr:spPr>
        <a:xfrm>
          <a:off x="15798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81038</xdr:rowOff>
    </xdr:from>
    <xdr:to>
      <xdr:col>72</xdr:col>
      <xdr:colOff>203200</xdr:colOff>
      <xdr:row>41</xdr:row>
      <xdr:rowOff>24493</xdr:rowOff>
    </xdr:to>
    <xdr:cxnSp macro="">
      <xdr:nvCxnSpPr>
        <xdr:cNvPr id="391" name="直線コネクタ 390">
          <a:extLst>
            <a:ext uri="{FF2B5EF4-FFF2-40B4-BE49-F238E27FC236}">
              <a16:creationId xmlns:a16="http://schemas.microsoft.com/office/drawing/2014/main" id="{A2F3931D-F282-4D66-86E8-1E5B8E835740}"/>
            </a:ext>
          </a:extLst>
        </xdr:cNvPr>
        <xdr:cNvCxnSpPr/>
      </xdr:nvCxnSpPr>
      <xdr:spPr>
        <a:xfrm flipV="1">
          <a:off x="14401800" y="6939038"/>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8165</xdr:rowOff>
    </xdr:from>
    <xdr:to>
      <xdr:col>73</xdr:col>
      <xdr:colOff>44450</xdr:colOff>
      <xdr:row>41</xdr:row>
      <xdr:rowOff>109765</xdr:rowOff>
    </xdr:to>
    <xdr:sp macro="" textlink="">
      <xdr:nvSpPr>
        <xdr:cNvPr id="392" name="フローチャート: 判断 391">
          <a:extLst>
            <a:ext uri="{FF2B5EF4-FFF2-40B4-BE49-F238E27FC236}">
              <a16:creationId xmlns:a16="http://schemas.microsoft.com/office/drawing/2014/main" id="{E2E91EBF-C5D1-42A2-A91B-E1D08D5214F0}"/>
            </a:ext>
          </a:extLst>
        </xdr:cNvPr>
        <xdr:cNvSpPr/>
      </xdr:nvSpPr>
      <xdr:spPr>
        <a:xfrm>
          <a:off x="15240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94542</xdr:rowOff>
    </xdr:from>
    <xdr:ext cx="762000" cy="259045"/>
    <xdr:sp macro="" textlink="">
      <xdr:nvSpPr>
        <xdr:cNvPr id="393" name="テキスト ボックス 392">
          <a:extLst>
            <a:ext uri="{FF2B5EF4-FFF2-40B4-BE49-F238E27FC236}">
              <a16:creationId xmlns:a16="http://schemas.microsoft.com/office/drawing/2014/main" id="{44A2B27E-C74D-4C7D-8317-8CBBC2A6AEEA}"/>
            </a:ext>
          </a:extLst>
        </xdr:cNvPr>
        <xdr:cNvSpPr txBox="1"/>
      </xdr:nvSpPr>
      <xdr:spPr>
        <a:xfrm>
          <a:off x="14909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24493</xdr:rowOff>
    </xdr:from>
    <xdr:to>
      <xdr:col>68</xdr:col>
      <xdr:colOff>152400</xdr:colOff>
      <xdr:row>41</xdr:row>
      <xdr:rowOff>104926</xdr:rowOff>
    </xdr:to>
    <xdr:cxnSp macro="">
      <xdr:nvCxnSpPr>
        <xdr:cNvPr id="394" name="直線コネクタ 393">
          <a:extLst>
            <a:ext uri="{FF2B5EF4-FFF2-40B4-BE49-F238E27FC236}">
              <a16:creationId xmlns:a16="http://schemas.microsoft.com/office/drawing/2014/main" id="{10E0A322-2CCB-4DAF-A134-1888F9AE80F5}"/>
            </a:ext>
          </a:extLst>
        </xdr:cNvPr>
        <xdr:cNvCxnSpPr/>
      </xdr:nvCxnSpPr>
      <xdr:spPr>
        <a:xfrm flipV="1">
          <a:off x="13512800" y="705394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42635</xdr:rowOff>
    </xdr:from>
    <xdr:to>
      <xdr:col>68</xdr:col>
      <xdr:colOff>203200</xdr:colOff>
      <xdr:row>41</xdr:row>
      <xdr:rowOff>144235</xdr:rowOff>
    </xdr:to>
    <xdr:sp macro="" textlink="">
      <xdr:nvSpPr>
        <xdr:cNvPr id="395" name="フローチャート: 判断 394">
          <a:extLst>
            <a:ext uri="{FF2B5EF4-FFF2-40B4-BE49-F238E27FC236}">
              <a16:creationId xmlns:a16="http://schemas.microsoft.com/office/drawing/2014/main" id="{072724DD-5B4D-4088-9CFF-A1DE29C10E84}"/>
            </a:ext>
          </a:extLst>
        </xdr:cNvPr>
        <xdr:cNvSpPr/>
      </xdr:nvSpPr>
      <xdr:spPr>
        <a:xfrm>
          <a:off x="14351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129012</xdr:rowOff>
    </xdr:from>
    <xdr:ext cx="762000" cy="259045"/>
    <xdr:sp macro="" textlink="">
      <xdr:nvSpPr>
        <xdr:cNvPr id="396" name="テキスト ボックス 395">
          <a:extLst>
            <a:ext uri="{FF2B5EF4-FFF2-40B4-BE49-F238E27FC236}">
              <a16:creationId xmlns:a16="http://schemas.microsoft.com/office/drawing/2014/main" id="{466A5E48-DE5D-4FC4-BE47-832F2753E2ED}"/>
            </a:ext>
          </a:extLst>
        </xdr:cNvPr>
        <xdr:cNvSpPr txBox="1"/>
      </xdr:nvSpPr>
      <xdr:spPr>
        <a:xfrm>
          <a:off x="14020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7" name="フローチャート: 判断 396">
          <a:extLst>
            <a:ext uri="{FF2B5EF4-FFF2-40B4-BE49-F238E27FC236}">
              <a16:creationId xmlns:a16="http://schemas.microsoft.com/office/drawing/2014/main" id="{4234561E-50EC-4F84-BF7D-FEE6EDA0EC59}"/>
            </a:ext>
          </a:extLst>
        </xdr:cNvPr>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151994</xdr:rowOff>
    </xdr:from>
    <xdr:ext cx="762000" cy="259045"/>
    <xdr:sp macro="" textlink="">
      <xdr:nvSpPr>
        <xdr:cNvPr id="398" name="テキスト ボックス 397">
          <a:extLst>
            <a:ext uri="{FF2B5EF4-FFF2-40B4-BE49-F238E27FC236}">
              <a16:creationId xmlns:a16="http://schemas.microsoft.com/office/drawing/2014/main" id="{5315B744-7F11-4791-B715-B869000A04A9}"/>
            </a:ext>
          </a:extLst>
        </xdr:cNvPr>
        <xdr:cNvSpPr txBox="1"/>
      </xdr:nvSpPr>
      <xdr:spPr>
        <a:xfrm>
          <a:off x="13131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AC5E016D-2332-48C0-A2B4-52CD0F26E5BA}"/>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4AF94467-53F4-4F57-A5B6-859C68388EAF}"/>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DC587541-9624-4D1A-B4F2-497CDEC9B0D9}"/>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8AFCD0D-B5CB-44A7-B8B1-14B6EDEEA7A3}"/>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40D9BD55-A348-4E8D-806A-9AE7465E6237}"/>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121255</xdr:rowOff>
    </xdr:from>
    <xdr:to>
      <xdr:col>81</xdr:col>
      <xdr:colOff>95250</xdr:colOff>
      <xdr:row>40</xdr:row>
      <xdr:rowOff>51405</xdr:rowOff>
    </xdr:to>
    <xdr:sp macro="" textlink="">
      <xdr:nvSpPr>
        <xdr:cNvPr id="404" name="楕円 403">
          <a:extLst>
            <a:ext uri="{FF2B5EF4-FFF2-40B4-BE49-F238E27FC236}">
              <a16:creationId xmlns:a16="http://schemas.microsoft.com/office/drawing/2014/main" id="{43B2A0C1-9F8B-409B-9300-C2488578122B}"/>
            </a:ext>
          </a:extLst>
        </xdr:cNvPr>
        <xdr:cNvSpPr/>
      </xdr:nvSpPr>
      <xdr:spPr>
        <a:xfrm>
          <a:off x="16967200" y="680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137782</xdr:rowOff>
    </xdr:from>
    <xdr:ext cx="762000" cy="259045"/>
    <xdr:sp macro="" textlink="">
      <xdr:nvSpPr>
        <xdr:cNvPr id="405" name="公債費負担の状況該当値テキスト">
          <a:extLst>
            <a:ext uri="{FF2B5EF4-FFF2-40B4-BE49-F238E27FC236}">
              <a16:creationId xmlns:a16="http://schemas.microsoft.com/office/drawing/2014/main" id="{074968A1-B06F-4A24-9D12-D3D1B3829FE7}"/>
            </a:ext>
          </a:extLst>
        </xdr:cNvPr>
        <xdr:cNvSpPr txBox="1"/>
      </xdr:nvSpPr>
      <xdr:spPr>
        <a:xfrm>
          <a:off x="17106900" y="6652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155726</xdr:rowOff>
    </xdr:from>
    <xdr:to>
      <xdr:col>77</xdr:col>
      <xdr:colOff>95250</xdr:colOff>
      <xdr:row>40</xdr:row>
      <xdr:rowOff>85876</xdr:rowOff>
    </xdr:to>
    <xdr:sp macro="" textlink="">
      <xdr:nvSpPr>
        <xdr:cNvPr id="406" name="楕円 405">
          <a:extLst>
            <a:ext uri="{FF2B5EF4-FFF2-40B4-BE49-F238E27FC236}">
              <a16:creationId xmlns:a16="http://schemas.microsoft.com/office/drawing/2014/main" id="{56426367-AFEC-4F6E-89B4-D808BE6B26FB}"/>
            </a:ext>
          </a:extLst>
        </xdr:cNvPr>
        <xdr:cNvSpPr/>
      </xdr:nvSpPr>
      <xdr:spPr>
        <a:xfrm>
          <a:off x="16129000" y="68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96053</xdr:rowOff>
    </xdr:from>
    <xdr:ext cx="736600" cy="259045"/>
    <xdr:sp macro="" textlink="">
      <xdr:nvSpPr>
        <xdr:cNvPr id="407" name="テキスト ボックス 406">
          <a:extLst>
            <a:ext uri="{FF2B5EF4-FFF2-40B4-BE49-F238E27FC236}">
              <a16:creationId xmlns:a16="http://schemas.microsoft.com/office/drawing/2014/main" id="{6F132C57-2A4E-47C9-8A9D-66C7E76E1ACA}"/>
            </a:ext>
          </a:extLst>
        </xdr:cNvPr>
        <xdr:cNvSpPr txBox="1"/>
      </xdr:nvSpPr>
      <xdr:spPr>
        <a:xfrm>
          <a:off x="15798800" y="6611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30238</xdr:rowOff>
    </xdr:from>
    <xdr:to>
      <xdr:col>73</xdr:col>
      <xdr:colOff>44450</xdr:colOff>
      <xdr:row>40</xdr:row>
      <xdr:rowOff>131838</xdr:rowOff>
    </xdr:to>
    <xdr:sp macro="" textlink="">
      <xdr:nvSpPr>
        <xdr:cNvPr id="408" name="楕円 407">
          <a:extLst>
            <a:ext uri="{FF2B5EF4-FFF2-40B4-BE49-F238E27FC236}">
              <a16:creationId xmlns:a16="http://schemas.microsoft.com/office/drawing/2014/main" id="{7410CA1D-2072-4DD6-9DC0-E597F15FBC04}"/>
            </a:ext>
          </a:extLst>
        </xdr:cNvPr>
        <xdr:cNvSpPr/>
      </xdr:nvSpPr>
      <xdr:spPr>
        <a:xfrm>
          <a:off x="15240000" y="68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142015</xdr:rowOff>
    </xdr:from>
    <xdr:ext cx="762000" cy="259045"/>
    <xdr:sp macro="" textlink="">
      <xdr:nvSpPr>
        <xdr:cNvPr id="409" name="テキスト ボックス 408">
          <a:extLst>
            <a:ext uri="{FF2B5EF4-FFF2-40B4-BE49-F238E27FC236}">
              <a16:creationId xmlns:a16="http://schemas.microsoft.com/office/drawing/2014/main" id="{508D66AA-2E97-405C-986B-0229159816D2}"/>
            </a:ext>
          </a:extLst>
        </xdr:cNvPr>
        <xdr:cNvSpPr txBox="1"/>
      </xdr:nvSpPr>
      <xdr:spPr>
        <a:xfrm>
          <a:off x="14909800" y="66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145143</xdr:rowOff>
    </xdr:from>
    <xdr:to>
      <xdr:col>68</xdr:col>
      <xdr:colOff>203200</xdr:colOff>
      <xdr:row>41</xdr:row>
      <xdr:rowOff>75293</xdr:rowOff>
    </xdr:to>
    <xdr:sp macro="" textlink="">
      <xdr:nvSpPr>
        <xdr:cNvPr id="410" name="楕円 409">
          <a:extLst>
            <a:ext uri="{FF2B5EF4-FFF2-40B4-BE49-F238E27FC236}">
              <a16:creationId xmlns:a16="http://schemas.microsoft.com/office/drawing/2014/main" id="{4C5C94E2-9C5E-4776-AFD4-53C38970295B}"/>
            </a:ext>
          </a:extLst>
        </xdr:cNvPr>
        <xdr:cNvSpPr/>
      </xdr:nvSpPr>
      <xdr:spPr>
        <a:xfrm>
          <a:off x="14351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85470</xdr:rowOff>
    </xdr:from>
    <xdr:ext cx="762000" cy="259045"/>
    <xdr:sp macro="" textlink="">
      <xdr:nvSpPr>
        <xdr:cNvPr id="411" name="テキスト ボックス 410">
          <a:extLst>
            <a:ext uri="{FF2B5EF4-FFF2-40B4-BE49-F238E27FC236}">
              <a16:creationId xmlns:a16="http://schemas.microsoft.com/office/drawing/2014/main" id="{388831B6-0504-4E19-9AA6-F925E6577BD4}"/>
            </a:ext>
          </a:extLst>
        </xdr:cNvPr>
        <xdr:cNvSpPr txBox="1"/>
      </xdr:nvSpPr>
      <xdr:spPr>
        <a:xfrm>
          <a:off x="14020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54126</xdr:rowOff>
    </xdr:from>
    <xdr:to>
      <xdr:col>64</xdr:col>
      <xdr:colOff>152400</xdr:colOff>
      <xdr:row>41</xdr:row>
      <xdr:rowOff>155726</xdr:rowOff>
    </xdr:to>
    <xdr:sp macro="" textlink="">
      <xdr:nvSpPr>
        <xdr:cNvPr id="412" name="楕円 411">
          <a:extLst>
            <a:ext uri="{FF2B5EF4-FFF2-40B4-BE49-F238E27FC236}">
              <a16:creationId xmlns:a16="http://schemas.microsoft.com/office/drawing/2014/main" id="{31F26EA7-0ADE-40A3-9EF3-C23FA6DD8432}"/>
            </a:ext>
          </a:extLst>
        </xdr:cNvPr>
        <xdr:cNvSpPr/>
      </xdr:nvSpPr>
      <xdr:spPr>
        <a:xfrm>
          <a:off x="13462000" y="708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165903</xdr:rowOff>
    </xdr:from>
    <xdr:ext cx="762000" cy="259045"/>
    <xdr:sp macro="" textlink="">
      <xdr:nvSpPr>
        <xdr:cNvPr id="413" name="テキスト ボックス 412">
          <a:extLst>
            <a:ext uri="{FF2B5EF4-FFF2-40B4-BE49-F238E27FC236}">
              <a16:creationId xmlns:a16="http://schemas.microsoft.com/office/drawing/2014/main" id="{37309DFF-1AC8-40AF-9DD8-4FCD6F894DB8}"/>
            </a:ext>
          </a:extLst>
        </xdr:cNvPr>
        <xdr:cNvSpPr txBox="1"/>
      </xdr:nvSpPr>
      <xdr:spPr>
        <a:xfrm>
          <a:off x="13131800" y="6852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6C15FBA5-186E-4E9C-9D1A-399AC1EC76A8}"/>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A8560DF0-3099-4CBA-96E3-961DDAB602A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E5B0213F-8E43-47B2-B744-1A559A1A9DC2}"/>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7E84E5FA-3ED6-43F3-A765-7E2FC8987861}"/>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E5DC6C9D-8FE1-481A-8975-71F74261609B}"/>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45F26ED7-9305-4575-B8DD-554A50A7A066}"/>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75CAB741-E594-4E7A-8E68-5846DC2D91CE}"/>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94DF752E-60B4-4588-80B2-F1072E2F3065}"/>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B83D3120-B901-45A5-B5A2-C97346473467}"/>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5AE1109-8AF5-4ABB-A3E8-FA6EAB35DF7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80933B22-5223-4EB2-B9EA-D54DFDD88535}"/>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965A58AF-1DCB-40EC-B556-959741CF9A8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12513662-799F-4C15-89E7-70356CE25B09}"/>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充当可能財源等は減となったが、公営企業債等繰入見込額（病院事業会計、水道事業会計、公共下水道事業会計）や地方債現在高の減等により、将来負担額が減少し、類似団体内平均値を下回っている。</a:t>
          </a:r>
        </a:p>
        <a:p>
          <a:r>
            <a:rPr kumimoji="1" lang="ja-JP" altLang="en-US" sz="1300">
              <a:latin typeface="ＭＳ Ｐゴシック" panose="020B0600070205080204" pitchFamily="50" charset="-128"/>
              <a:ea typeface="ＭＳ Ｐゴシック" panose="020B0600070205080204" pitchFamily="50" charset="-128"/>
            </a:rPr>
            <a:t>　今後も事業実施の適正化を図り、将来世代に過度な負担の先送りがないように財政運営に取り組む。</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D7BD7B04-F512-4D3C-B3F7-A305D1FE9A97}"/>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BA82FBF1-C162-4B7C-A744-52D744AF5FCF}"/>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DF9F8963-06E0-4A4B-9715-3A98CFFFBD53}"/>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6E80DD9E-651E-47D7-85D4-E268FC6C68FF}"/>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D62B2ECC-DE46-41C1-8122-684BB00C0649}"/>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6298B301-C1C2-4200-8EA2-BD96A8830648}"/>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8FAA254D-3ADA-42A1-AC10-381EF3B590EB}"/>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32220959-3A80-4073-B50C-3A6605A8E489}"/>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7A1ED9BD-69E7-4342-B237-E0EAC8F80BD6}"/>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A57664ED-2D07-4CD1-A00D-506FCEDCE269}"/>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1A60093E-BB19-42FF-83C0-5E839D8AE5CE}"/>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41E204E2-7E46-4338-9E2B-CDBAF1239573}"/>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210B7BF1-9922-4A67-8826-7B5FA4595245}"/>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60757</xdr:rowOff>
    </xdr:to>
    <xdr:cxnSp macro="">
      <xdr:nvCxnSpPr>
        <xdr:cNvPr id="440" name="直線コネクタ 439">
          <a:extLst>
            <a:ext uri="{FF2B5EF4-FFF2-40B4-BE49-F238E27FC236}">
              <a16:creationId xmlns:a16="http://schemas.microsoft.com/office/drawing/2014/main" id="{60D263D0-A5B6-4E74-9B54-69C09E841E0C}"/>
            </a:ext>
          </a:extLst>
        </xdr:cNvPr>
        <xdr:cNvCxnSpPr/>
      </xdr:nvCxnSpPr>
      <xdr:spPr>
        <a:xfrm flipV="1">
          <a:off x="17018000" y="2451100"/>
          <a:ext cx="0" cy="15530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32834</xdr:rowOff>
    </xdr:from>
    <xdr:ext cx="762000" cy="259045"/>
    <xdr:sp macro="" textlink="">
      <xdr:nvSpPr>
        <xdr:cNvPr id="441" name="将来負担の状況最小値テキスト">
          <a:extLst>
            <a:ext uri="{FF2B5EF4-FFF2-40B4-BE49-F238E27FC236}">
              <a16:creationId xmlns:a16="http://schemas.microsoft.com/office/drawing/2014/main" id="{A7D2D669-8908-4335-A327-C7101E47B9A5}"/>
            </a:ext>
          </a:extLst>
        </xdr:cNvPr>
        <xdr:cNvSpPr txBox="1"/>
      </xdr:nvSpPr>
      <xdr:spPr>
        <a:xfrm>
          <a:off x="17106900" y="397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60757</xdr:rowOff>
    </xdr:from>
    <xdr:to>
      <xdr:col>81</xdr:col>
      <xdr:colOff>133350</xdr:colOff>
      <xdr:row>23</xdr:row>
      <xdr:rowOff>60757</xdr:rowOff>
    </xdr:to>
    <xdr:cxnSp macro="">
      <xdr:nvCxnSpPr>
        <xdr:cNvPr id="442" name="直線コネクタ 441">
          <a:extLst>
            <a:ext uri="{FF2B5EF4-FFF2-40B4-BE49-F238E27FC236}">
              <a16:creationId xmlns:a16="http://schemas.microsoft.com/office/drawing/2014/main" id="{D34C5E09-EBE2-466B-B904-06379EA11F16}"/>
            </a:ext>
          </a:extLst>
        </xdr:cNvPr>
        <xdr:cNvCxnSpPr/>
      </xdr:nvCxnSpPr>
      <xdr:spPr>
        <a:xfrm>
          <a:off x="16929100" y="4004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a:extLst>
            <a:ext uri="{FF2B5EF4-FFF2-40B4-BE49-F238E27FC236}">
              <a16:creationId xmlns:a16="http://schemas.microsoft.com/office/drawing/2014/main" id="{E579CF14-01D2-4EDB-AC7F-C1845F205381}"/>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AB54AF6E-38C6-4C77-A5C2-0C5317A9DB5B}"/>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82652</xdr:rowOff>
    </xdr:from>
    <xdr:to>
      <xdr:col>72</xdr:col>
      <xdr:colOff>203200</xdr:colOff>
      <xdr:row>14</xdr:row>
      <xdr:rowOff>147320</xdr:rowOff>
    </xdr:to>
    <xdr:cxnSp macro="">
      <xdr:nvCxnSpPr>
        <xdr:cNvPr id="445" name="直線コネクタ 444">
          <a:extLst>
            <a:ext uri="{FF2B5EF4-FFF2-40B4-BE49-F238E27FC236}">
              <a16:creationId xmlns:a16="http://schemas.microsoft.com/office/drawing/2014/main" id="{64B8FF20-34CC-4730-8E80-9FAE101599A6}"/>
            </a:ext>
          </a:extLst>
        </xdr:cNvPr>
        <xdr:cNvCxnSpPr/>
      </xdr:nvCxnSpPr>
      <xdr:spPr>
        <a:xfrm flipV="1">
          <a:off x="14401800" y="2482952"/>
          <a:ext cx="889000" cy="6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147743</xdr:rowOff>
    </xdr:from>
    <xdr:ext cx="762000" cy="259045"/>
    <xdr:sp macro="" textlink="">
      <xdr:nvSpPr>
        <xdr:cNvPr id="446" name="将来負担の状況平均値テキスト">
          <a:extLst>
            <a:ext uri="{FF2B5EF4-FFF2-40B4-BE49-F238E27FC236}">
              <a16:creationId xmlns:a16="http://schemas.microsoft.com/office/drawing/2014/main" id="{571859BF-E28D-4CD6-BBDA-97DB0D6E601D}"/>
            </a:ext>
          </a:extLst>
        </xdr:cNvPr>
        <xdr:cNvSpPr txBox="1"/>
      </xdr:nvSpPr>
      <xdr:spPr>
        <a:xfrm>
          <a:off x="17106900" y="25480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4216</xdr:rowOff>
    </xdr:from>
    <xdr:to>
      <xdr:col>81</xdr:col>
      <xdr:colOff>95250</xdr:colOff>
      <xdr:row>15</xdr:row>
      <xdr:rowOff>105816</xdr:rowOff>
    </xdr:to>
    <xdr:sp macro="" textlink="">
      <xdr:nvSpPr>
        <xdr:cNvPr id="447" name="フローチャート: 判断 446">
          <a:extLst>
            <a:ext uri="{FF2B5EF4-FFF2-40B4-BE49-F238E27FC236}">
              <a16:creationId xmlns:a16="http://schemas.microsoft.com/office/drawing/2014/main" id="{3E99188A-345E-4B1C-AF5E-07CAA28E3301}"/>
            </a:ext>
          </a:extLst>
        </xdr:cNvPr>
        <xdr:cNvSpPr/>
      </xdr:nvSpPr>
      <xdr:spPr>
        <a:xfrm>
          <a:off x="16967200" y="2575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14</xdr:row>
      <xdr:rowOff>147320</xdr:rowOff>
    </xdr:from>
    <xdr:to>
      <xdr:col>68</xdr:col>
      <xdr:colOff>152400</xdr:colOff>
      <xdr:row>15</xdr:row>
      <xdr:rowOff>34747</xdr:rowOff>
    </xdr:to>
    <xdr:cxnSp macro="">
      <xdr:nvCxnSpPr>
        <xdr:cNvPr id="448" name="直線コネクタ 447">
          <a:extLst>
            <a:ext uri="{FF2B5EF4-FFF2-40B4-BE49-F238E27FC236}">
              <a16:creationId xmlns:a16="http://schemas.microsoft.com/office/drawing/2014/main" id="{1AE4A6DE-51DD-49B4-A855-8ECAF0A8F4F0}"/>
            </a:ext>
          </a:extLst>
        </xdr:cNvPr>
        <xdr:cNvCxnSpPr/>
      </xdr:nvCxnSpPr>
      <xdr:spPr>
        <a:xfrm flipV="1">
          <a:off x="13512800" y="2547620"/>
          <a:ext cx="889000" cy="5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54407</xdr:rowOff>
    </xdr:from>
    <xdr:to>
      <xdr:col>77</xdr:col>
      <xdr:colOff>95250</xdr:colOff>
      <xdr:row>15</xdr:row>
      <xdr:rowOff>156007</xdr:rowOff>
    </xdr:to>
    <xdr:sp macro="" textlink="">
      <xdr:nvSpPr>
        <xdr:cNvPr id="449" name="フローチャート: 判断 448">
          <a:extLst>
            <a:ext uri="{FF2B5EF4-FFF2-40B4-BE49-F238E27FC236}">
              <a16:creationId xmlns:a16="http://schemas.microsoft.com/office/drawing/2014/main" id="{04E92BC4-FD25-446D-BEBC-4CDDB3B7D331}"/>
            </a:ext>
          </a:extLst>
        </xdr:cNvPr>
        <xdr:cNvSpPr/>
      </xdr:nvSpPr>
      <xdr:spPr>
        <a:xfrm>
          <a:off x="16129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166184</xdr:rowOff>
    </xdr:from>
    <xdr:ext cx="736600" cy="259045"/>
    <xdr:sp macro="" textlink="">
      <xdr:nvSpPr>
        <xdr:cNvPr id="450" name="テキスト ボックス 449">
          <a:extLst>
            <a:ext uri="{FF2B5EF4-FFF2-40B4-BE49-F238E27FC236}">
              <a16:creationId xmlns:a16="http://schemas.microsoft.com/office/drawing/2014/main" id="{D54D06DB-794D-452B-AE57-9BA02E6B0BED}"/>
            </a:ext>
          </a:extLst>
        </xdr:cNvPr>
        <xdr:cNvSpPr txBox="1"/>
      </xdr:nvSpPr>
      <xdr:spPr>
        <a:xfrm>
          <a:off x="15798800" y="239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132588</xdr:rowOff>
    </xdr:from>
    <xdr:to>
      <xdr:col>73</xdr:col>
      <xdr:colOff>44450</xdr:colOff>
      <xdr:row>16</xdr:row>
      <xdr:rowOff>62738</xdr:rowOff>
    </xdr:to>
    <xdr:sp macro="" textlink="">
      <xdr:nvSpPr>
        <xdr:cNvPr id="451" name="フローチャート: 判断 450">
          <a:extLst>
            <a:ext uri="{FF2B5EF4-FFF2-40B4-BE49-F238E27FC236}">
              <a16:creationId xmlns:a16="http://schemas.microsoft.com/office/drawing/2014/main" id="{1A271D64-BF67-420D-A12D-D579A2945868}"/>
            </a:ext>
          </a:extLst>
        </xdr:cNvPr>
        <xdr:cNvSpPr/>
      </xdr:nvSpPr>
      <xdr:spPr>
        <a:xfrm>
          <a:off x="15240000" y="270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47515</xdr:rowOff>
    </xdr:from>
    <xdr:ext cx="762000" cy="259045"/>
    <xdr:sp macro="" textlink="">
      <xdr:nvSpPr>
        <xdr:cNvPr id="452" name="テキスト ボックス 451">
          <a:extLst>
            <a:ext uri="{FF2B5EF4-FFF2-40B4-BE49-F238E27FC236}">
              <a16:creationId xmlns:a16="http://schemas.microsoft.com/office/drawing/2014/main" id="{67B16279-5DAD-47CC-A1CF-FE21FD2AD21D}"/>
            </a:ext>
          </a:extLst>
        </xdr:cNvPr>
        <xdr:cNvSpPr txBox="1"/>
      </xdr:nvSpPr>
      <xdr:spPr>
        <a:xfrm>
          <a:off x="14909800" y="279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155753</xdr:rowOff>
    </xdr:from>
    <xdr:to>
      <xdr:col>68</xdr:col>
      <xdr:colOff>203200</xdr:colOff>
      <xdr:row>16</xdr:row>
      <xdr:rowOff>85903</xdr:rowOff>
    </xdr:to>
    <xdr:sp macro="" textlink="">
      <xdr:nvSpPr>
        <xdr:cNvPr id="453" name="フローチャート: 判断 452">
          <a:extLst>
            <a:ext uri="{FF2B5EF4-FFF2-40B4-BE49-F238E27FC236}">
              <a16:creationId xmlns:a16="http://schemas.microsoft.com/office/drawing/2014/main" id="{B4DEAB58-70DA-49CA-B594-FB0A3805A1CF}"/>
            </a:ext>
          </a:extLst>
        </xdr:cNvPr>
        <xdr:cNvSpPr/>
      </xdr:nvSpPr>
      <xdr:spPr>
        <a:xfrm>
          <a:off x="14351000" y="2727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70680</xdr:rowOff>
    </xdr:from>
    <xdr:ext cx="762000" cy="259045"/>
    <xdr:sp macro="" textlink="">
      <xdr:nvSpPr>
        <xdr:cNvPr id="454" name="テキスト ボックス 453">
          <a:extLst>
            <a:ext uri="{FF2B5EF4-FFF2-40B4-BE49-F238E27FC236}">
              <a16:creationId xmlns:a16="http://schemas.microsoft.com/office/drawing/2014/main" id="{1070F794-FD8C-4061-9542-0AB32B6A9D05}"/>
            </a:ext>
          </a:extLst>
        </xdr:cNvPr>
        <xdr:cNvSpPr txBox="1"/>
      </xdr:nvSpPr>
      <xdr:spPr>
        <a:xfrm>
          <a:off x="14020800" y="2813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156718</xdr:rowOff>
    </xdr:from>
    <xdr:to>
      <xdr:col>64</xdr:col>
      <xdr:colOff>152400</xdr:colOff>
      <xdr:row>16</xdr:row>
      <xdr:rowOff>86868</xdr:rowOff>
    </xdr:to>
    <xdr:sp macro="" textlink="">
      <xdr:nvSpPr>
        <xdr:cNvPr id="455" name="フローチャート: 判断 454">
          <a:extLst>
            <a:ext uri="{FF2B5EF4-FFF2-40B4-BE49-F238E27FC236}">
              <a16:creationId xmlns:a16="http://schemas.microsoft.com/office/drawing/2014/main" id="{3D1FD98C-540F-45E8-AE63-BB62FB7D2DDF}"/>
            </a:ext>
          </a:extLst>
        </xdr:cNvPr>
        <xdr:cNvSpPr/>
      </xdr:nvSpPr>
      <xdr:spPr>
        <a:xfrm>
          <a:off x="13462000" y="272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71645</xdr:rowOff>
    </xdr:from>
    <xdr:ext cx="762000" cy="259045"/>
    <xdr:sp macro="" textlink="">
      <xdr:nvSpPr>
        <xdr:cNvPr id="456" name="テキスト ボックス 455">
          <a:extLst>
            <a:ext uri="{FF2B5EF4-FFF2-40B4-BE49-F238E27FC236}">
              <a16:creationId xmlns:a16="http://schemas.microsoft.com/office/drawing/2014/main" id="{0D7A3390-9F57-4F09-BF75-1FAF7068EFF6}"/>
            </a:ext>
          </a:extLst>
        </xdr:cNvPr>
        <xdr:cNvSpPr txBox="1"/>
      </xdr:nvSpPr>
      <xdr:spPr>
        <a:xfrm>
          <a:off x="13131800" y="2814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88327729-C030-44F3-AE4E-E60433D47D23}"/>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C9BD55FC-C2D9-46E8-A94A-D0F27A5326F6}"/>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A62085EB-CEF5-4EB0-84E0-87C3C885300D}"/>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548A657B-27AC-44A0-9E63-FCCDA6973838}"/>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247B11D9-091E-44EB-9281-0F8055AEB028}"/>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31852</xdr:rowOff>
    </xdr:from>
    <xdr:to>
      <xdr:col>73</xdr:col>
      <xdr:colOff>44450</xdr:colOff>
      <xdr:row>14</xdr:row>
      <xdr:rowOff>133452</xdr:rowOff>
    </xdr:to>
    <xdr:sp macro="" textlink="">
      <xdr:nvSpPr>
        <xdr:cNvPr id="462" name="楕円 461">
          <a:extLst>
            <a:ext uri="{FF2B5EF4-FFF2-40B4-BE49-F238E27FC236}">
              <a16:creationId xmlns:a16="http://schemas.microsoft.com/office/drawing/2014/main" id="{98849B28-6221-4653-9712-F71F1EBD5AEA}"/>
            </a:ext>
          </a:extLst>
        </xdr:cNvPr>
        <xdr:cNvSpPr/>
      </xdr:nvSpPr>
      <xdr:spPr>
        <a:xfrm>
          <a:off x="15240000" y="243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143629</xdr:rowOff>
    </xdr:from>
    <xdr:ext cx="762000" cy="259045"/>
    <xdr:sp macro="" textlink="">
      <xdr:nvSpPr>
        <xdr:cNvPr id="463" name="テキスト ボックス 462">
          <a:extLst>
            <a:ext uri="{FF2B5EF4-FFF2-40B4-BE49-F238E27FC236}">
              <a16:creationId xmlns:a16="http://schemas.microsoft.com/office/drawing/2014/main" id="{4404B173-E538-4802-87B9-C84306D29C77}"/>
            </a:ext>
          </a:extLst>
        </xdr:cNvPr>
        <xdr:cNvSpPr txBox="1"/>
      </xdr:nvSpPr>
      <xdr:spPr>
        <a:xfrm>
          <a:off x="14909800" y="2201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96520</xdr:rowOff>
    </xdr:from>
    <xdr:to>
      <xdr:col>68</xdr:col>
      <xdr:colOff>203200</xdr:colOff>
      <xdr:row>15</xdr:row>
      <xdr:rowOff>26670</xdr:rowOff>
    </xdr:to>
    <xdr:sp macro="" textlink="">
      <xdr:nvSpPr>
        <xdr:cNvPr id="464" name="楕円 463">
          <a:extLst>
            <a:ext uri="{FF2B5EF4-FFF2-40B4-BE49-F238E27FC236}">
              <a16:creationId xmlns:a16="http://schemas.microsoft.com/office/drawing/2014/main" id="{0B5C861B-58B5-4ACE-91AA-78EBE19A783B}"/>
            </a:ext>
          </a:extLst>
        </xdr:cNvPr>
        <xdr:cNvSpPr/>
      </xdr:nvSpPr>
      <xdr:spPr>
        <a:xfrm>
          <a:off x="14351000" y="249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36847</xdr:rowOff>
    </xdr:from>
    <xdr:ext cx="762000" cy="259045"/>
    <xdr:sp macro="" textlink="">
      <xdr:nvSpPr>
        <xdr:cNvPr id="465" name="テキスト ボックス 464">
          <a:extLst>
            <a:ext uri="{FF2B5EF4-FFF2-40B4-BE49-F238E27FC236}">
              <a16:creationId xmlns:a16="http://schemas.microsoft.com/office/drawing/2014/main" id="{FA68842C-4817-4BBC-917D-75383A2044D3}"/>
            </a:ext>
          </a:extLst>
        </xdr:cNvPr>
        <xdr:cNvSpPr txBox="1"/>
      </xdr:nvSpPr>
      <xdr:spPr>
        <a:xfrm>
          <a:off x="14020800" y="226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155397</xdr:rowOff>
    </xdr:from>
    <xdr:to>
      <xdr:col>64</xdr:col>
      <xdr:colOff>152400</xdr:colOff>
      <xdr:row>15</xdr:row>
      <xdr:rowOff>85547</xdr:rowOff>
    </xdr:to>
    <xdr:sp macro="" textlink="">
      <xdr:nvSpPr>
        <xdr:cNvPr id="466" name="楕円 465">
          <a:extLst>
            <a:ext uri="{FF2B5EF4-FFF2-40B4-BE49-F238E27FC236}">
              <a16:creationId xmlns:a16="http://schemas.microsoft.com/office/drawing/2014/main" id="{4086A1FE-8EAB-436E-91DF-B59B6DC50934}"/>
            </a:ext>
          </a:extLst>
        </xdr:cNvPr>
        <xdr:cNvSpPr/>
      </xdr:nvSpPr>
      <xdr:spPr>
        <a:xfrm>
          <a:off x="13462000" y="255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95724</xdr:rowOff>
    </xdr:from>
    <xdr:ext cx="762000" cy="259045"/>
    <xdr:sp macro="" textlink="">
      <xdr:nvSpPr>
        <xdr:cNvPr id="467" name="テキスト ボックス 466">
          <a:extLst>
            <a:ext uri="{FF2B5EF4-FFF2-40B4-BE49-F238E27FC236}">
              <a16:creationId xmlns:a16="http://schemas.microsoft.com/office/drawing/2014/main" id="{4B28F8D9-C5B8-4858-9469-BF1343177367}"/>
            </a:ext>
          </a:extLst>
        </xdr:cNvPr>
        <xdr:cNvSpPr txBox="1"/>
      </xdr:nvSpPr>
      <xdr:spPr>
        <a:xfrm>
          <a:off x="13131800" y="232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大阪府八尾市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261,998
253,942
41.72
123,120,328
122,716,726
56,329
60,034,696
92,171,699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前年度と比較し、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ポイント悪化し、類似団体内平均値との比較において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ポイント上回っている。前年度より悪化した要因は、人事院勧告による期末手当が増となったこと等があげられる。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引き続き、職員数の適正管理に努め、適正な定員算定や時差出勤制度の活用による超過勤務の削減など、人件費の総額抑制を図る</a:t>
          </a:r>
          <a:r>
            <a:rPr kumimoji="1" lang="ja-JP" altLang="en-US" sz="1300">
              <a:solidFill>
                <a:schemeClr val="tx1"/>
              </a:solidFill>
              <a:latin typeface="ＭＳ Ｐゴシック" panose="020B0600070205080204" pitchFamily="50" charset="-128"/>
              <a:ea typeface="ＭＳ Ｐゴシック" panose="020B0600070205080204" pitchFamily="50" charset="-128"/>
            </a:rPr>
            <a:t>。</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127000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048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138430</xdr:rowOff>
    </xdr:from>
    <xdr:to>
      <xdr:col>24</xdr:col>
      <xdr:colOff>25400</xdr:colOff>
      <xdr:row>37</xdr:row>
      <xdr:rowOff>146050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4820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138430</xdr:rowOff>
    </xdr:from>
    <xdr:to>
      <xdr:col>19</xdr:col>
      <xdr:colOff>187325</xdr:colOff>
      <xdr:row>38</xdr:row>
      <xdr:rowOff>104140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4820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20320</xdr:rowOff>
    </xdr:from>
    <xdr:to>
      <xdr:col>15</xdr:col>
      <xdr:colOff>98425</xdr:colOff>
      <xdr:row>38</xdr:row>
      <xdr:rowOff>104140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5354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3810</xdr:rowOff>
    </xdr:from>
    <xdr:to>
      <xdr:col>15</xdr:col>
      <xdr:colOff>149225</xdr:colOff>
      <xdr:row>37</xdr:row>
      <xdr:rowOff>105410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115587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5080</xdr:rowOff>
    </xdr:from>
    <xdr:to>
      <xdr:col>11</xdr:col>
      <xdr:colOff>9525</xdr:colOff>
      <xdr:row>38</xdr:row>
      <xdr:rowOff>20320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520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24147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95250</xdr:rowOff>
    </xdr:from>
    <xdr:to>
      <xdr:col>24</xdr:col>
      <xdr:colOff>76200</xdr:colOff>
      <xdr:row>38</xdr:row>
      <xdr:rowOff>25400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67327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87630</xdr:rowOff>
    </xdr:from>
    <xdr:to>
      <xdr:col>20</xdr:col>
      <xdr:colOff>38100</xdr:colOff>
      <xdr:row>38</xdr:row>
      <xdr:rowOff>17780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53340</xdr:rowOff>
    </xdr:from>
    <xdr:to>
      <xdr:col>15</xdr:col>
      <xdr:colOff>149225</xdr:colOff>
      <xdr:row>38</xdr:row>
      <xdr:rowOff>154940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139717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140970</xdr:rowOff>
    </xdr:from>
    <xdr:to>
      <xdr:col>11</xdr:col>
      <xdr:colOff>60325</xdr:colOff>
      <xdr:row>38</xdr:row>
      <xdr:rowOff>71120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55897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125730</xdr:rowOff>
    </xdr:from>
    <xdr:to>
      <xdr:col>6</xdr:col>
      <xdr:colOff>171450</xdr:colOff>
      <xdr:row>38</xdr:row>
      <xdr:rowOff>55880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40657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前年度と比較し、</a:t>
          </a:r>
          <a:r>
            <a:rPr kumimoji="1" lang="en-US" altLang="ja-JP" sz="1300">
              <a:solidFill>
                <a:schemeClr val="tx1"/>
              </a:solidFill>
              <a:latin typeface="ＭＳ Ｐゴシック" panose="020B0600070205080204" pitchFamily="50" charset="-128"/>
              <a:ea typeface="ＭＳ Ｐゴシック" panose="020B0600070205080204" pitchFamily="50" charset="-128"/>
            </a:rPr>
            <a:t>0.9</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ポイント悪化し、</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類似団体内平均値と比較し、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ポイント下回っている。前年度より悪化した要因は、公共施設等の光熱水費に係る経費が増となったこと等があげられる。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今後も公共施設等に係る光熱水費や委託料等について増加が見込まれるため、引き続き、施設の管理や業務の進め方について効率化を図り、抑制に努める。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154214</xdr:rowOff>
    </xdr:from>
    <xdr:to>
      <xdr:col>82</xdr:col>
      <xdr:colOff>107950</xdr:colOff>
      <xdr:row>22</xdr:row>
      <xdr:rowOff>29028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11614"/>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1105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7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29028</xdr:rowOff>
    </xdr:from>
    <xdr:to>
      <xdr:col>82</xdr:col>
      <xdr:colOff>196850</xdr:colOff>
      <xdr:row>22</xdr:row>
      <xdr:rowOff>29028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80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69141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154214</xdr:rowOff>
    </xdr:from>
    <xdr:to>
      <xdr:col>82</xdr:col>
      <xdr:colOff>196850</xdr:colOff>
      <xdr:row>12</xdr:row>
      <xdr:rowOff>154214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72571</xdr:rowOff>
    </xdr:from>
    <xdr:to>
      <xdr:col>82</xdr:col>
      <xdr:colOff>107950</xdr:colOff>
      <xdr:row>14</xdr:row>
      <xdr:rowOff>170543</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472871"/>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64606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07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92529</xdr:rowOff>
    </xdr:from>
    <xdr:to>
      <xdr:col>82</xdr:col>
      <xdr:colOff>158750</xdr:colOff>
      <xdr:row>17</xdr:row>
      <xdr:rowOff>22679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72571</xdr:rowOff>
    </xdr:from>
    <xdr:to>
      <xdr:col>78</xdr:col>
      <xdr:colOff>69850</xdr:colOff>
      <xdr:row>14</xdr:row>
      <xdr:rowOff>137886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47287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144236</xdr:rowOff>
    </xdr:from>
    <xdr:to>
      <xdr:col>78</xdr:col>
      <xdr:colOff>120650</xdr:colOff>
      <xdr:row>16</xdr:row>
      <xdr:rowOff>74386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59163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02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137886</xdr:rowOff>
    </xdr:from>
    <xdr:to>
      <xdr:col>73</xdr:col>
      <xdr:colOff>180975</xdr:colOff>
      <xdr:row>15</xdr:row>
      <xdr:rowOff>31750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5381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124477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20864</xdr:rowOff>
    </xdr:from>
    <xdr:to>
      <xdr:col>69</xdr:col>
      <xdr:colOff>92075</xdr:colOff>
      <xdr:row>15</xdr:row>
      <xdr:rowOff>31750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5926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157134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124477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119743</xdr:rowOff>
    </xdr:from>
    <xdr:to>
      <xdr:col>82</xdr:col>
      <xdr:colOff>158750</xdr:colOff>
      <xdr:row>15</xdr:row>
      <xdr:rowOff>49893</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52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136270</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36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21771</xdr:rowOff>
    </xdr:from>
    <xdr:to>
      <xdr:col>78</xdr:col>
      <xdr:colOff>120650</xdr:colOff>
      <xdr:row>14</xdr:row>
      <xdr:rowOff>123371</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42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133548</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190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87086</xdr:rowOff>
    </xdr:from>
    <xdr:to>
      <xdr:col>74</xdr:col>
      <xdr:colOff>31750</xdr:colOff>
      <xdr:row>15</xdr:row>
      <xdr:rowOff>17236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48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27413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25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152400</xdr:rowOff>
    </xdr:from>
    <xdr:to>
      <xdr:col>69</xdr:col>
      <xdr:colOff>142875</xdr:colOff>
      <xdr:row>15</xdr:row>
      <xdr:rowOff>82550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92727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141514</xdr:rowOff>
    </xdr:from>
    <xdr:to>
      <xdr:col>65</xdr:col>
      <xdr:colOff>53975</xdr:colOff>
      <xdr:row>15</xdr:row>
      <xdr:rowOff>71664</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81841</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ポイント悪化し、類似団体内平均値との比較においては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要因としては、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介護給付・訓練等給付事業及び生活保護事業費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等が増となったことがあげられる。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今後も高い水準で推移していくことが見込まれるため、他団体の状況等も鑑み適切な対応を図る。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62</xdr:row>
      <xdr:rowOff>38100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05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10177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38100</xdr:rowOff>
    </xdr:from>
    <xdr:to>
      <xdr:col>24</xdr:col>
      <xdr:colOff>114300</xdr:colOff>
      <xdr:row>62</xdr:row>
      <xdr:rowOff>38100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146050</xdr:rowOff>
    </xdr:from>
    <xdr:to>
      <xdr:col>24</xdr:col>
      <xdr:colOff>25400</xdr:colOff>
      <xdr:row>60</xdr:row>
      <xdr:rowOff>38100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102616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48277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31750</xdr:rowOff>
    </xdr:from>
    <xdr:to>
      <xdr:col>24</xdr:col>
      <xdr:colOff>76200</xdr:colOff>
      <xdr:row>57</xdr:row>
      <xdr:rowOff>133350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146050</xdr:rowOff>
    </xdr:from>
    <xdr:to>
      <xdr:col>19</xdr:col>
      <xdr:colOff>187325</xdr:colOff>
      <xdr:row>59</xdr:row>
      <xdr:rowOff>158750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10261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139700</xdr:rowOff>
    </xdr:from>
    <xdr:to>
      <xdr:col>20</xdr:col>
      <xdr:colOff>38100</xdr:colOff>
      <xdr:row>57</xdr:row>
      <xdr:rowOff>69850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80027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50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158750</xdr:rowOff>
    </xdr:from>
    <xdr:to>
      <xdr:col>15</xdr:col>
      <xdr:colOff>98425</xdr:colOff>
      <xdr:row>60</xdr:row>
      <xdr:rowOff>25400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10274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95250</xdr:rowOff>
    </xdr:from>
    <xdr:to>
      <xdr:col>11</xdr:col>
      <xdr:colOff>9525</xdr:colOff>
      <xdr:row>60</xdr:row>
      <xdr:rowOff>25400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102108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120650</xdr:rowOff>
    </xdr:from>
    <xdr:to>
      <xdr:col>11</xdr:col>
      <xdr:colOff>60325</xdr:colOff>
      <xdr:row>58</xdr:row>
      <xdr:rowOff>50800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60977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156227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158750</xdr:rowOff>
    </xdr:from>
    <xdr:to>
      <xdr:col>24</xdr:col>
      <xdr:colOff>76200</xdr:colOff>
      <xdr:row>60</xdr:row>
      <xdr:rowOff>88900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130827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1024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95250</xdr:rowOff>
    </xdr:from>
    <xdr:to>
      <xdr:col>20</xdr:col>
      <xdr:colOff>38100</xdr:colOff>
      <xdr:row>60</xdr:row>
      <xdr:rowOff>25400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10177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29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107950</xdr:rowOff>
    </xdr:from>
    <xdr:to>
      <xdr:col>15</xdr:col>
      <xdr:colOff>149225</xdr:colOff>
      <xdr:row>60</xdr:row>
      <xdr:rowOff>38100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2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22877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146050</xdr:rowOff>
    </xdr:from>
    <xdr:to>
      <xdr:col>11</xdr:col>
      <xdr:colOff>60325</xdr:colOff>
      <xdr:row>60</xdr:row>
      <xdr:rowOff>76200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60977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44450</xdr:rowOff>
    </xdr:from>
    <xdr:to>
      <xdr:col>6</xdr:col>
      <xdr:colOff>171450</xdr:colOff>
      <xdr:row>59</xdr:row>
      <xdr:rowOff>146050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130827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24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前年度と比較し、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ポイント悪化し、類似団体内平均値との比較においても</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要因としては、国民健康保険事業特別会計及び介護保険事業特別会計、後期高齢者医療事業特別会計への繰出金が増となったことによることがあげられる。　</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事務事業の見直しなどにより、今後も普通会計の負担軽減に努める。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567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143527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0</xdr:rowOff>
    </xdr:from>
    <xdr:to>
      <xdr:col>82</xdr:col>
      <xdr:colOff>196850</xdr:colOff>
      <xdr:row>62</xdr:row>
      <xdr:rowOff>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2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101600</xdr:rowOff>
    </xdr:from>
    <xdr:to>
      <xdr:col>82</xdr:col>
      <xdr:colOff>107950</xdr:colOff>
      <xdr:row>58</xdr:row>
      <xdr:rowOff>139700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10045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41927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814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101600</xdr:rowOff>
    </xdr:from>
    <xdr:to>
      <xdr:col>78</xdr:col>
      <xdr:colOff>69850</xdr:colOff>
      <xdr:row>59</xdr:row>
      <xdr:rowOff>6350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10045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133350</xdr:rowOff>
    </xdr:from>
    <xdr:to>
      <xdr:col>78</xdr:col>
      <xdr:colOff>120650</xdr:colOff>
      <xdr:row>58</xdr:row>
      <xdr:rowOff>63500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73677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139700</xdr:rowOff>
    </xdr:from>
    <xdr:to>
      <xdr:col>73</xdr:col>
      <xdr:colOff>180975</xdr:colOff>
      <xdr:row>59</xdr:row>
      <xdr:rowOff>6350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083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25400</xdr:rowOff>
    </xdr:from>
    <xdr:to>
      <xdr:col>74</xdr:col>
      <xdr:colOff>31750</xdr:colOff>
      <xdr:row>58</xdr:row>
      <xdr:rowOff>127000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137177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88900</xdr:rowOff>
    </xdr:from>
    <xdr:to>
      <xdr:col>69</xdr:col>
      <xdr:colOff>92075</xdr:colOff>
      <xdr:row>58</xdr:row>
      <xdr:rowOff>139700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033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137177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149877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88900</xdr:rowOff>
    </xdr:from>
    <xdr:to>
      <xdr:col>82</xdr:col>
      <xdr:colOff>158750</xdr:colOff>
      <xdr:row>59</xdr:row>
      <xdr:rowOff>19050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60977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50800</xdr:rowOff>
    </xdr:from>
    <xdr:to>
      <xdr:col>78</xdr:col>
      <xdr:colOff>120650</xdr:colOff>
      <xdr:row>58</xdr:row>
      <xdr:rowOff>152400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137177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081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127000</xdr:rowOff>
    </xdr:from>
    <xdr:to>
      <xdr:col>74</xdr:col>
      <xdr:colOff>31750</xdr:colOff>
      <xdr:row>59</xdr:row>
      <xdr:rowOff>57150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41927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88900</xdr:rowOff>
    </xdr:from>
    <xdr:to>
      <xdr:col>69</xdr:col>
      <xdr:colOff>142875</xdr:colOff>
      <xdr:row>59</xdr:row>
      <xdr:rowOff>19050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3827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124477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前年度と比較し、同ポイントであるが、類似団体内平均値との比較において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ごみ焼却業務の一部事務組合への負担金、公共下水道事業会計の繰出金の影響等により、類似団体内平均値と比較して高い水準となっている。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引き続き、ごみ減量施策等の推進、各企業会計の経営健全化を図り負担軽減に努める。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66040</xdr:rowOff>
    </xdr:from>
    <xdr:to>
      <xdr:col>82</xdr:col>
      <xdr:colOff>107950</xdr:colOff>
      <xdr:row>40</xdr:row>
      <xdr:rowOff>73660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55244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45737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73660</xdr:rowOff>
    </xdr:from>
    <xdr:to>
      <xdr:col>82</xdr:col>
      <xdr:colOff>196850</xdr:colOff>
      <xdr:row>40</xdr:row>
      <xdr:rowOff>73660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152417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66040</xdr:rowOff>
    </xdr:from>
    <xdr:to>
      <xdr:col>82</xdr:col>
      <xdr:colOff>196850</xdr:colOff>
      <xdr:row>32</xdr:row>
      <xdr:rowOff>66040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81280</xdr:rowOff>
    </xdr:from>
    <xdr:to>
      <xdr:col>82</xdr:col>
      <xdr:colOff>107950</xdr:colOff>
      <xdr:row>36</xdr:row>
      <xdr:rowOff>81280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5671800" y="6253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62247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5720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45720</xdr:rowOff>
    </xdr:from>
    <xdr:to>
      <xdr:col>82</xdr:col>
      <xdr:colOff>158750</xdr:colOff>
      <xdr:row>34</xdr:row>
      <xdr:rowOff>147320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81280</xdr:rowOff>
    </xdr:from>
    <xdr:to>
      <xdr:col>78</xdr:col>
      <xdr:colOff>69850</xdr:colOff>
      <xdr:row>36</xdr:row>
      <xdr:rowOff>127000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62534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22860</xdr:rowOff>
    </xdr:from>
    <xdr:to>
      <xdr:col>78</xdr:col>
      <xdr:colOff>120650</xdr:colOff>
      <xdr:row>34</xdr:row>
      <xdr:rowOff>124460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134637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562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127000</xdr:rowOff>
    </xdr:from>
    <xdr:to>
      <xdr:col>73</xdr:col>
      <xdr:colOff>180975</xdr:colOff>
      <xdr:row>36</xdr:row>
      <xdr:rowOff>134620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893800" y="6299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53340</xdr:rowOff>
    </xdr:from>
    <xdr:to>
      <xdr:col>74</xdr:col>
      <xdr:colOff>31750</xdr:colOff>
      <xdr:row>34</xdr:row>
      <xdr:rowOff>154940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165117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134620</xdr:rowOff>
    </xdr:from>
    <xdr:to>
      <xdr:col>69</xdr:col>
      <xdr:colOff>92075</xdr:colOff>
      <xdr:row>36</xdr:row>
      <xdr:rowOff>157480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flipV="1">
          <a:off x="13004800" y="6306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53340</xdr:rowOff>
    </xdr:from>
    <xdr:to>
      <xdr:col>69</xdr:col>
      <xdr:colOff>142875</xdr:colOff>
      <xdr:row>34</xdr:row>
      <xdr:rowOff>154940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165117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45720</xdr:rowOff>
    </xdr:from>
    <xdr:to>
      <xdr:col>65</xdr:col>
      <xdr:colOff>53975</xdr:colOff>
      <xdr:row>34</xdr:row>
      <xdr:rowOff>147320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157497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30480</xdr:rowOff>
    </xdr:from>
    <xdr:to>
      <xdr:col>82</xdr:col>
      <xdr:colOff>158750</xdr:colOff>
      <xdr:row>36</xdr:row>
      <xdr:rowOff>132080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2557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30480</xdr:rowOff>
    </xdr:from>
    <xdr:to>
      <xdr:col>78</xdr:col>
      <xdr:colOff>120650</xdr:colOff>
      <xdr:row>36</xdr:row>
      <xdr:rowOff>132080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116857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76200</xdr:rowOff>
    </xdr:from>
    <xdr:to>
      <xdr:col>74</xdr:col>
      <xdr:colOff>31750</xdr:colOff>
      <xdr:row>37</xdr:row>
      <xdr:rowOff>6350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162577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83820</xdr:rowOff>
    </xdr:from>
    <xdr:to>
      <xdr:col>69</xdr:col>
      <xdr:colOff>142875</xdr:colOff>
      <xdr:row>37</xdr:row>
      <xdr:rowOff>13970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170197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106680</xdr:rowOff>
    </xdr:from>
    <xdr:to>
      <xdr:col>65</xdr:col>
      <xdr:colOff>53975</xdr:colOff>
      <xdr:row>37</xdr:row>
      <xdr:rowOff>36830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21607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前年度と比較し、</a:t>
          </a:r>
          <a:r>
            <a:rPr kumimoji="1" lang="en-US" altLang="ja-JP" sz="1300">
              <a:solidFill>
                <a:schemeClr val="tx1"/>
              </a:solidFill>
              <a:latin typeface="ＭＳ Ｐゴシック" panose="020B0600070205080204" pitchFamily="50" charset="-128"/>
              <a:ea typeface="ＭＳ Ｐゴシック" panose="020B0600070205080204" pitchFamily="50" charset="-128"/>
            </a:rPr>
            <a:t>0.2</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ポイント悪化し、類似団体内平均値との比較においては</a:t>
          </a:r>
          <a:r>
            <a:rPr kumimoji="1" lang="en-US" altLang="ja-JP" sz="1300">
              <a:solidFill>
                <a:schemeClr val="tx1"/>
              </a:solidFill>
              <a:latin typeface="ＭＳ Ｐゴシック" panose="020B0600070205080204" pitchFamily="50" charset="-128"/>
              <a:ea typeface="ＭＳ Ｐゴシック" panose="020B0600070205080204" pitchFamily="50" charset="-128"/>
            </a:rPr>
            <a:t>1.0</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下回っている。近年の低金利、地方債の発行を抑制してきたことが要因として考えられる。しかし、第三セクター等改革推進債や、認定こども園整備事業にかかる事業債が償還中であり、今後も中長期に髙い水準で推移することが予想されるため、プライマリーバランスを意識しつつ、堅実な財政運営に努めていく。</a:t>
          </a: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39370</xdr:rowOff>
    </xdr:from>
    <xdr:to>
      <xdr:col>24</xdr:col>
      <xdr:colOff>25400</xdr:colOff>
      <xdr:row>80</xdr:row>
      <xdr:rowOff>157480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5552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129557</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84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157480</xdr:rowOff>
    </xdr:from>
    <xdr:to>
      <xdr:col>24</xdr:col>
      <xdr:colOff>114300</xdr:colOff>
      <xdr:row>80</xdr:row>
      <xdr:rowOff>157480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87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125747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29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39370</xdr:rowOff>
    </xdr:from>
    <xdr:to>
      <xdr:col>24</xdr:col>
      <xdr:colOff>114300</xdr:colOff>
      <xdr:row>73</xdr:row>
      <xdr:rowOff>39370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5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1270</xdr:rowOff>
    </xdr:from>
    <xdr:to>
      <xdr:col>24</xdr:col>
      <xdr:colOff>25400</xdr:colOff>
      <xdr:row>77</xdr:row>
      <xdr:rowOff>16511</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987800" y="1320292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13988</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1270</xdr:rowOff>
    </xdr:from>
    <xdr:to>
      <xdr:col>19</xdr:col>
      <xdr:colOff>187325</xdr:colOff>
      <xdr:row>77</xdr:row>
      <xdr:rowOff>24130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3098800" y="13202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xdr:rowOff>
    </xdr:from>
    <xdr:to>
      <xdr:col>20</xdr:col>
      <xdr:colOff>38100</xdr:colOff>
      <xdr:row>77</xdr:row>
      <xdr:rowOff>113030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97807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24130</xdr:rowOff>
    </xdr:from>
    <xdr:to>
      <xdr:col>15</xdr:col>
      <xdr:colOff>98425</xdr:colOff>
      <xdr:row>77</xdr:row>
      <xdr:rowOff>39370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2209800" y="13225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158766</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39370</xdr:rowOff>
    </xdr:from>
    <xdr:to>
      <xdr:col>11</xdr:col>
      <xdr:colOff>9525</xdr:colOff>
      <xdr:row>77</xdr:row>
      <xdr:rowOff>62230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1320800" y="13241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25416</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137161</xdr:rowOff>
    </xdr:from>
    <xdr:to>
      <xdr:col>24</xdr:col>
      <xdr:colOff>76200</xdr:colOff>
      <xdr:row>77</xdr:row>
      <xdr:rowOff>67311</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153688</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121920</xdr:rowOff>
    </xdr:from>
    <xdr:to>
      <xdr:col>20</xdr:col>
      <xdr:colOff>38100</xdr:colOff>
      <xdr:row>77</xdr:row>
      <xdr:rowOff>52070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62247</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144780</xdr:rowOff>
    </xdr:from>
    <xdr:to>
      <xdr:col>15</xdr:col>
      <xdr:colOff>149225</xdr:colOff>
      <xdr:row>77</xdr:row>
      <xdr:rowOff>74930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85107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160020</xdr:rowOff>
    </xdr:from>
    <xdr:to>
      <xdr:col>11</xdr:col>
      <xdr:colOff>60325</xdr:colOff>
      <xdr:row>77</xdr:row>
      <xdr:rowOff>90170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100347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11430</xdr:rowOff>
    </xdr:from>
    <xdr:to>
      <xdr:col>6</xdr:col>
      <xdr:colOff>171450</xdr:colOff>
      <xdr:row>77</xdr:row>
      <xdr:rowOff>113030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123207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公債費以外の経常収支比率は、扶助費と補助費等の影響により、類似団体内平均値と比較して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扶助費と補助費等が高い水準で推移することが見込まれることから、新たな歳入の創出とともに、事務事業の選択と集中による新たな財源と職員のマンパワーの創出、公民連携手法の活用等による行財政運営の最適化等の推進により、経常経費の削減を行う。</a:t>
          </a: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80</xdr:row>
      <xdr:rowOff>136144</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837160"/>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108221</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136144</xdr:rowOff>
    </xdr:from>
    <xdr:to>
      <xdr:col>82</xdr:col>
      <xdr:colOff>196850</xdr:colOff>
      <xdr:row>80</xdr:row>
      <xdr:rowOff>136144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69850</xdr:rowOff>
    </xdr:from>
    <xdr:to>
      <xdr:col>82</xdr:col>
      <xdr:colOff>107950</xdr:colOff>
      <xdr:row>79</xdr:row>
      <xdr:rowOff>152146</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5671800" y="13614400"/>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113301</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143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96774</xdr:rowOff>
    </xdr:from>
    <xdr:to>
      <xdr:col>82</xdr:col>
      <xdr:colOff>158750</xdr:colOff>
      <xdr:row>78</xdr:row>
      <xdr:rowOff>26924</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69850</xdr:rowOff>
    </xdr:from>
    <xdr:to>
      <xdr:col>78</xdr:col>
      <xdr:colOff>69850</xdr:colOff>
      <xdr:row>80</xdr:row>
      <xdr:rowOff>67563</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4782800" y="13614400"/>
          <a:ext cx="889000" cy="16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75963</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49276</xdr:rowOff>
    </xdr:from>
    <xdr:to>
      <xdr:col>73</xdr:col>
      <xdr:colOff>180975</xdr:colOff>
      <xdr:row>80</xdr:row>
      <xdr:rowOff>67563</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893800" y="13765276"/>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50816</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165863</xdr:rowOff>
    </xdr:from>
    <xdr:to>
      <xdr:col>69</xdr:col>
      <xdr:colOff>92075</xdr:colOff>
      <xdr:row>80</xdr:row>
      <xdr:rowOff>49276</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004800" y="13710413"/>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101346</xdr:rowOff>
    </xdr:from>
    <xdr:to>
      <xdr:col>69</xdr:col>
      <xdr:colOff>142875</xdr:colOff>
      <xdr:row>78</xdr:row>
      <xdr:rowOff>31496</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41673</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64770</xdr:rowOff>
    </xdr:from>
    <xdr:to>
      <xdr:col>65</xdr:col>
      <xdr:colOff>53975</xdr:colOff>
      <xdr:row>77</xdr:row>
      <xdr:rowOff>166370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5097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101346</xdr:rowOff>
    </xdr:from>
    <xdr:to>
      <xdr:col>82</xdr:col>
      <xdr:colOff>158750</xdr:colOff>
      <xdr:row>80</xdr:row>
      <xdr:rowOff>31496</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64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73423</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19050</xdr:rowOff>
    </xdr:from>
    <xdr:to>
      <xdr:col>78</xdr:col>
      <xdr:colOff>120650</xdr:colOff>
      <xdr:row>79</xdr:row>
      <xdr:rowOff>120650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105427</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364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16763</xdr:rowOff>
    </xdr:from>
    <xdr:to>
      <xdr:col>74</xdr:col>
      <xdr:colOff>31750</xdr:colOff>
      <xdr:row>80</xdr:row>
      <xdr:rowOff>118363</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103140</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38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169926</xdr:rowOff>
    </xdr:from>
    <xdr:to>
      <xdr:col>69</xdr:col>
      <xdr:colOff>142875</xdr:colOff>
      <xdr:row>80</xdr:row>
      <xdr:rowOff>100076</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71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84853</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380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115063</xdr:rowOff>
    </xdr:from>
    <xdr:to>
      <xdr:col>65</xdr:col>
      <xdr:colOff>53975</xdr:colOff>
      <xdr:row>80</xdr:row>
      <xdr:rowOff>45213</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6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29990</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374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大阪府八尾市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142126</xdr:rowOff>
    </xdr:from>
    <xdr:to>
      <xdr:col>29</xdr:col>
      <xdr:colOff>127000</xdr:colOff>
      <xdr:row>20</xdr:row>
      <xdr:rowOff>28626</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47151"/>
          <a:ext cx="0" cy="12581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703</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77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28626</xdr:rowOff>
    </xdr:from>
    <xdr:to>
      <xdr:col>30</xdr:col>
      <xdr:colOff>25400</xdr:colOff>
      <xdr:row>20</xdr:row>
      <xdr:rowOff>28626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052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57053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9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142126</xdr:rowOff>
    </xdr:from>
    <xdr:to>
      <xdr:col>30</xdr:col>
      <xdr:colOff>25400</xdr:colOff>
      <xdr:row>12</xdr:row>
      <xdr:rowOff>142126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471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18682</xdr:rowOff>
    </xdr:from>
    <xdr:to>
      <xdr:col>29</xdr:col>
      <xdr:colOff>127000</xdr:colOff>
      <xdr:row>15</xdr:row>
      <xdr:rowOff>83490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638057"/>
          <a:ext cx="647700" cy="648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101045</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91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128968</xdr:rowOff>
    </xdr:from>
    <xdr:to>
      <xdr:col>29</xdr:col>
      <xdr:colOff>177800</xdr:colOff>
      <xdr:row>17</xdr:row>
      <xdr:rowOff>59118</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197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83490</xdr:rowOff>
    </xdr:from>
    <xdr:to>
      <xdr:col>26</xdr:col>
      <xdr:colOff>50800</xdr:colOff>
      <xdr:row>15</xdr:row>
      <xdr:rowOff>85128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702865"/>
          <a:ext cx="698500" cy="16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151714</xdr:rowOff>
    </xdr:from>
    <xdr:to>
      <xdr:col>26</xdr:col>
      <xdr:colOff>101600</xdr:colOff>
      <xdr:row>17</xdr:row>
      <xdr:rowOff>81864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425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66641</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28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85128</xdr:rowOff>
    </xdr:from>
    <xdr:to>
      <xdr:col>22</xdr:col>
      <xdr:colOff>114300</xdr:colOff>
      <xdr:row>15</xdr:row>
      <xdr:rowOff>101473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704503"/>
          <a:ext cx="698500" cy="16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5334</xdr:rowOff>
    </xdr:from>
    <xdr:to>
      <xdr:col>22</xdr:col>
      <xdr:colOff>165100</xdr:colOff>
      <xdr:row>17</xdr:row>
      <xdr:rowOff>106934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67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91711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5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101473</xdr:rowOff>
    </xdr:from>
    <xdr:to>
      <xdr:col>18</xdr:col>
      <xdr:colOff>177800</xdr:colOff>
      <xdr:row>15</xdr:row>
      <xdr:rowOff>150965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720848"/>
          <a:ext cx="698500" cy="494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61493</xdr:rowOff>
    </xdr:from>
    <xdr:to>
      <xdr:col>19</xdr:col>
      <xdr:colOff>38100</xdr:colOff>
      <xdr:row>17</xdr:row>
      <xdr:rowOff>163093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237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147870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1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100698</xdr:rowOff>
    </xdr:from>
    <xdr:to>
      <xdr:col>15</xdr:col>
      <xdr:colOff>101600</xdr:colOff>
      <xdr:row>18</xdr:row>
      <xdr:rowOff>30848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629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15625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49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139332</xdr:rowOff>
    </xdr:from>
    <xdr:to>
      <xdr:col>29</xdr:col>
      <xdr:colOff>177800</xdr:colOff>
      <xdr:row>15</xdr:row>
      <xdr:rowOff>69482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587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155859</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432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32690</xdr:rowOff>
    </xdr:from>
    <xdr:to>
      <xdr:col>26</xdr:col>
      <xdr:colOff>101600</xdr:colOff>
      <xdr:row>15</xdr:row>
      <xdr:rowOff>134290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652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144467</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420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34328</xdr:rowOff>
    </xdr:from>
    <xdr:to>
      <xdr:col>22</xdr:col>
      <xdr:colOff>165100</xdr:colOff>
      <xdr:row>15</xdr:row>
      <xdr:rowOff>135928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653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146105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422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50673</xdr:rowOff>
    </xdr:from>
    <xdr:to>
      <xdr:col>19</xdr:col>
      <xdr:colOff>38100</xdr:colOff>
      <xdr:row>15</xdr:row>
      <xdr:rowOff>152273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6700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162450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438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100165</xdr:rowOff>
    </xdr:from>
    <xdr:to>
      <xdr:col>15</xdr:col>
      <xdr:colOff>101600</xdr:colOff>
      <xdr:row>16</xdr:row>
      <xdr:rowOff>30315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719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40492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488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178054</xdr:rowOff>
    </xdr:from>
    <xdr:to>
      <xdr:col>29</xdr:col>
      <xdr:colOff>127000</xdr:colOff>
      <xdr:row>37</xdr:row>
      <xdr:rowOff>204419</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02604"/>
          <a:ext cx="0" cy="1226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176496</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0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204419</xdr:rowOff>
    </xdr:from>
    <xdr:to>
      <xdr:col>30</xdr:col>
      <xdr:colOff>25400</xdr:colOff>
      <xdr:row>37</xdr:row>
      <xdr:rowOff>204419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2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92981</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46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178054</xdr:rowOff>
    </xdr:from>
    <xdr:to>
      <xdr:col>30</xdr:col>
      <xdr:colOff>25400</xdr:colOff>
      <xdr:row>33</xdr:row>
      <xdr:rowOff>178054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026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307670</xdr:rowOff>
    </xdr:from>
    <xdr:to>
      <xdr:col>29</xdr:col>
      <xdr:colOff>127000</xdr:colOff>
      <xdr:row>35</xdr:row>
      <xdr:rowOff>314833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6918020"/>
          <a:ext cx="647700" cy="71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293285</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560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105308</xdr:rowOff>
    </xdr:from>
    <xdr:to>
      <xdr:col>29</xdr:col>
      <xdr:colOff>177800</xdr:colOff>
      <xdr:row>35</xdr:row>
      <xdr:rowOff>206908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15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303479</xdr:rowOff>
    </xdr:from>
    <xdr:to>
      <xdr:col>26</xdr:col>
      <xdr:colOff>50800</xdr:colOff>
      <xdr:row>35</xdr:row>
      <xdr:rowOff>307670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913829"/>
          <a:ext cx="698500" cy="41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122796</xdr:rowOff>
    </xdr:from>
    <xdr:to>
      <xdr:col>26</xdr:col>
      <xdr:colOff>101600</xdr:colOff>
      <xdr:row>35</xdr:row>
      <xdr:rowOff>224396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331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234573</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502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271094</xdr:rowOff>
    </xdr:from>
    <xdr:to>
      <xdr:col>22</xdr:col>
      <xdr:colOff>114300</xdr:colOff>
      <xdr:row>35</xdr:row>
      <xdr:rowOff>303479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881444"/>
          <a:ext cx="698500" cy="323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129578</xdr:rowOff>
    </xdr:from>
    <xdr:to>
      <xdr:col>22</xdr:col>
      <xdr:colOff>165100</xdr:colOff>
      <xdr:row>35</xdr:row>
      <xdr:rowOff>231178</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241355</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50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245567</xdr:rowOff>
    </xdr:from>
    <xdr:to>
      <xdr:col>18</xdr:col>
      <xdr:colOff>177800</xdr:colOff>
      <xdr:row>35</xdr:row>
      <xdr:rowOff>271094</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855917"/>
          <a:ext cx="698500" cy="255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117463</xdr:rowOff>
    </xdr:from>
    <xdr:to>
      <xdr:col>19</xdr:col>
      <xdr:colOff>38100</xdr:colOff>
      <xdr:row>35</xdr:row>
      <xdr:rowOff>219063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27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229240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496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113005</xdr:rowOff>
    </xdr:from>
    <xdr:to>
      <xdr:col>15</xdr:col>
      <xdr:colOff>101600</xdr:colOff>
      <xdr:row>35</xdr:row>
      <xdr:rowOff>214605</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224782</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49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264033</xdr:rowOff>
    </xdr:from>
    <xdr:to>
      <xdr:col>29</xdr:col>
      <xdr:colOff>177800</xdr:colOff>
      <xdr:row>36</xdr:row>
      <xdr:rowOff>22733</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8743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236110</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846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256870</xdr:rowOff>
    </xdr:from>
    <xdr:to>
      <xdr:col>26</xdr:col>
      <xdr:colOff>101600</xdr:colOff>
      <xdr:row>36</xdr:row>
      <xdr:rowOff>15570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867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347</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953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252679</xdr:rowOff>
    </xdr:from>
    <xdr:to>
      <xdr:col>22</xdr:col>
      <xdr:colOff>165100</xdr:colOff>
      <xdr:row>36</xdr:row>
      <xdr:rowOff>11379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8630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339056</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949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220294</xdr:rowOff>
    </xdr:from>
    <xdr:to>
      <xdr:col>19</xdr:col>
      <xdr:colOff>38100</xdr:colOff>
      <xdr:row>35</xdr:row>
      <xdr:rowOff>321894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8306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306671</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917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194767</xdr:rowOff>
    </xdr:from>
    <xdr:to>
      <xdr:col>15</xdr:col>
      <xdr:colOff>101600</xdr:colOff>
      <xdr:row>35</xdr:row>
      <xdr:rowOff>296367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8051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281144</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891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大阪府八尾市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261,998
253,942
41.72
123,120,328
122,716,726
56,329
60,034,696
92,171,699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94502</xdr:rowOff>
    </xdr:from>
    <xdr:to>
      <xdr:col>24</xdr:col>
      <xdr:colOff>62865</xdr:colOff>
      <xdr:row>38</xdr:row>
      <xdr:rowOff>60180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38002"/>
          <a:ext cx="1270" cy="133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64007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7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60180</xdr:rowOff>
    </xdr:from>
    <xdr:to>
      <xdr:col>24</xdr:col>
      <xdr:colOff>152400</xdr:colOff>
      <xdr:row>38</xdr:row>
      <xdr:rowOff>60180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7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41179</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1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94502</xdr:rowOff>
    </xdr:from>
    <xdr:to>
      <xdr:col>24</xdr:col>
      <xdr:colOff>152400</xdr:colOff>
      <xdr:row>30</xdr:row>
      <xdr:rowOff>94502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38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26184</xdr:rowOff>
    </xdr:from>
    <xdr:to>
      <xdr:col>24</xdr:col>
      <xdr:colOff>63500</xdr:colOff>
      <xdr:row>34</xdr:row>
      <xdr:rowOff>50579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855484"/>
          <a:ext cx="838200" cy="24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113994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43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135567</xdr:rowOff>
    </xdr:from>
    <xdr:to>
      <xdr:col>24</xdr:col>
      <xdr:colOff>114300</xdr:colOff>
      <xdr:row>35</xdr:row>
      <xdr:rowOff>65717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6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34642</xdr:rowOff>
    </xdr:from>
    <xdr:to>
      <xdr:col>19</xdr:col>
      <xdr:colOff>177800</xdr:colOff>
      <xdr:row>34</xdr:row>
      <xdr:rowOff>50579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5863942"/>
          <a:ext cx="889000" cy="15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156076</xdr:rowOff>
    </xdr:from>
    <xdr:to>
      <xdr:col>20</xdr:col>
      <xdr:colOff>38100</xdr:colOff>
      <xdr:row>35</xdr:row>
      <xdr:rowOff>86226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9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77353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07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34642</xdr:rowOff>
    </xdr:from>
    <xdr:to>
      <xdr:col>15</xdr:col>
      <xdr:colOff>50800</xdr:colOff>
      <xdr:row>34</xdr:row>
      <xdr:rowOff>136597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863942"/>
          <a:ext cx="889000" cy="101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6767</xdr:rowOff>
    </xdr:from>
    <xdr:to>
      <xdr:col>15</xdr:col>
      <xdr:colOff>101600</xdr:colOff>
      <xdr:row>35</xdr:row>
      <xdr:rowOff>108367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99494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0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136597</xdr:rowOff>
    </xdr:from>
    <xdr:to>
      <xdr:col>10</xdr:col>
      <xdr:colOff>114300</xdr:colOff>
      <xdr:row>35</xdr:row>
      <xdr:rowOff>25008</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965897"/>
          <a:ext cx="889000" cy="59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143666</xdr:rowOff>
    </xdr:from>
    <xdr:to>
      <xdr:col>10</xdr:col>
      <xdr:colOff>165100</xdr:colOff>
      <xdr:row>36</xdr:row>
      <xdr:rowOff>73816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64943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23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148565</xdr:rowOff>
    </xdr:from>
    <xdr:to>
      <xdr:col>6</xdr:col>
      <xdr:colOff>38100</xdr:colOff>
      <xdr:row>36</xdr:row>
      <xdr:rowOff>78715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69842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24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146834</xdr:rowOff>
    </xdr:from>
    <xdr:to>
      <xdr:col>24</xdr:col>
      <xdr:colOff>114300</xdr:colOff>
      <xdr:row>34</xdr:row>
      <xdr:rowOff>76984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80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169711</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65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171229</xdr:rowOff>
    </xdr:from>
    <xdr:to>
      <xdr:col>20</xdr:col>
      <xdr:colOff>38100</xdr:colOff>
      <xdr:row>34</xdr:row>
      <xdr:rowOff>101379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82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117906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60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155292</xdr:rowOff>
    </xdr:from>
    <xdr:to>
      <xdr:col>15</xdr:col>
      <xdr:colOff>101600</xdr:colOff>
      <xdr:row>34</xdr:row>
      <xdr:rowOff>85442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81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101969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58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85797</xdr:rowOff>
    </xdr:from>
    <xdr:to>
      <xdr:col>10</xdr:col>
      <xdr:colOff>165100</xdr:colOff>
      <xdr:row>35</xdr:row>
      <xdr:rowOff>15947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91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32474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69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145658</xdr:rowOff>
    </xdr:from>
    <xdr:to>
      <xdr:col>6</xdr:col>
      <xdr:colOff>38100</xdr:colOff>
      <xdr:row>35</xdr:row>
      <xdr:rowOff>75808</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9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92335</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75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19456</xdr:rowOff>
    </xdr:from>
    <xdr:to>
      <xdr:col>24</xdr:col>
      <xdr:colOff>62865</xdr:colOff>
      <xdr:row>57</xdr:row>
      <xdr:rowOff>65794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934856"/>
          <a:ext cx="1270" cy="903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69621</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84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65794</xdr:rowOff>
    </xdr:from>
    <xdr:to>
      <xdr:col>24</xdr:col>
      <xdr:colOff>152400</xdr:colOff>
      <xdr:row>57</xdr:row>
      <xdr:rowOff>65794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83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137583</xdr:rowOff>
    </xdr:from>
    <xdr:ext cx="534377"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71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19456</xdr:rowOff>
    </xdr:from>
    <xdr:to>
      <xdr:col>24</xdr:col>
      <xdr:colOff>152400</xdr:colOff>
      <xdr:row>52</xdr:row>
      <xdr:rowOff>19456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934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20142</xdr:rowOff>
    </xdr:from>
    <xdr:to>
      <xdr:col>24</xdr:col>
      <xdr:colOff>63500</xdr:colOff>
      <xdr:row>57</xdr:row>
      <xdr:rowOff>7661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621342"/>
          <a:ext cx="838200" cy="158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28544</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286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5667</xdr:rowOff>
    </xdr:from>
    <xdr:to>
      <xdr:col>24</xdr:col>
      <xdr:colOff>114300</xdr:colOff>
      <xdr:row>55</xdr:row>
      <xdr:rowOff>107267</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43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7661</xdr:rowOff>
    </xdr:from>
    <xdr:to>
      <xdr:col>19</xdr:col>
      <xdr:colOff>177800</xdr:colOff>
      <xdr:row>58</xdr:row>
      <xdr:rowOff>108405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780311"/>
          <a:ext cx="889000" cy="27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103347</xdr:rowOff>
    </xdr:from>
    <xdr:to>
      <xdr:col>20</xdr:col>
      <xdr:colOff>38100</xdr:colOff>
      <xdr:row>56</xdr:row>
      <xdr:rowOff>33497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53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50024</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308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108405</xdr:rowOff>
    </xdr:from>
    <xdr:to>
      <xdr:col>15</xdr:col>
      <xdr:colOff>50800</xdr:colOff>
      <xdr:row>59</xdr:row>
      <xdr:rowOff>34978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10052505"/>
          <a:ext cx="889000" cy="98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95072</xdr:rowOff>
    </xdr:from>
    <xdr:to>
      <xdr:col>15</xdr:col>
      <xdr:colOff>101600</xdr:colOff>
      <xdr:row>57</xdr:row>
      <xdr:rowOff>25222</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69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41749</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47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34978</xdr:rowOff>
    </xdr:from>
    <xdr:to>
      <xdr:col>10</xdr:col>
      <xdr:colOff>114300</xdr:colOff>
      <xdr:row>59</xdr:row>
      <xdr:rowOff>77726</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150528"/>
          <a:ext cx="889000" cy="4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166304</xdr:rowOff>
    </xdr:from>
    <xdr:to>
      <xdr:col>10</xdr:col>
      <xdr:colOff>165100</xdr:colOff>
      <xdr:row>57</xdr:row>
      <xdr:rowOff>96454</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6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112981</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542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44255</xdr:rowOff>
    </xdr:from>
    <xdr:to>
      <xdr:col>6</xdr:col>
      <xdr:colOff>38100</xdr:colOff>
      <xdr:row>57</xdr:row>
      <xdr:rowOff>145855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16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162382</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59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140792</xdr:rowOff>
    </xdr:from>
    <xdr:to>
      <xdr:col>24</xdr:col>
      <xdr:colOff>114300</xdr:colOff>
      <xdr:row>56</xdr:row>
      <xdr:rowOff>70942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57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119219</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54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128311</xdr:rowOff>
    </xdr:from>
    <xdr:to>
      <xdr:col>20</xdr:col>
      <xdr:colOff>38100</xdr:colOff>
      <xdr:row>57</xdr:row>
      <xdr:rowOff>58461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2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49588</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82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57605</xdr:rowOff>
    </xdr:from>
    <xdr:to>
      <xdr:col>15</xdr:col>
      <xdr:colOff>101600</xdr:colOff>
      <xdr:row>58</xdr:row>
      <xdr:rowOff>159205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1000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150332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09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155628</xdr:rowOff>
    </xdr:from>
    <xdr:to>
      <xdr:col>10</xdr:col>
      <xdr:colOff>165100</xdr:colOff>
      <xdr:row>59</xdr:row>
      <xdr:rowOff>85778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100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76905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19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26926</xdr:rowOff>
    </xdr:from>
    <xdr:to>
      <xdr:col>6</xdr:col>
      <xdr:colOff>38100</xdr:colOff>
      <xdr:row>59</xdr:row>
      <xdr:rowOff>128526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14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119653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23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135642</xdr:rowOff>
    </xdr:from>
    <xdr:to>
      <xdr:col>24</xdr:col>
      <xdr:colOff>62865</xdr:colOff>
      <xdr:row>78</xdr:row>
      <xdr:rowOff>9398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37142"/>
          <a:ext cx="1270" cy="124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13225</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386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9398</xdr:rowOff>
    </xdr:from>
    <xdr:to>
      <xdr:col>24</xdr:col>
      <xdr:colOff>152400</xdr:colOff>
      <xdr:row>78</xdr:row>
      <xdr:rowOff>9398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8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82319</xdr:rowOff>
    </xdr:from>
    <xdr:ext cx="534377"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1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135642</xdr:rowOff>
    </xdr:from>
    <xdr:to>
      <xdr:col>24</xdr:col>
      <xdr:colOff>152400</xdr:colOff>
      <xdr:row>70</xdr:row>
      <xdr:rowOff>135642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3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99067</xdr:rowOff>
    </xdr:from>
    <xdr:to>
      <xdr:col>24</xdr:col>
      <xdr:colOff>63500</xdr:colOff>
      <xdr:row>77</xdr:row>
      <xdr:rowOff>103696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300717"/>
          <a:ext cx="838200" cy="4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58570</xdr:rowOff>
    </xdr:from>
    <xdr:ext cx="469744"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2917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35694</xdr:rowOff>
    </xdr:from>
    <xdr:to>
      <xdr:col>24</xdr:col>
      <xdr:colOff>114300</xdr:colOff>
      <xdr:row>76</xdr:row>
      <xdr:rowOff>137294</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06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100209</xdr:rowOff>
    </xdr:from>
    <xdr:to>
      <xdr:col>19</xdr:col>
      <xdr:colOff>177800</xdr:colOff>
      <xdr:row>77</xdr:row>
      <xdr:rowOff>103696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908300" y="13301859"/>
          <a:ext cx="889000" cy="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27178</xdr:rowOff>
    </xdr:from>
    <xdr:to>
      <xdr:col>20</xdr:col>
      <xdr:colOff>38100</xdr:colOff>
      <xdr:row>76</xdr:row>
      <xdr:rowOff>128778</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05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145305</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62428" y="1283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100209</xdr:rowOff>
    </xdr:from>
    <xdr:to>
      <xdr:col>15</xdr:col>
      <xdr:colOff>50800</xdr:colOff>
      <xdr:row>77</xdr:row>
      <xdr:rowOff>100552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301859"/>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36951</xdr:rowOff>
    </xdr:from>
    <xdr:to>
      <xdr:col>15</xdr:col>
      <xdr:colOff>101600</xdr:colOff>
      <xdr:row>76</xdr:row>
      <xdr:rowOff>138551</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06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155077</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73428" y="1284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100552</xdr:rowOff>
    </xdr:from>
    <xdr:to>
      <xdr:col>10</xdr:col>
      <xdr:colOff>114300</xdr:colOff>
      <xdr:row>77</xdr:row>
      <xdr:rowOff>101067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302202"/>
          <a:ext cx="889000" cy="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83241</xdr:rowOff>
    </xdr:from>
    <xdr:to>
      <xdr:col>10</xdr:col>
      <xdr:colOff>165100</xdr:colOff>
      <xdr:row>77</xdr:row>
      <xdr:rowOff>13391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1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29919</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84428" y="12888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71241</xdr:rowOff>
    </xdr:from>
    <xdr:to>
      <xdr:col>6</xdr:col>
      <xdr:colOff>38100</xdr:colOff>
      <xdr:row>77</xdr:row>
      <xdr:rowOff>1391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10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17918</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95428" y="12876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48267</xdr:rowOff>
    </xdr:from>
    <xdr:to>
      <xdr:col>24</xdr:col>
      <xdr:colOff>114300</xdr:colOff>
      <xdr:row>77</xdr:row>
      <xdr:rowOff>149867</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24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134644</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164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52896</xdr:rowOff>
    </xdr:from>
    <xdr:to>
      <xdr:col>20</xdr:col>
      <xdr:colOff>38100</xdr:colOff>
      <xdr:row>77</xdr:row>
      <xdr:rowOff>154496</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25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145623</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347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49409</xdr:rowOff>
    </xdr:from>
    <xdr:to>
      <xdr:col>15</xdr:col>
      <xdr:colOff>101600</xdr:colOff>
      <xdr:row>77</xdr:row>
      <xdr:rowOff>151009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25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142136</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343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49752</xdr:rowOff>
    </xdr:from>
    <xdr:to>
      <xdr:col>10</xdr:col>
      <xdr:colOff>165100</xdr:colOff>
      <xdr:row>77</xdr:row>
      <xdr:rowOff>151352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25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142479</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344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50267</xdr:rowOff>
    </xdr:from>
    <xdr:to>
      <xdr:col>6</xdr:col>
      <xdr:colOff>38100</xdr:colOff>
      <xdr:row>77</xdr:row>
      <xdr:rowOff>151867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25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142994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344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102972</xdr:rowOff>
    </xdr:from>
    <xdr:to>
      <xdr:col>24</xdr:col>
      <xdr:colOff>62865</xdr:colOff>
      <xdr:row>99</xdr:row>
      <xdr:rowOff>108229</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33472"/>
          <a:ext cx="1270" cy="1548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112056</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8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108229</xdr:rowOff>
    </xdr:from>
    <xdr:to>
      <xdr:col>24</xdr:col>
      <xdr:colOff>152400</xdr:colOff>
      <xdr:row>99</xdr:row>
      <xdr:rowOff>108229</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8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49649</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08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102972</xdr:rowOff>
    </xdr:from>
    <xdr:to>
      <xdr:col>24</xdr:col>
      <xdr:colOff>152400</xdr:colOff>
      <xdr:row>90</xdr:row>
      <xdr:rowOff>102972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3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122348</xdr:rowOff>
    </xdr:from>
    <xdr:to>
      <xdr:col>24</xdr:col>
      <xdr:colOff>63500</xdr:colOff>
      <xdr:row>93</xdr:row>
      <xdr:rowOff>156268</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6067198"/>
          <a:ext cx="838200" cy="33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69232</xdr:rowOff>
    </xdr:from>
    <xdr:ext cx="599010"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528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90805</xdr:rowOff>
    </xdr:from>
    <xdr:to>
      <xdr:col>24</xdr:col>
      <xdr:colOff>114300</xdr:colOff>
      <xdr:row>97</xdr:row>
      <xdr:rowOff>20955</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5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122348</xdr:rowOff>
    </xdr:from>
    <xdr:to>
      <xdr:col>19</xdr:col>
      <xdr:colOff>177800</xdr:colOff>
      <xdr:row>95</xdr:row>
      <xdr:rowOff>153101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067198"/>
          <a:ext cx="889000" cy="373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153550</xdr:rowOff>
    </xdr:from>
    <xdr:to>
      <xdr:col>20</xdr:col>
      <xdr:colOff>38100</xdr:colOff>
      <xdr:row>96</xdr:row>
      <xdr:rowOff>83700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44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74827</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497795" y="1653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153101</xdr:rowOff>
    </xdr:from>
    <xdr:to>
      <xdr:col>15</xdr:col>
      <xdr:colOff>50800</xdr:colOff>
      <xdr:row>96</xdr:row>
      <xdr:rowOff>62106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440851"/>
          <a:ext cx="889000" cy="80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85939</xdr:rowOff>
    </xdr:from>
    <xdr:to>
      <xdr:col>15</xdr:col>
      <xdr:colOff>101600</xdr:colOff>
      <xdr:row>98</xdr:row>
      <xdr:rowOff>16089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71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7216</xdr:rowOff>
    </xdr:from>
    <xdr:ext cx="59901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08795" y="16809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62106</xdr:rowOff>
    </xdr:from>
    <xdr:to>
      <xdr:col>10</xdr:col>
      <xdr:colOff>114300</xdr:colOff>
      <xdr:row>96</xdr:row>
      <xdr:rowOff>126354</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521306"/>
          <a:ext cx="889000" cy="64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131899</xdr:rowOff>
    </xdr:from>
    <xdr:to>
      <xdr:col>10</xdr:col>
      <xdr:colOff>165100</xdr:colOff>
      <xdr:row>98</xdr:row>
      <xdr:rowOff>62049</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76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53176</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19795" y="16855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14452</xdr:rowOff>
    </xdr:from>
    <xdr:to>
      <xdr:col>6</xdr:col>
      <xdr:colOff>38100</xdr:colOff>
      <xdr:row>98</xdr:row>
      <xdr:rowOff>116052</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81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107179</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30795" y="16909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105468</xdr:rowOff>
    </xdr:from>
    <xdr:to>
      <xdr:col>24</xdr:col>
      <xdr:colOff>114300</xdr:colOff>
      <xdr:row>94</xdr:row>
      <xdr:rowOff>35618</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05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128345</xdr:rowOff>
    </xdr:from>
    <xdr:ext cx="599010"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5901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71548</xdr:rowOff>
    </xdr:from>
    <xdr:to>
      <xdr:col>20</xdr:col>
      <xdr:colOff>38100</xdr:colOff>
      <xdr:row>94</xdr:row>
      <xdr:rowOff>1698</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01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18225</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497795" y="15791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102301</xdr:rowOff>
    </xdr:from>
    <xdr:to>
      <xdr:col>15</xdr:col>
      <xdr:colOff>101600</xdr:colOff>
      <xdr:row>96</xdr:row>
      <xdr:rowOff>32451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39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48978</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08795" y="16165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11306</xdr:rowOff>
    </xdr:from>
    <xdr:to>
      <xdr:col>10</xdr:col>
      <xdr:colOff>165100</xdr:colOff>
      <xdr:row>96</xdr:row>
      <xdr:rowOff>112906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47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129433</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19795" y="16245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75554</xdr:rowOff>
    </xdr:from>
    <xdr:to>
      <xdr:col>6</xdr:col>
      <xdr:colOff>38100</xdr:colOff>
      <xdr:row>97</xdr:row>
      <xdr:rowOff>5704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53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22231</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30795" y="16309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140183</xdr:rowOff>
    </xdr:from>
    <xdr:to>
      <xdr:col>54</xdr:col>
      <xdr:colOff>189865</xdr:colOff>
      <xdr:row>39</xdr:row>
      <xdr:rowOff>121831</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969483"/>
          <a:ext cx="1270" cy="838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125658</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81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121831</xdr:rowOff>
    </xdr:from>
    <xdr:to>
      <xdr:col>55</xdr:col>
      <xdr:colOff>88900</xdr:colOff>
      <xdr:row>39</xdr:row>
      <xdr:rowOff>121831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80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86860</xdr:rowOff>
    </xdr:from>
    <xdr:ext cx="534377"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74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140183</xdr:rowOff>
    </xdr:from>
    <xdr:to>
      <xdr:col>55</xdr:col>
      <xdr:colOff>88900</xdr:colOff>
      <xdr:row>34</xdr:row>
      <xdr:rowOff>140183</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969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30645</xdr:rowOff>
    </xdr:from>
    <xdr:to>
      <xdr:col>55</xdr:col>
      <xdr:colOff>0</xdr:colOff>
      <xdr:row>38</xdr:row>
      <xdr:rowOff>63449</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545745"/>
          <a:ext cx="838200" cy="3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154944</xdr:rowOff>
    </xdr:from>
    <xdr:ext cx="534377"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498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5067</xdr:rowOff>
    </xdr:from>
    <xdr:to>
      <xdr:col>55</xdr:col>
      <xdr:colOff>50800</xdr:colOff>
      <xdr:row>38</xdr:row>
      <xdr:rowOff>106667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52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145174</xdr:rowOff>
    </xdr:from>
    <xdr:to>
      <xdr:col>50</xdr:col>
      <xdr:colOff>114300</xdr:colOff>
      <xdr:row>38</xdr:row>
      <xdr:rowOff>63449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5288674"/>
          <a:ext cx="889000" cy="128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50762</xdr:rowOff>
    </xdr:from>
    <xdr:to>
      <xdr:col>50</xdr:col>
      <xdr:colOff>165100</xdr:colOff>
      <xdr:row>38</xdr:row>
      <xdr:rowOff>152362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565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143489</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665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145174</xdr:rowOff>
    </xdr:from>
    <xdr:to>
      <xdr:col>45</xdr:col>
      <xdr:colOff>177800</xdr:colOff>
      <xdr:row>38</xdr:row>
      <xdr:rowOff>148996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5288674"/>
          <a:ext cx="889000" cy="137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155956</xdr:rowOff>
    </xdr:from>
    <xdr:to>
      <xdr:col>46</xdr:col>
      <xdr:colOff>38100</xdr:colOff>
      <xdr:row>31</xdr:row>
      <xdr:rowOff>86106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529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77233</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5392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148996</xdr:rowOff>
    </xdr:from>
    <xdr:to>
      <xdr:col>41</xdr:col>
      <xdr:colOff>50800</xdr:colOff>
      <xdr:row>38</xdr:row>
      <xdr:rowOff>152997</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664096"/>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145897</xdr:rowOff>
    </xdr:from>
    <xdr:to>
      <xdr:col>41</xdr:col>
      <xdr:colOff>101600</xdr:colOff>
      <xdr:row>39</xdr:row>
      <xdr:rowOff>76047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66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67174</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753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167360</xdr:rowOff>
    </xdr:from>
    <xdr:to>
      <xdr:col>36</xdr:col>
      <xdr:colOff>165100</xdr:colOff>
      <xdr:row>39</xdr:row>
      <xdr:rowOff>97510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6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88637</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77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151295</xdr:rowOff>
    </xdr:from>
    <xdr:to>
      <xdr:col>55</xdr:col>
      <xdr:colOff>50800</xdr:colOff>
      <xdr:row>38</xdr:row>
      <xdr:rowOff>81445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49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2722</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34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12649</xdr:rowOff>
    </xdr:from>
    <xdr:to>
      <xdr:col>50</xdr:col>
      <xdr:colOff>165100</xdr:colOff>
      <xdr:row>38</xdr:row>
      <xdr:rowOff>114249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52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130776</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30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94374</xdr:rowOff>
    </xdr:from>
    <xdr:to>
      <xdr:col>46</xdr:col>
      <xdr:colOff>38100</xdr:colOff>
      <xdr:row>31</xdr:row>
      <xdr:rowOff>24524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23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41051</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013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98196</xdr:rowOff>
    </xdr:from>
    <xdr:to>
      <xdr:col>41</xdr:col>
      <xdr:colOff>101600</xdr:colOff>
      <xdr:row>39</xdr:row>
      <xdr:rowOff>28346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61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44873</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388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102197</xdr:rowOff>
    </xdr:from>
    <xdr:to>
      <xdr:col>36</xdr:col>
      <xdr:colOff>165100</xdr:colOff>
      <xdr:row>39</xdr:row>
      <xdr:rowOff>32347</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61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48874</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39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130180</xdr:rowOff>
    </xdr:from>
    <xdr:to>
      <xdr:col>54</xdr:col>
      <xdr:colOff>189865</xdr:colOff>
      <xdr:row>59</xdr:row>
      <xdr:rowOff>143325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702680"/>
          <a:ext cx="1270" cy="1556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147152</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26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143325</xdr:rowOff>
    </xdr:from>
    <xdr:to>
      <xdr:col>55</xdr:col>
      <xdr:colOff>88900</xdr:colOff>
      <xdr:row>59</xdr:row>
      <xdr:rowOff>143325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258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76857</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477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130180</xdr:rowOff>
    </xdr:from>
    <xdr:to>
      <xdr:col>55</xdr:col>
      <xdr:colOff>88900</xdr:colOff>
      <xdr:row>50</xdr:row>
      <xdr:rowOff>130180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70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104610</xdr:rowOff>
    </xdr:from>
    <xdr:to>
      <xdr:col>55</xdr:col>
      <xdr:colOff>0</xdr:colOff>
      <xdr:row>58</xdr:row>
      <xdr:rowOff>157824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9639300" y="10048710"/>
          <a:ext cx="838200" cy="53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137151</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566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114274</xdr:rowOff>
    </xdr:from>
    <xdr:to>
      <xdr:col>55</xdr:col>
      <xdr:colOff>50800</xdr:colOff>
      <xdr:row>57</xdr:row>
      <xdr:rowOff>44424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104610</xdr:rowOff>
    </xdr:from>
    <xdr:to>
      <xdr:col>50</xdr:col>
      <xdr:colOff>114300</xdr:colOff>
      <xdr:row>59</xdr:row>
      <xdr:rowOff>111631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8750300" y="10048710"/>
          <a:ext cx="889000" cy="17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103514</xdr:rowOff>
    </xdr:from>
    <xdr:to>
      <xdr:col>50</xdr:col>
      <xdr:colOff>165100</xdr:colOff>
      <xdr:row>57</xdr:row>
      <xdr:rowOff>33664</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70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50191</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47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74010</xdr:rowOff>
    </xdr:from>
    <xdr:to>
      <xdr:col>45</xdr:col>
      <xdr:colOff>177800</xdr:colOff>
      <xdr:row>59</xdr:row>
      <xdr:rowOff>111631</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7861300" y="10189560"/>
          <a:ext cx="889000" cy="3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36795</xdr:rowOff>
    </xdr:from>
    <xdr:to>
      <xdr:col>46</xdr:col>
      <xdr:colOff>38100</xdr:colOff>
      <xdr:row>56</xdr:row>
      <xdr:rowOff>138395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63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154922</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41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62123</xdr:rowOff>
    </xdr:from>
    <xdr:to>
      <xdr:col>41</xdr:col>
      <xdr:colOff>50800</xdr:colOff>
      <xdr:row>59</xdr:row>
      <xdr:rowOff>74010</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6972300" y="10006223"/>
          <a:ext cx="889000" cy="18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42380</xdr:rowOff>
    </xdr:from>
    <xdr:to>
      <xdr:col>41</xdr:col>
      <xdr:colOff>101600</xdr:colOff>
      <xdr:row>56</xdr:row>
      <xdr:rowOff>143980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160507</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4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130424</xdr:rowOff>
    </xdr:from>
    <xdr:to>
      <xdr:col>36</xdr:col>
      <xdr:colOff>165100</xdr:colOff>
      <xdr:row>57</xdr:row>
      <xdr:rowOff>60574</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77101</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50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107024</xdr:rowOff>
    </xdr:from>
    <xdr:to>
      <xdr:col>55</xdr:col>
      <xdr:colOff>50800</xdr:colOff>
      <xdr:row>59</xdr:row>
      <xdr:rowOff>37174</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1005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85451</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10029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53810</xdr:rowOff>
    </xdr:from>
    <xdr:to>
      <xdr:col>50</xdr:col>
      <xdr:colOff>165100</xdr:colOff>
      <xdr:row>58</xdr:row>
      <xdr:rowOff>155410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99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146537</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1009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60831</xdr:rowOff>
    </xdr:from>
    <xdr:to>
      <xdr:col>46</xdr:col>
      <xdr:colOff>38100</xdr:colOff>
      <xdr:row>59</xdr:row>
      <xdr:rowOff>162431</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1017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153558</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10269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23210</xdr:rowOff>
    </xdr:from>
    <xdr:to>
      <xdr:col>41</xdr:col>
      <xdr:colOff>101600</xdr:colOff>
      <xdr:row>59</xdr:row>
      <xdr:rowOff>124810</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1013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115937</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10231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11323</xdr:rowOff>
    </xdr:from>
    <xdr:to>
      <xdr:col>36</xdr:col>
      <xdr:colOff>165100</xdr:colOff>
      <xdr:row>58</xdr:row>
      <xdr:rowOff>112923</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95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104050</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10048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90848</xdr:rowOff>
    </xdr:from>
    <xdr:to>
      <xdr:col>54</xdr:col>
      <xdr:colOff>189865</xdr:colOff>
      <xdr:row>78</xdr:row>
      <xdr:rowOff>124475</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263798"/>
          <a:ext cx="1270" cy="123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128302</xdr:rowOff>
    </xdr:from>
    <xdr:ext cx="378565"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01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124475</xdr:rowOff>
    </xdr:from>
    <xdr:to>
      <xdr:col>55</xdr:col>
      <xdr:colOff>88900</xdr:colOff>
      <xdr:row>78</xdr:row>
      <xdr:rowOff>124475</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49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37525</xdr:rowOff>
    </xdr:from>
    <xdr:ext cx="534377"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203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90848</xdr:rowOff>
    </xdr:from>
    <xdr:to>
      <xdr:col>55</xdr:col>
      <xdr:colOff>88900</xdr:colOff>
      <xdr:row>71</xdr:row>
      <xdr:rowOff>90848</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26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118737</xdr:rowOff>
    </xdr:from>
    <xdr:to>
      <xdr:col>55</xdr:col>
      <xdr:colOff>0</xdr:colOff>
      <xdr:row>78</xdr:row>
      <xdr:rowOff>121847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9639300" y="13491837"/>
          <a:ext cx="838200" cy="3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170367</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029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147490</xdr:rowOff>
    </xdr:from>
    <xdr:to>
      <xdr:col>55</xdr:col>
      <xdr:colOff>50800</xdr:colOff>
      <xdr:row>77</xdr:row>
      <xdr:rowOff>77640</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17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85362</xdr:rowOff>
    </xdr:from>
    <xdr:to>
      <xdr:col>50</xdr:col>
      <xdr:colOff>114300</xdr:colOff>
      <xdr:row>78</xdr:row>
      <xdr:rowOff>121847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3458462"/>
          <a:ext cx="889000" cy="36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134117</xdr:rowOff>
    </xdr:from>
    <xdr:to>
      <xdr:col>50</xdr:col>
      <xdr:colOff>165100</xdr:colOff>
      <xdr:row>77</xdr:row>
      <xdr:rowOff>64267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16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80794</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293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85362</xdr:rowOff>
    </xdr:from>
    <xdr:to>
      <xdr:col>45</xdr:col>
      <xdr:colOff>177800</xdr:colOff>
      <xdr:row>78</xdr:row>
      <xdr:rowOff>107902</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7861300" y="13458462"/>
          <a:ext cx="889000" cy="2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116241</xdr:rowOff>
    </xdr:from>
    <xdr:to>
      <xdr:col>46</xdr:col>
      <xdr:colOff>38100</xdr:colOff>
      <xdr:row>77</xdr:row>
      <xdr:rowOff>46391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1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62917</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2921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77293</xdr:rowOff>
    </xdr:from>
    <xdr:to>
      <xdr:col>41</xdr:col>
      <xdr:colOff>50800</xdr:colOff>
      <xdr:row>78</xdr:row>
      <xdr:rowOff>107902</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6972300" y="13278943"/>
          <a:ext cx="889000" cy="20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143033</xdr:rowOff>
    </xdr:from>
    <xdr:to>
      <xdr:col>41</xdr:col>
      <xdr:colOff>101600</xdr:colOff>
      <xdr:row>77</xdr:row>
      <xdr:rowOff>73183</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1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89709</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294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29601</xdr:rowOff>
    </xdr:from>
    <xdr:to>
      <xdr:col>36</xdr:col>
      <xdr:colOff>165100</xdr:colOff>
      <xdr:row>77</xdr:row>
      <xdr:rowOff>131201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23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122328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32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67937</xdr:rowOff>
    </xdr:from>
    <xdr:to>
      <xdr:col>55</xdr:col>
      <xdr:colOff>50800</xdr:colOff>
      <xdr:row>78</xdr:row>
      <xdr:rowOff>169537</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44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154314</xdr:rowOff>
    </xdr:from>
    <xdr:ext cx="378565"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355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71047</xdr:rowOff>
    </xdr:from>
    <xdr:to>
      <xdr:col>50</xdr:col>
      <xdr:colOff>165100</xdr:colOff>
      <xdr:row>79</xdr:row>
      <xdr:rowOff>1197</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44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78</xdr:row>
      <xdr:rowOff>163774</xdr:rowOff>
    </xdr:from>
    <xdr:ext cx="378565"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50017" y="135368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34562</xdr:rowOff>
    </xdr:from>
    <xdr:to>
      <xdr:col>46</xdr:col>
      <xdr:colOff>38100</xdr:colOff>
      <xdr:row>78</xdr:row>
      <xdr:rowOff>136162</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40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127289</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15428" y="1350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57102</xdr:rowOff>
    </xdr:from>
    <xdr:to>
      <xdr:col>41</xdr:col>
      <xdr:colOff>101600</xdr:colOff>
      <xdr:row>78</xdr:row>
      <xdr:rowOff>158702</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43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149829</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626428" y="13522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26493</xdr:rowOff>
    </xdr:from>
    <xdr:to>
      <xdr:col>36</xdr:col>
      <xdr:colOff>165100</xdr:colOff>
      <xdr:row>77</xdr:row>
      <xdr:rowOff>128093</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22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144620</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3003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149141</xdr:rowOff>
    </xdr:from>
    <xdr:to>
      <xdr:col>54</xdr:col>
      <xdr:colOff>189865</xdr:colOff>
      <xdr:row>98</xdr:row>
      <xdr:rowOff>25081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579641"/>
          <a:ext cx="1270" cy="1247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28908</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831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25081</xdr:rowOff>
    </xdr:from>
    <xdr:to>
      <xdr:col>55</xdr:col>
      <xdr:colOff>88900</xdr:colOff>
      <xdr:row>98</xdr:row>
      <xdr:rowOff>25081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82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95818</xdr:rowOff>
    </xdr:from>
    <xdr:ext cx="534377"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35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149141</xdr:rowOff>
    </xdr:from>
    <xdr:to>
      <xdr:col>55</xdr:col>
      <xdr:colOff>88900</xdr:colOff>
      <xdr:row>90</xdr:row>
      <xdr:rowOff>149141</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5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152571</xdr:rowOff>
    </xdr:from>
    <xdr:to>
      <xdr:col>55</xdr:col>
      <xdr:colOff>0</xdr:colOff>
      <xdr:row>96</xdr:row>
      <xdr:rowOff>44259</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9639300" y="16440321"/>
          <a:ext cx="838200" cy="63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21869</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138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170442</xdr:rowOff>
    </xdr:from>
    <xdr:to>
      <xdr:col>55</xdr:col>
      <xdr:colOff>50800</xdr:colOff>
      <xdr:row>95</xdr:row>
      <xdr:rowOff>100592</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28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152571</xdr:rowOff>
    </xdr:from>
    <xdr:to>
      <xdr:col>50</xdr:col>
      <xdr:colOff>114300</xdr:colOff>
      <xdr:row>97</xdr:row>
      <xdr:rowOff>9855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440321"/>
          <a:ext cx="889000" cy="200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16250</xdr:rowOff>
    </xdr:from>
    <xdr:to>
      <xdr:col>50</xdr:col>
      <xdr:colOff>165100</xdr:colOff>
      <xdr:row>95</xdr:row>
      <xdr:rowOff>117850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3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134377</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079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128225</xdr:rowOff>
    </xdr:from>
    <xdr:to>
      <xdr:col>45</xdr:col>
      <xdr:colOff>177800</xdr:colOff>
      <xdr:row>97</xdr:row>
      <xdr:rowOff>9855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7861300" y="16587425"/>
          <a:ext cx="889000" cy="53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143810</xdr:rowOff>
    </xdr:from>
    <xdr:to>
      <xdr:col>46</xdr:col>
      <xdr:colOff>38100</xdr:colOff>
      <xdr:row>95</xdr:row>
      <xdr:rowOff>73960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2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90487</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035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128225</xdr:rowOff>
    </xdr:from>
    <xdr:to>
      <xdr:col>41</xdr:col>
      <xdr:colOff>50800</xdr:colOff>
      <xdr:row>97</xdr:row>
      <xdr:rowOff>90300</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6587425"/>
          <a:ext cx="889000" cy="13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122710</xdr:rowOff>
    </xdr:from>
    <xdr:to>
      <xdr:col>41</xdr:col>
      <xdr:colOff>101600</xdr:colOff>
      <xdr:row>95</xdr:row>
      <xdr:rowOff>52860</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23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69387</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01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9347</xdr:rowOff>
    </xdr:from>
    <xdr:to>
      <xdr:col>36</xdr:col>
      <xdr:colOff>165100</xdr:colOff>
      <xdr:row>95</xdr:row>
      <xdr:rowOff>110947</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29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127474</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07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164909</xdr:rowOff>
    </xdr:from>
    <xdr:to>
      <xdr:col>55</xdr:col>
      <xdr:colOff>50800</xdr:colOff>
      <xdr:row>96</xdr:row>
      <xdr:rowOff>95059</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45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143336</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43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101771</xdr:rowOff>
    </xdr:from>
    <xdr:to>
      <xdr:col>50</xdr:col>
      <xdr:colOff>165100</xdr:colOff>
      <xdr:row>96</xdr:row>
      <xdr:rowOff>31921</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38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23048</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48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130505</xdr:rowOff>
    </xdr:from>
    <xdr:to>
      <xdr:col>46</xdr:col>
      <xdr:colOff>38100</xdr:colOff>
      <xdr:row>97</xdr:row>
      <xdr:rowOff>60655</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58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51782</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682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77425</xdr:rowOff>
    </xdr:from>
    <xdr:to>
      <xdr:col>41</xdr:col>
      <xdr:colOff>101600</xdr:colOff>
      <xdr:row>97</xdr:row>
      <xdr:rowOff>7575</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53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170152</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62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39500</xdr:rowOff>
    </xdr:from>
    <xdr:to>
      <xdr:col>36</xdr:col>
      <xdr:colOff>165100</xdr:colOff>
      <xdr:row>97</xdr:row>
      <xdr:rowOff>141100</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67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97</xdr:row>
      <xdr:rowOff>132227</xdr:rowOff>
    </xdr:from>
    <xdr:ext cx="469744"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37428" y="1676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57785</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201285"/>
          <a:ext cx="1269"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4462</xdr:rowOff>
    </xdr:from>
    <xdr:ext cx="534377"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497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57785</xdr:rowOff>
    </xdr:from>
    <xdr:to>
      <xdr:col>86</xdr:col>
      <xdr:colOff>25400</xdr:colOff>
      <xdr:row>30</xdr:row>
      <xdr:rowOff>57785</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201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89933</xdr:rowOff>
    </xdr:from>
    <xdr:ext cx="378565"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4335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67056</xdr:rowOff>
    </xdr:from>
    <xdr:to>
      <xdr:col>85</xdr:col>
      <xdr:colOff>177800</xdr:colOff>
      <xdr:row>38</xdr:row>
      <xdr:rowOff>168656</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58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144780</xdr:rowOff>
    </xdr:from>
    <xdr:to>
      <xdr:col>81</xdr:col>
      <xdr:colOff>50800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4592300" y="6659880"/>
          <a:ext cx="889000" cy="7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165608</xdr:rowOff>
    </xdr:from>
    <xdr:to>
      <xdr:col>81</xdr:col>
      <xdr:colOff>101600</xdr:colOff>
      <xdr:row>38</xdr:row>
      <xdr:rowOff>95758</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50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112285</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28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144780</xdr:rowOff>
    </xdr:from>
    <xdr:to>
      <xdr:col>76</xdr:col>
      <xdr:colOff>114300</xdr:colOff>
      <xdr:row>39</xdr:row>
      <xdr:rowOff>11049</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3703300" y="6659880"/>
          <a:ext cx="8890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127254</xdr:rowOff>
    </xdr:from>
    <xdr:to>
      <xdr:col>76</xdr:col>
      <xdr:colOff>165100</xdr:colOff>
      <xdr:row>37</xdr:row>
      <xdr:rowOff>57404</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29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73931</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074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145796</xdr:rowOff>
    </xdr:from>
    <xdr:to>
      <xdr:col>71</xdr:col>
      <xdr:colOff>177800</xdr:colOff>
      <xdr:row>39</xdr:row>
      <xdr:rowOff>11049</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2814300" y="6660896"/>
          <a:ext cx="8890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9017</xdr:rowOff>
    </xdr:from>
    <xdr:to>
      <xdr:col>72</xdr:col>
      <xdr:colOff>38100</xdr:colOff>
      <xdr:row>37</xdr:row>
      <xdr:rowOff>110617</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3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127144</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8" y="6127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64262</xdr:rowOff>
    </xdr:from>
    <xdr:to>
      <xdr:col>67</xdr:col>
      <xdr:colOff>101600</xdr:colOff>
      <xdr:row>37</xdr:row>
      <xdr:rowOff>165862</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40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10939</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579428" y="618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93980</xdr:rowOff>
    </xdr:from>
    <xdr:to>
      <xdr:col>76</xdr:col>
      <xdr:colOff>165100</xdr:colOff>
      <xdr:row>39</xdr:row>
      <xdr:rowOff>24130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15257</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3017" y="6701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131699</xdr:rowOff>
    </xdr:from>
    <xdr:to>
      <xdr:col>72</xdr:col>
      <xdr:colOff>38100</xdr:colOff>
      <xdr:row>39</xdr:row>
      <xdr:rowOff>61849</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4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52976</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4017" y="6739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94996</xdr:rowOff>
    </xdr:from>
    <xdr:to>
      <xdr:col>67</xdr:col>
      <xdr:colOff>101600</xdr:colOff>
      <xdr:row>39</xdr:row>
      <xdr:rowOff>25146</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61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16273</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25017" y="67028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108153</xdr:rowOff>
    </xdr:from>
    <xdr:to>
      <xdr:col>85</xdr:col>
      <xdr:colOff>126364</xdr:colOff>
      <xdr:row>78</xdr:row>
      <xdr:rowOff>38398</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6317595" y="11938203"/>
          <a:ext cx="1269" cy="147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22" name="公債費最小値テキスト">
          <a:extLst>
            <a:ext uri="{FF2B5EF4-FFF2-40B4-BE49-F238E27FC236}">
              <a16:creationId xmlns:a16="http://schemas.microsoft.com/office/drawing/2014/main" id="{00000000-0008-0000-0600-00006E020000}"/>
            </a:ext>
          </a:extLst>
        </xdr:cNvPr>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54830</xdr:rowOff>
    </xdr:from>
    <xdr:ext cx="534377" cy="259045"/>
    <xdr:sp macro="" textlink="">
      <xdr:nvSpPr>
        <xdr:cNvPr id="624" name="公債費最大値テキスト">
          <a:extLst>
            <a:ext uri="{FF2B5EF4-FFF2-40B4-BE49-F238E27FC236}">
              <a16:creationId xmlns:a16="http://schemas.microsoft.com/office/drawing/2014/main" id="{00000000-0008-0000-0600-000070020000}"/>
            </a:ext>
          </a:extLst>
        </xdr:cNvPr>
        <xdr:cNvSpPr txBox="1"/>
      </xdr:nvSpPr>
      <xdr:spPr>
        <a:xfrm>
          <a:off x="16370300" y="117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108153</xdr:rowOff>
    </xdr:from>
    <xdr:to>
      <xdr:col>86</xdr:col>
      <xdr:colOff>25400</xdr:colOff>
      <xdr:row>69</xdr:row>
      <xdr:rowOff>108153</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1938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113542</xdr:rowOff>
    </xdr:from>
    <xdr:to>
      <xdr:col>85</xdr:col>
      <xdr:colOff>127000</xdr:colOff>
      <xdr:row>74</xdr:row>
      <xdr:rowOff>150542</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5481300" y="12800842"/>
          <a:ext cx="838200" cy="3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26705</xdr:rowOff>
    </xdr:from>
    <xdr:ext cx="534377" cy="259045"/>
    <xdr:sp macro="" textlink="">
      <xdr:nvSpPr>
        <xdr:cNvPr id="627" name="公債費平均値テキスト">
          <a:extLst>
            <a:ext uri="{FF2B5EF4-FFF2-40B4-BE49-F238E27FC236}">
              <a16:creationId xmlns:a16="http://schemas.microsoft.com/office/drawing/2014/main" id="{00000000-0008-0000-0600-000073020000}"/>
            </a:ext>
          </a:extLst>
        </xdr:cNvPr>
        <xdr:cNvSpPr txBox="1"/>
      </xdr:nvSpPr>
      <xdr:spPr>
        <a:xfrm>
          <a:off x="16370300" y="12542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3828</xdr:rowOff>
    </xdr:from>
    <xdr:to>
      <xdr:col>85</xdr:col>
      <xdr:colOff>177800</xdr:colOff>
      <xdr:row>74</xdr:row>
      <xdr:rowOff>105428</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6268700" y="1269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150542</xdr:rowOff>
    </xdr:from>
    <xdr:to>
      <xdr:col>81</xdr:col>
      <xdr:colOff>50800</xdr:colOff>
      <xdr:row>75</xdr:row>
      <xdr:rowOff>40325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4592300" y="12837842"/>
          <a:ext cx="889000" cy="61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8759</xdr:rowOff>
    </xdr:from>
    <xdr:to>
      <xdr:col>81</xdr:col>
      <xdr:colOff>101600</xdr:colOff>
      <xdr:row>74</xdr:row>
      <xdr:rowOff>110359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5430500" y="1269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126886</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14111" y="12471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32193</xdr:rowOff>
    </xdr:from>
    <xdr:to>
      <xdr:col>76</xdr:col>
      <xdr:colOff>114300</xdr:colOff>
      <xdr:row>75</xdr:row>
      <xdr:rowOff>40325</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3703300" y="12890943"/>
          <a:ext cx="889000" cy="8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32370</xdr:rowOff>
    </xdr:from>
    <xdr:to>
      <xdr:col>76</xdr:col>
      <xdr:colOff>165100</xdr:colOff>
      <xdr:row>74</xdr:row>
      <xdr:rowOff>133970</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4541500" y="1271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150497</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325111" y="12494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27915</xdr:rowOff>
    </xdr:from>
    <xdr:to>
      <xdr:col>71</xdr:col>
      <xdr:colOff>177800</xdr:colOff>
      <xdr:row>75</xdr:row>
      <xdr:rowOff>32193</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2814300" y="12886665"/>
          <a:ext cx="889000" cy="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10164</xdr:rowOff>
    </xdr:from>
    <xdr:to>
      <xdr:col>72</xdr:col>
      <xdr:colOff>38100</xdr:colOff>
      <xdr:row>74</xdr:row>
      <xdr:rowOff>111764</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3652500" y="1269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128291</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36111" y="1247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162281</xdr:rowOff>
    </xdr:from>
    <xdr:to>
      <xdr:col>67</xdr:col>
      <xdr:colOff>101600</xdr:colOff>
      <xdr:row>74</xdr:row>
      <xdr:rowOff>92431</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2763500" y="1267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108958</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47111" y="1245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62742</xdr:rowOff>
    </xdr:from>
    <xdr:to>
      <xdr:col>85</xdr:col>
      <xdr:colOff>177800</xdr:colOff>
      <xdr:row>74</xdr:row>
      <xdr:rowOff>164342</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6268700" y="1275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41169</xdr:rowOff>
    </xdr:from>
    <xdr:ext cx="534377" cy="259045"/>
    <xdr:sp macro="" textlink="">
      <xdr:nvSpPr>
        <xdr:cNvPr id="646" name="公債費該当値テキスト">
          <a:extLst>
            <a:ext uri="{FF2B5EF4-FFF2-40B4-BE49-F238E27FC236}">
              <a16:creationId xmlns:a16="http://schemas.microsoft.com/office/drawing/2014/main" id="{00000000-0008-0000-0600-000086020000}"/>
            </a:ext>
          </a:extLst>
        </xdr:cNvPr>
        <xdr:cNvSpPr txBox="1"/>
      </xdr:nvSpPr>
      <xdr:spPr>
        <a:xfrm>
          <a:off x="16370300" y="1272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99742</xdr:rowOff>
    </xdr:from>
    <xdr:to>
      <xdr:col>81</xdr:col>
      <xdr:colOff>101600</xdr:colOff>
      <xdr:row>75</xdr:row>
      <xdr:rowOff>29892</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5430500" y="1278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21019</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14111" y="12879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160975</xdr:rowOff>
    </xdr:from>
    <xdr:to>
      <xdr:col>76</xdr:col>
      <xdr:colOff>165100</xdr:colOff>
      <xdr:row>75</xdr:row>
      <xdr:rowOff>91125</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4541500" y="1284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82252</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325111" y="1294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152843</xdr:rowOff>
    </xdr:from>
    <xdr:to>
      <xdr:col>72</xdr:col>
      <xdr:colOff>38100</xdr:colOff>
      <xdr:row>75</xdr:row>
      <xdr:rowOff>82993</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3652500" y="1284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74120</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36111" y="1293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148565</xdr:rowOff>
    </xdr:from>
    <xdr:to>
      <xdr:col>67</xdr:col>
      <xdr:colOff>101600</xdr:colOff>
      <xdr:row>75</xdr:row>
      <xdr:rowOff>78715</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2763500" y="1283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69842</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47111" y="1292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86620</xdr:rowOff>
    </xdr:from>
    <xdr:to>
      <xdr:col>85</xdr:col>
      <xdr:colOff>126364</xdr:colOff>
      <xdr:row>98</xdr:row>
      <xdr:rowOff>120543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517120"/>
          <a:ext cx="1269" cy="140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124370</xdr:rowOff>
    </xdr:from>
    <xdr:ext cx="378565"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6926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120543</xdr:rowOff>
    </xdr:from>
    <xdr:to>
      <xdr:col>86</xdr:col>
      <xdr:colOff>25400</xdr:colOff>
      <xdr:row>98</xdr:row>
      <xdr:rowOff>120543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692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33297</xdr:rowOff>
    </xdr:from>
    <xdr:ext cx="534377"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29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86620</xdr:rowOff>
    </xdr:from>
    <xdr:to>
      <xdr:col>86</xdr:col>
      <xdr:colOff>25400</xdr:colOff>
      <xdr:row>90</xdr:row>
      <xdr:rowOff>86620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147610</xdr:rowOff>
    </xdr:from>
    <xdr:to>
      <xdr:col>85</xdr:col>
      <xdr:colOff>127000</xdr:colOff>
      <xdr:row>98</xdr:row>
      <xdr:rowOff>3454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5481300" y="16778260"/>
          <a:ext cx="838200" cy="2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168791</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4565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145914</xdr:rowOff>
    </xdr:from>
    <xdr:to>
      <xdr:col>85</xdr:col>
      <xdr:colOff>177800</xdr:colOff>
      <xdr:row>97</xdr:row>
      <xdr:rowOff>76064</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60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3454</xdr:rowOff>
    </xdr:from>
    <xdr:to>
      <xdr:col>81</xdr:col>
      <xdr:colOff>50800</xdr:colOff>
      <xdr:row>98</xdr:row>
      <xdr:rowOff>26702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4592300" y="16805554"/>
          <a:ext cx="889000" cy="23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141363</xdr:rowOff>
    </xdr:from>
    <xdr:to>
      <xdr:col>81</xdr:col>
      <xdr:colOff>101600</xdr:colOff>
      <xdr:row>97</xdr:row>
      <xdr:rowOff>71513</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60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88040</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14111" y="1637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26702</xdr:rowOff>
    </xdr:from>
    <xdr:to>
      <xdr:col>76</xdr:col>
      <xdr:colOff>114300</xdr:colOff>
      <xdr:row>98</xdr:row>
      <xdr:rowOff>92036</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3703300" y="16828802"/>
          <a:ext cx="889000" cy="6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86775</xdr:rowOff>
    </xdr:from>
    <xdr:to>
      <xdr:col>76</xdr:col>
      <xdr:colOff>165100</xdr:colOff>
      <xdr:row>98</xdr:row>
      <xdr:rowOff>16925</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7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33452</xdr:rowOff>
    </xdr:from>
    <xdr:ext cx="469744"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57428" y="16492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92036</xdr:rowOff>
    </xdr:from>
    <xdr:to>
      <xdr:col>71</xdr:col>
      <xdr:colOff>177800</xdr:colOff>
      <xdr:row>98</xdr:row>
      <xdr:rowOff>106073</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2814300" y="16894136"/>
          <a:ext cx="889000" cy="14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121636</xdr:rowOff>
    </xdr:from>
    <xdr:to>
      <xdr:col>72</xdr:col>
      <xdr:colOff>38100</xdr:colOff>
      <xdr:row>98</xdr:row>
      <xdr:rowOff>51786</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68313</xdr:rowOff>
    </xdr:from>
    <xdr:ext cx="469744"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68428" y="1652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125157</xdr:rowOff>
    </xdr:from>
    <xdr:to>
      <xdr:col>67</xdr:col>
      <xdr:colOff>101600</xdr:colOff>
      <xdr:row>98</xdr:row>
      <xdr:rowOff>55307</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75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71834</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79428" y="16531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96810</xdr:rowOff>
    </xdr:from>
    <xdr:to>
      <xdr:col>85</xdr:col>
      <xdr:colOff>177800</xdr:colOff>
      <xdr:row>98</xdr:row>
      <xdr:rowOff>26960</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72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75237</xdr:rowOff>
    </xdr:from>
    <xdr:ext cx="469744"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705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124104</xdr:rowOff>
    </xdr:from>
    <xdr:to>
      <xdr:col>81</xdr:col>
      <xdr:colOff>101600</xdr:colOff>
      <xdr:row>98</xdr:row>
      <xdr:rowOff>54254</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675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45381</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46428" y="16847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147352</xdr:rowOff>
    </xdr:from>
    <xdr:to>
      <xdr:col>76</xdr:col>
      <xdr:colOff>165100</xdr:colOff>
      <xdr:row>98</xdr:row>
      <xdr:rowOff>77502</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677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68629</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57428" y="1687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41236</xdr:rowOff>
    </xdr:from>
    <xdr:to>
      <xdr:col>72</xdr:col>
      <xdr:colOff>38100</xdr:colOff>
      <xdr:row>98</xdr:row>
      <xdr:rowOff>142836</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84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133963</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68428" y="16936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55273</xdr:rowOff>
    </xdr:from>
    <xdr:to>
      <xdr:col>67</xdr:col>
      <xdr:colOff>101600</xdr:colOff>
      <xdr:row>98</xdr:row>
      <xdr:rowOff>156873</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685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148000</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79428" y="16950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121031</xdr:rowOff>
    </xdr:from>
    <xdr:to>
      <xdr:col>116</xdr:col>
      <xdr:colOff>62864</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264531"/>
          <a:ext cx="1269" cy="1466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67708</xdr:rowOff>
    </xdr:from>
    <xdr:ext cx="469744"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503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121031</xdr:rowOff>
    </xdr:from>
    <xdr:to>
      <xdr:col>116</xdr:col>
      <xdr:colOff>152400</xdr:colOff>
      <xdr:row>30</xdr:row>
      <xdr:rowOff>121031</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26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8255</xdr:rowOff>
    </xdr:from>
    <xdr:to>
      <xdr:col>116</xdr:col>
      <xdr:colOff>63500</xdr:colOff>
      <xdr:row>36</xdr:row>
      <xdr:rowOff>63881</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009005"/>
          <a:ext cx="838200" cy="22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117810</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290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139383</xdr:rowOff>
    </xdr:from>
    <xdr:to>
      <xdr:col>116</xdr:col>
      <xdr:colOff>114300</xdr:colOff>
      <xdr:row>37</xdr:row>
      <xdr:rowOff>69533</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311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8255</xdr:rowOff>
    </xdr:from>
    <xdr:to>
      <xdr:col>111</xdr:col>
      <xdr:colOff>177800</xdr:colOff>
      <xdr:row>36</xdr:row>
      <xdr:rowOff>86551</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0434300" y="6009005"/>
          <a:ext cx="889000" cy="249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141859</xdr:rowOff>
    </xdr:from>
    <xdr:to>
      <xdr:col>112</xdr:col>
      <xdr:colOff>38100</xdr:colOff>
      <xdr:row>37</xdr:row>
      <xdr:rowOff>72009</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314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63136</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40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86551</xdr:rowOff>
    </xdr:from>
    <xdr:to>
      <xdr:col>107</xdr:col>
      <xdr:colOff>50800</xdr:colOff>
      <xdr:row>37</xdr:row>
      <xdr:rowOff>23876</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19545300" y="6258751"/>
          <a:ext cx="889000" cy="108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142430</xdr:rowOff>
    </xdr:from>
    <xdr:to>
      <xdr:col>107</xdr:col>
      <xdr:colOff>101600</xdr:colOff>
      <xdr:row>37</xdr:row>
      <xdr:rowOff>72580</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31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63707</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40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157035</xdr:rowOff>
    </xdr:from>
    <xdr:to>
      <xdr:col>102</xdr:col>
      <xdr:colOff>114300</xdr:colOff>
      <xdr:row>37</xdr:row>
      <xdr:rowOff>23876</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329235"/>
          <a:ext cx="889000" cy="3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117284</xdr:rowOff>
    </xdr:from>
    <xdr:to>
      <xdr:col>102</xdr:col>
      <xdr:colOff>165100</xdr:colOff>
      <xdr:row>37</xdr:row>
      <xdr:rowOff>47434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28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63961</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06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111570</xdr:rowOff>
    </xdr:from>
    <xdr:to>
      <xdr:col>98</xdr:col>
      <xdr:colOff>38100</xdr:colOff>
      <xdr:row>37</xdr:row>
      <xdr:rowOff>41720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28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32847</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376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13081</xdr:rowOff>
    </xdr:from>
    <xdr:to>
      <xdr:col>116</xdr:col>
      <xdr:colOff>114300</xdr:colOff>
      <xdr:row>36</xdr:row>
      <xdr:rowOff>114681</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18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35958</xdr:rowOff>
    </xdr:from>
    <xdr:ext cx="469744"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036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128905</xdr:rowOff>
    </xdr:from>
    <xdr:to>
      <xdr:col>112</xdr:col>
      <xdr:colOff>38100</xdr:colOff>
      <xdr:row>35</xdr:row>
      <xdr:rowOff>59055</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595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75582</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088428" y="5733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35751</xdr:rowOff>
    </xdr:from>
    <xdr:to>
      <xdr:col>107</xdr:col>
      <xdr:colOff>101600</xdr:colOff>
      <xdr:row>36</xdr:row>
      <xdr:rowOff>137351</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20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153878</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199428" y="598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144526</xdr:rowOff>
    </xdr:from>
    <xdr:to>
      <xdr:col>102</xdr:col>
      <xdr:colOff>165100</xdr:colOff>
      <xdr:row>37</xdr:row>
      <xdr:rowOff>74676</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31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65803</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10428" y="640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106235</xdr:rowOff>
    </xdr:from>
    <xdr:to>
      <xdr:col>98</xdr:col>
      <xdr:colOff>38100</xdr:colOff>
      <xdr:row>37</xdr:row>
      <xdr:rowOff>36385</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27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52912</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21428" y="6053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121393</xdr:rowOff>
    </xdr:from>
    <xdr:to>
      <xdr:col>116</xdr:col>
      <xdr:colOff>62864</xdr:colOff>
      <xdr:row>59</xdr:row>
      <xdr:rowOff>43612</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693893"/>
          <a:ext cx="1269" cy="1465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47439</xdr:rowOff>
    </xdr:from>
    <xdr:ext cx="313932"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629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43612</xdr:rowOff>
    </xdr:from>
    <xdr:to>
      <xdr:col>116</xdr:col>
      <xdr:colOff>152400</xdr:colOff>
      <xdr:row>59</xdr:row>
      <xdr:rowOff>43612</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159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68070</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46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121393</xdr:rowOff>
    </xdr:from>
    <xdr:to>
      <xdr:col>116</xdr:col>
      <xdr:colOff>152400</xdr:colOff>
      <xdr:row>50</xdr:row>
      <xdr:rowOff>121393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693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26067</xdr:rowOff>
    </xdr:from>
    <xdr:to>
      <xdr:col>116</xdr:col>
      <xdr:colOff>63500</xdr:colOff>
      <xdr:row>59</xdr:row>
      <xdr:rowOff>26219</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141617"/>
          <a:ext cx="8382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44645</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17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21768</xdr:rowOff>
    </xdr:from>
    <xdr:to>
      <xdr:col>116</xdr:col>
      <xdr:colOff>114300</xdr:colOff>
      <xdr:row>58</xdr:row>
      <xdr:rowOff>123368</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96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24829</xdr:rowOff>
    </xdr:from>
    <xdr:to>
      <xdr:col>111</xdr:col>
      <xdr:colOff>177800</xdr:colOff>
      <xdr:row>59</xdr:row>
      <xdr:rowOff>26067</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140379"/>
          <a:ext cx="889000" cy="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9481</xdr:rowOff>
    </xdr:from>
    <xdr:to>
      <xdr:col>112</xdr:col>
      <xdr:colOff>38100</xdr:colOff>
      <xdr:row>58</xdr:row>
      <xdr:rowOff>111081</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95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127608</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72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23495</xdr:rowOff>
    </xdr:from>
    <xdr:to>
      <xdr:col>107</xdr:col>
      <xdr:colOff>50800</xdr:colOff>
      <xdr:row>59</xdr:row>
      <xdr:rowOff>24829</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139045"/>
          <a:ext cx="8890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160547</xdr:rowOff>
    </xdr:from>
    <xdr:to>
      <xdr:col>107</xdr:col>
      <xdr:colOff>101600</xdr:colOff>
      <xdr:row>58</xdr:row>
      <xdr:rowOff>90697</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9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107224</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70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12884</xdr:rowOff>
    </xdr:from>
    <xdr:to>
      <xdr:col>102</xdr:col>
      <xdr:colOff>114300</xdr:colOff>
      <xdr:row>59</xdr:row>
      <xdr:rowOff>23495</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128434"/>
          <a:ext cx="889000" cy="10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44285</xdr:rowOff>
    </xdr:from>
    <xdr:to>
      <xdr:col>102</xdr:col>
      <xdr:colOff>165100</xdr:colOff>
      <xdr:row>58</xdr:row>
      <xdr:rowOff>145885</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98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162412</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76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37560</xdr:rowOff>
    </xdr:from>
    <xdr:to>
      <xdr:col>98</xdr:col>
      <xdr:colOff>38100</xdr:colOff>
      <xdr:row>58</xdr:row>
      <xdr:rowOff>139160</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98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155687</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75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146869</xdr:rowOff>
    </xdr:from>
    <xdr:to>
      <xdr:col>116</xdr:col>
      <xdr:colOff>114300</xdr:colOff>
      <xdr:row>59</xdr:row>
      <xdr:rowOff>77019</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9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61796</xdr:rowOff>
    </xdr:from>
    <xdr:ext cx="378565"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05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146717</xdr:rowOff>
    </xdr:from>
    <xdr:to>
      <xdr:col>112</xdr:col>
      <xdr:colOff>38100</xdr:colOff>
      <xdr:row>59</xdr:row>
      <xdr:rowOff>76867</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9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67994</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4017" y="10183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145479</xdr:rowOff>
    </xdr:from>
    <xdr:to>
      <xdr:col>107</xdr:col>
      <xdr:colOff>101600</xdr:colOff>
      <xdr:row>59</xdr:row>
      <xdr:rowOff>75629</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8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66756</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1018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144145</xdr:rowOff>
    </xdr:from>
    <xdr:to>
      <xdr:col>102</xdr:col>
      <xdr:colOff>165100</xdr:colOff>
      <xdr:row>59</xdr:row>
      <xdr:rowOff>74295</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8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65422</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10180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133534</xdr:rowOff>
    </xdr:from>
    <xdr:to>
      <xdr:col>98</xdr:col>
      <xdr:colOff>38100</xdr:colOff>
      <xdr:row>59</xdr:row>
      <xdr:rowOff>63684</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7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54811</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10170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70701</xdr:rowOff>
    </xdr:from>
    <xdr:to>
      <xdr:col>116</xdr:col>
      <xdr:colOff>62864</xdr:colOff>
      <xdr:row>78</xdr:row>
      <xdr:rowOff>97561</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243651"/>
          <a:ext cx="1269" cy="1227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101388</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47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97561</xdr:rowOff>
    </xdr:from>
    <xdr:to>
      <xdr:col>116</xdr:col>
      <xdr:colOff>152400</xdr:colOff>
      <xdr:row>78</xdr:row>
      <xdr:rowOff>97561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47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17378</xdr:rowOff>
    </xdr:from>
    <xdr:ext cx="534377"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201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70701</xdr:rowOff>
    </xdr:from>
    <xdr:to>
      <xdr:col>116</xdr:col>
      <xdr:colOff>152400</xdr:colOff>
      <xdr:row>71</xdr:row>
      <xdr:rowOff>70701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24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110896</xdr:rowOff>
    </xdr:from>
    <xdr:to>
      <xdr:col>116</xdr:col>
      <xdr:colOff>63500</xdr:colOff>
      <xdr:row>74</xdr:row>
      <xdr:rowOff>154978</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1323300" y="12798196"/>
          <a:ext cx="838200" cy="4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164482</xdr:rowOff>
    </xdr:from>
    <xdr:ext cx="534377"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2851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14605</xdr:rowOff>
    </xdr:from>
    <xdr:to>
      <xdr:col>116</xdr:col>
      <xdr:colOff>114300</xdr:colOff>
      <xdr:row>75</xdr:row>
      <xdr:rowOff>116205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287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63538</xdr:rowOff>
    </xdr:from>
    <xdr:to>
      <xdr:col>111</xdr:col>
      <xdr:colOff>177800</xdr:colOff>
      <xdr:row>74</xdr:row>
      <xdr:rowOff>154978</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0434300" y="1275083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47142</xdr:rowOff>
    </xdr:from>
    <xdr:to>
      <xdr:col>112</xdr:col>
      <xdr:colOff>38100</xdr:colOff>
      <xdr:row>75</xdr:row>
      <xdr:rowOff>148741</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290589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139870</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56111" y="1299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63538</xdr:rowOff>
    </xdr:from>
    <xdr:to>
      <xdr:col>107</xdr:col>
      <xdr:colOff>50800</xdr:colOff>
      <xdr:row>75</xdr:row>
      <xdr:rowOff>54280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9545300" y="12750838"/>
          <a:ext cx="889000" cy="16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63830</xdr:rowOff>
    </xdr:from>
    <xdr:to>
      <xdr:col>107</xdr:col>
      <xdr:colOff>101600</xdr:colOff>
      <xdr:row>75</xdr:row>
      <xdr:rowOff>165430</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156557</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301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54280</xdr:rowOff>
    </xdr:from>
    <xdr:to>
      <xdr:col>102</xdr:col>
      <xdr:colOff>114300</xdr:colOff>
      <xdr:row>75</xdr:row>
      <xdr:rowOff>89332</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8656300" y="12913030"/>
          <a:ext cx="8890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69050</xdr:rowOff>
    </xdr:from>
    <xdr:to>
      <xdr:col>102</xdr:col>
      <xdr:colOff>165100</xdr:colOff>
      <xdr:row>75</xdr:row>
      <xdr:rowOff>170650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161777</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302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83223</xdr:rowOff>
    </xdr:from>
    <xdr:to>
      <xdr:col>98</xdr:col>
      <xdr:colOff>38100</xdr:colOff>
      <xdr:row>76</xdr:row>
      <xdr:rowOff>13373</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4500</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303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60096</xdr:rowOff>
    </xdr:from>
    <xdr:to>
      <xdr:col>116</xdr:col>
      <xdr:colOff>114300</xdr:colOff>
      <xdr:row>74</xdr:row>
      <xdr:rowOff>161696</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274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82973</xdr:rowOff>
    </xdr:from>
    <xdr:ext cx="534377"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259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104178</xdr:rowOff>
    </xdr:from>
    <xdr:to>
      <xdr:col>112</xdr:col>
      <xdr:colOff>38100</xdr:colOff>
      <xdr:row>75</xdr:row>
      <xdr:rowOff>34328</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279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50855</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256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12738</xdr:rowOff>
    </xdr:from>
    <xdr:to>
      <xdr:col>107</xdr:col>
      <xdr:colOff>101600</xdr:colOff>
      <xdr:row>74</xdr:row>
      <xdr:rowOff>114338</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270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130865</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2475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3480</xdr:rowOff>
    </xdr:from>
    <xdr:to>
      <xdr:col>102</xdr:col>
      <xdr:colOff>165100</xdr:colOff>
      <xdr:row>75</xdr:row>
      <xdr:rowOff>105080</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286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121607</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263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38532</xdr:rowOff>
    </xdr:from>
    <xdr:to>
      <xdr:col>98</xdr:col>
      <xdr:colOff>38100</xdr:colOff>
      <xdr:row>75</xdr:row>
      <xdr:rowOff>140132</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289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156659</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267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主な構成項目である扶助費は、住民一人当たり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179,228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円となり、前年度比で減少したものの類似団体内平均値と比較して高い水準で推移している。これは、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本市が全国的にみても生活保護受給率が高く生活保護費が高い水準で推移していること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独自施策である２歳児の幼児教育・保育無償化を実施していることに加えて、令和４年度は原油高及び物価高にかかる緊急対策として、すべての市民を対象とした応援給付金を実施したことが主な要因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また、物件費は住民一人当たり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60,230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り、前年度比で大幅に増加した。これは、本市が物価高にかかる緊急対策として、キャッシュレス決済を活用した生活者及び事業者支援事業をはじめとした市独自事業を実施したことに加えて、ふるさと納税額の大幅増に伴う返礼品関連経費等が増加したた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大阪府八尾市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261,998
253,942
41.72
123,120,328
122,716,726
56,329
60,034,696
92,171,699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17018</xdr:rowOff>
    </xdr:from>
    <xdr:to>
      <xdr:col>24</xdr:col>
      <xdr:colOff>62865</xdr:colOff>
      <xdr:row>38</xdr:row>
      <xdr:rowOff>22352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1968"/>
          <a:ext cx="1270" cy="120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26179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4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22352</xdr:rowOff>
    </xdr:from>
    <xdr:to>
      <xdr:col>24</xdr:col>
      <xdr:colOff>152400</xdr:colOff>
      <xdr:row>38</xdr:row>
      <xdr:rowOff>22352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135145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07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17018</xdr:rowOff>
    </xdr:from>
    <xdr:to>
      <xdr:col>24</xdr:col>
      <xdr:colOff>152400</xdr:colOff>
      <xdr:row>31</xdr:row>
      <xdr:rowOff>17018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104648</xdr:rowOff>
    </xdr:from>
    <xdr:to>
      <xdr:col>24</xdr:col>
      <xdr:colOff>63500</xdr:colOff>
      <xdr:row>35</xdr:row>
      <xdr:rowOff>133604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105398"/>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65295</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945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42418</xdr:rowOff>
    </xdr:from>
    <xdr:to>
      <xdr:col>24</xdr:col>
      <xdr:colOff>114300</xdr:colOff>
      <xdr:row>35</xdr:row>
      <xdr:rowOff>144018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77978</xdr:rowOff>
    </xdr:from>
    <xdr:to>
      <xdr:col>19</xdr:col>
      <xdr:colOff>177800</xdr:colOff>
      <xdr:row>35</xdr:row>
      <xdr:rowOff>104648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078728"/>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56134</xdr:rowOff>
    </xdr:from>
    <xdr:to>
      <xdr:col>20</xdr:col>
      <xdr:colOff>38100</xdr:colOff>
      <xdr:row>35</xdr:row>
      <xdr:rowOff>157734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5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148861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4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57404</xdr:rowOff>
    </xdr:from>
    <xdr:to>
      <xdr:col>15</xdr:col>
      <xdr:colOff>50800</xdr:colOff>
      <xdr:row>35</xdr:row>
      <xdr:rowOff>77978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058154"/>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58420</xdr:rowOff>
    </xdr:from>
    <xdr:to>
      <xdr:col>15</xdr:col>
      <xdr:colOff>101600</xdr:colOff>
      <xdr:row>35</xdr:row>
      <xdr:rowOff>160020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151147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5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23876</xdr:rowOff>
    </xdr:from>
    <xdr:to>
      <xdr:col>10</xdr:col>
      <xdr:colOff>114300</xdr:colOff>
      <xdr:row>35</xdr:row>
      <xdr:rowOff>57404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024626"/>
          <a:ext cx="8890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21082</xdr:rowOff>
    </xdr:from>
    <xdr:to>
      <xdr:col>10</xdr:col>
      <xdr:colOff>165100</xdr:colOff>
      <xdr:row>35</xdr:row>
      <xdr:rowOff>122682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113809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1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29464</xdr:rowOff>
    </xdr:from>
    <xdr:to>
      <xdr:col>6</xdr:col>
      <xdr:colOff>38100</xdr:colOff>
      <xdr:row>35</xdr:row>
      <xdr:rowOff>131064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122191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2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82804</xdr:rowOff>
    </xdr:from>
    <xdr:to>
      <xdr:col>24</xdr:col>
      <xdr:colOff>114300</xdr:colOff>
      <xdr:row>36</xdr:row>
      <xdr:rowOff>12954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8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61231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06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53848</xdr:rowOff>
    </xdr:from>
    <xdr:to>
      <xdr:col>20</xdr:col>
      <xdr:colOff>38100</xdr:colOff>
      <xdr:row>35</xdr:row>
      <xdr:rowOff>155448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5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525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82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27178</xdr:rowOff>
    </xdr:from>
    <xdr:to>
      <xdr:col>15</xdr:col>
      <xdr:colOff>101600</xdr:colOff>
      <xdr:row>35</xdr:row>
      <xdr:rowOff>128778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2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145305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803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6604</xdr:rowOff>
    </xdr:from>
    <xdr:to>
      <xdr:col>10</xdr:col>
      <xdr:colOff>165100</xdr:colOff>
      <xdr:row>35</xdr:row>
      <xdr:rowOff>108204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0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124731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82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144526</xdr:rowOff>
    </xdr:from>
    <xdr:to>
      <xdr:col>6</xdr:col>
      <xdr:colOff>38100</xdr:colOff>
      <xdr:row>35</xdr:row>
      <xdr:rowOff>74676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7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91203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749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13284</xdr:rowOff>
    </xdr:from>
    <xdr:to>
      <xdr:col>24</xdr:col>
      <xdr:colOff>62865</xdr:colOff>
      <xdr:row>58</xdr:row>
      <xdr:rowOff>28491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9100134"/>
          <a:ext cx="1270" cy="872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32318</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97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28491</xdr:rowOff>
    </xdr:from>
    <xdr:to>
      <xdr:col>24</xdr:col>
      <xdr:colOff>152400</xdr:colOff>
      <xdr:row>58</xdr:row>
      <xdr:rowOff>28491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97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131411</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87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13284</xdr:rowOff>
    </xdr:from>
    <xdr:to>
      <xdr:col>24</xdr:col>
      <xdr:colOff>152400</xdr:colOff>
      <xdr:row>53</xdr:row>
      <xdr:rowOff>13284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9100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82060</xdr:rowOff>
    </xdr:from>
    <xdr:to>
      <xdr:col>24</xdr:col>
      <xdr:colOff>63500</xdr:colOff>
      <xdr:row>57</xdr:row>
      <xdr:rowOff>101143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854710"/>
          <a:ext cx="838200" cy="19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95296</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25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72419</xdr:rowOff>
    </xdr:from>
    <xdr:to>
      <xdr:col>24</xdr:col>
      <xdr:colOff>114300</xdr:colOff>
      <xdr:row>57</xdr:row>
      <xdr:rowOff>2569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7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30527</xdr:rowOff>
    </xdr:from>
    <xdr:to>
      <xdr:col>19</xdr:col>
      <xdr:colOff>177800</xdr:colOff>
      <xdr:row>57</xdr:row>
      <xdr:rowOff>101143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8774477"/>
          <a:ext cx="889000" cy="1099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73203</xdr:rowOff>
    </xdr:from>
    <xdr:to>
      <xdr:col>20</xdr:col>
      <xdr:colOff>38100</xdr:colOff>
      <xdr:row>57</xdr:row>
      <xdr:rowOff>3353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19880</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44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30527</xdr:rowOff>
    </xdr:from>
    <xdr:to>
      <xdr:col>15</xdr:col>
      <xdr:colOff>50800</xdr:colOff>
      <xdr:row>57</xdr:row>
      <xdr:rowOff>139156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8774477"/>
          <a:ext cx="889000" cy="1137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54120</xdr:rowOff>
    </xdr:from>
    <xdr:to>
      <xdr:col>15</xdr:col>
      <xdr:colOff>101600</xdr:colOff>
      <xdr:row>50</xdr:row>
      <xdr:rowOff>155720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862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797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8401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139156</xdr:rowOff>
    </xdr:from>
    <xdr:to>
      <xdr:col>10</xdr:col>
      <xdr:colOff>114300</xdr:colOff>
      <xdr:row>57</xdr:row>
      <xdr:rowOff>160622</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911806"/>
          <a:ext cx="889000" cy="21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148129</xdr:rowOff>
    </xdr:from>
    <xdr:to>
      <xdr:col>10</xdr:col>
      <xdr:colOff>165100</xdr:colOff>
      <xdr:row>57</xdr:row>
      <xdr:rowOff>78279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74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94806</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52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1999</xdr:rowOff>
    </xdr:from>
    <xdr:to>
      <xdr:col>6</xdr:col>
      <xdr:colOff>38100</xdr:colOff>
      <xdr:row>57</xdr:row>
      <xdr:rowOff>103599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7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120126</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54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31260</xdr:rowOff>
    </xdr:from>
    <xdr:to>
      <xdr:col>24</xdr:col>
      <xdr:colOff>114300</xdr:colOff>
      <xdr:row>57</xdr:row>
      <xdr:rowOff>132860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0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117637</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18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50343</xdr:rowOff>
    </xdr:from>
    <xdr:to>
      <xdr:col>20</xdr:col>
      <xdr:colOff>38100</xdr:colOff>
      <xdr:row>57</xdr:row>
      <xdr:rowOff>151943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22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143070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991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151177</xdr:rowOff>
    </xdr:from>
    <xdr:to>
      <xdr:col>15</xdr:col>
      <xdr:colOff>101600</xdr:colOff>
      <xdr:row>51</xdr:row>
      <xdr:rowOff>81327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872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72454</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8816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88356</xdr:rowOff>
    </xdr:from>
    <xdr:to>
      <xdr:col>10</xdr:col>
      <xdr:colOff>165100</xdr:colOff>
      <xdr:row>58</xdr:row>
      <xdr:rowOff>18506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6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9633</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95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109822</xdr:rowOff>
    </xdr:from>
    <xdr:to>
      <xdr:col>6</xdr:col>
      <xdr:colOff>38100</xdr:colOff>
      <xdr:row>58</xdr:row>
      <xdr:rowOff>39972</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8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31099</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975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132805</xdr:rowOff>
    </xdr:from>
    <xdr:to>
      <xdr:col>24</xdr:col>
      <xdr:colOff>62865</xdr:colOff>
      <xdr:row>79</xdr:row>
      <xdr:rowOff>44712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34305"/>
          <a:ext cx="1270" cy="1454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48539</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93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44712</xdr:rowOff>
    </xdr:from>
    <xdr:to>
      <xdr:col>24</xdr:col>
      <xdr:colOff>152400</xdr:colOff>
      <xdr:row>79</xdr:row>
      <xdr:rowOff>44712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89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79482</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09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300,754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132805</xdr:rowOff>
    </xdr:from>
    <xdr:to>
      <xdr:col>24</xdr:col>
      <xdr:colOff>152400</xdr:colOff>
      <xdr:row>70</xdr:row>
      <xdr:rowOff>132805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34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107138</xdr:rowOff>
    </xdr:from>
    <xdr:to>
      <xdr:col>24</xdr:col>
      <xdr:colOff>63500</xdr:colOff>
      <xdr:row>73</xdr:row>
      <xdr:rowOff>107751</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622988"/>
          <a:ext cx="838200" cy="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10761</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40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32334</xdr:rowOff>
    </xdr:from>
    <xdr:to>
      <xdr:col>24</xdr:col>
      <xdr:colOff>114300</xdr:colOff>
      <xdr:row>76</xdr:row>
      <xdr:rowOff>133934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6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107751</xdr:rowOff>
    </xdr:from>
    <xdr:to>
      <xdr:col>19</xdr:col>
      <xdr:colOff>177800</xdr:colOff>
      <xdr:row>75</xdr:row>
      <xdr:rowOff>95662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623601"/>
          <a:ext cx="889000" cy="330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142018</xdr:rowOff>
    </xdr:from>
    <xdr:to>
      <xdr:col>20</xdr:col>
      <xdr:colOff>38100</xdr:colOff>
      <xdr:row>76</xdr:row>
      <xdr:rowOff>72168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0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63295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93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95662</xdr:rowOff>
    </xdr:from>
    <xdr:to>
      <xdr:col>15</xdr:col>
      <xdr:colOff>50800</xdr:colOff>
      <xdr:row>76</xdr:row>
      <xdr:rowOff>47464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954412"/>
          <a:ext cx="889000" cy="123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33176</xdr:rowOff>
    </xdr:from>
    <xdr:to>
      <xdr:col>15</xdr:col>
      <xdr:colOff>101600</xdr:colOff>
      <xdr:row>77</xdr:row>
      <xdr:rowOff>134776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125903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32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15616</xdr:rowOff>
    </xdr:from>
    <xdr:to>
      <xdr:col>10</xdr:col>
      <xdr:colOff>114300</xdr:colOff>
      <xdr:row>76</xdr:row>
      <xdr:rowOff>47464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045816"/>
          <a:ext cx="889000" cy="3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90171</xdr:rowOff>
    </xdr:from>
    <xdr:to>
      <xdr:col>10</xdr:col>
      <xdr:colOff>165100</xdr:colOff>
      <xdr:row>78</xdr:row>
      <xdr:rowOff>20321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9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11448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384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138525</xdr:rowOff>
    </xdr:from>
    <xdr:to>
      <xdr:col>6</xdr:col>
      <xdr:colOff>38100</xdr:colOff>
      <xdr:row>78</xdr:row>
      <xdr:rowOff>68675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4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59802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432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56338</xdr:rowOff>
    </xdr:from>
    <xdr:to>
      <xdr:col>24</xdr:col>
      <xdr:colOff>114300</xdr:colOff>
      <xdr:row>73</xdr:row>
      <xdr:rowOff>157938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57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79215</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423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56951</xdr:rowOff>
    </xdr:from>
    <xdr:to>
      <xdr:col>20</xdr:col>
      <xdr:colOff>38100</xdr:colOff>
      <xdr:row>73</xdr:row>
      <xdr:rowOff>158551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57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3628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348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44862</xdr:rowOff>
    </xdr:from>
    <xdr:to>
      <xdr:col>15</xdr:col>
      <xdr:colOff>101600</xdr:colOff>
      <xdr:row>75</xdr:row>
      <xdr:rowOff>146462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90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162989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678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168114</xdr:rowOff>
    </xdr:from>
    <xdr:to>
      <xdr:col>10</xdr:col>
      <xdr:colOff>165100</xdr:colOff>
      <xdr:row>76</xdr:row>
      <xdr:rowOff>98264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02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114792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802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136266</xdr:rowOff>
    </xdr:from>
    <xdr:to>
      <xdr:col>6</xdr:col>
      <xdr:colOff>38100</xdr:colOff>
      <xdr:row>76</xdr:row>
      <xdr:rowOff>66416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99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82943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770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57404</xdr:rowOff>
    </xdr:from>
    <xdr:to>
      <xdr:col>24</xdr:col>
      <xdr:colOff>62865</xdr:colOff>
      <xdr:row>99</xdr:row>
      <xdr:rowOff>17627</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487904"/>
          <a:ext cx="1270" cy="1503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21454</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9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17627</xdr:rowOff>
    </xdr:from>
    <xdr:to>
      <xdr:col>24</xdr:col>
      <xdr:colOff>152400</xdr:colOff>
      <xdr:row>99</xdr:row>
      <xdr:rowOff>17627</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9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4081</xdr:rowOff>
    </xdr:from>
    <xdr:ext cx="534377"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6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78,520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57404</xdr:rowOff>
    </xdr:from>
    <xdr:to>
      <xdr:col>24</xdr:col>
      <xdr:colOff>152400</xdr:colOff>
      <xdr:row>90</xdr:row>
      <xdr:rowOff>57404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48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160796</xdr:rowOff>
    </xdr:from>
    <xdr:to>
      <xdr:col>24</xdr:col>
      <xdr:colOff>63500</xdr:colOff>
      <xdr:row>95</xdr:row>
      <xdr:rowOff>73667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277096"/>
          <a:ext cx="838200" cy="8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102433</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390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124006</xdr:rowOff>
    </xdr:from>
    <xdr:to>
      <xdr:col>24</xdr:col>
      <xdr:colOff>114300</xdr:colOff>
      <xdr:row>96</xdr:row>
      <xdr:rowOff>54156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41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73667</xdr:rowOff>
    </xdr:from>
    <xdr:to>
      <xdr:col>19</xdr:col>
      <xdr:colOff>177800</xdr:colOff>
      <xdr:row>97</xdr:row>
      <xdr:rowOff>130687</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361417"/>
          <a:ext cx="889000" cy="399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19895</xdr:rowOff>
    </xdr:from>
    <xdr:to>
      <xdr:col>20</xdr:col>
      <xdr:colOff>38100</xdr:colOff>
      <xdr:row>96</xdr:row>
      <xdr:rowOff>121495</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4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112622</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57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130687</xdr:rowOff>
    </xdr:from>
    <xdr:to>
      <xdr:col>15</xdr:col>
      <xdr:colOff>50800</xdr:colOff>
      <xdr:row>98</xdr:row>
      <xdr:rowOff>149138</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761337"/>
          <a:ext cx="889000" cy="189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34950</xdr:rowOff>
    </xdr:from>
    <xdr:to>
      <xdr:col>15</xdr:col>
      <xdr:colOff>101600</xdr:colOff>
      <xdr:row>98</xdr:row>
      <xdr:rowOff>136550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3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127677</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92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149138</xdr:rowOff>
    </xdr:from>
    <xdr:to>
      <xdr:col>10</xdr:col>
      <xdr:colOff>114300</xdr:colOff>
      <xdr:row>99</xdr:row>
      <xdr:rowOff>6851</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951238"/>
          <a:ext cx="889000" cy="2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57713</xdr:rowOff>
    </xdr:from>
    <xdr:to>
      <xdr:col>10</xdr:col>
      <xdr:colOff>165100</xdr:colOff>
      <xdr:row>98</xdr:row>
      <xdr:rowOff>159313</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59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4390</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35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79527</xdr:rowOff>
    </xdr:from>
    <xdr:to>
      <xdr:col>6</xdr:col>
      <xdr:colOff>38100</xdr:colOff>
      <xdr:row>99</xdr:row>
      <xdr:rowOff>9677</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8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26204</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65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109996</xdr:rowOff>
    </xdr:from>
    <xdr:to>
      <xdr:col>24</xdr:col>
      <xdr:colOff>114300</xdr:colOff>
      <xdr:row>95</xdr:row>
      <xdr:rowOff>40146</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226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132873</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07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22867</xdr:rowOff>
    </xdr:from>
    <xdr:to>
      <xdr:col>20</xdr:col>
      <xdr:colOff>38100</xdr:colOff>
      <xdr:row>95</xdr:row>
      <xdr:rowOff>124467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31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140994</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085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79887</xdr:rowOff>
    </xdr:from>
    <xdr:to>
      <xdr:col>15</xdr:col>
      <xdr:colOff>101600</xdr:colOff>
      <xdr:row>98</xdr:row>
      <xdr:rowOff>10037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71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26564</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485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98338</xdr:rowOff>
    </xdr:from>
    <xdr:to>
      <xdr:col>10</xdr:col>
      <xdr:colOff>165100</xdr:colOff>
      <xdr:row>99</xdr:row>
      <xdr:rowOff>28488</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90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19615</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99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127501</xdr:rowOff>
    </xdr:from>
    <xdr:to>
      <xdr:col>6</xdr:col>
      <xdr:colOff>38100</xdr:colOff>
      <xdr:row>99</xdr:row>
      <xdr:rowOff>57651</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92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48778</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702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51003</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65953"/>
          <a:ext cx="1270" cy="12888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169130</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4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51003</xdr:rowOff>
    </xdr:from>
    <xdr:to>
      <xdr:col>55</xdr:col>
      <xdr:colOff>88900</xdr:colOff>
      <xdr:row>31</xdr:row>
      <xdr:rowOff>51003</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65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81636</xdr:rowOff>
    </xdr:from>
    <xdr:to>
      <xdr:col>55</xdr:col>
      <xdr:colOff>0</xdr:colOff>
      <xdr:row>36</xdr:row>
      <xdr:rowOff>88036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253836"/>
          <a:ext cx="8382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93387</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2655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114960</xdr:rowOff>
    </xdr:from>
    <xdr:to>
      <xdr:col>55</xdr:col>
      <xdr:colOff>50800</xdr:colOff>
      <xdr:row>37</xdr:row>
      <xdr:rowOff>45110</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2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88036</xdr:rowOff>
    </xdr:from>
    <xdr:to>
      <xdr:col>50</xdr:col>
      <xdr:colOff>114300</xdr:colOff>
      <xdr:row>36</xdr:row>
      <xdr:rowOff>163931</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260236"/>
          <a:ext cx="889000" cy="7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99873</xdr:rowOff>
    </xdr:from>
    <xdr:to>
      <xdr:col>50</xdr:col>
      <xdr:colOff>165100</xdr:colOff>
      <xdr:row>37</xdr:row>
      <xdr:rowOff>30023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2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21150</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364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163931</xdr:rowOff>
    </xdr:from>
    <xdr:to>
      <xdr:col>45</xdr:col>
      <xdr:colOff>177800</xdr:colOff>
      <xdr:row>36</xdr:row>
      <xdr:rowOff>164846</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336131"/>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96672</xdr:rowOff>
    </xdr:from>
    <xdr:to>
      <xdr:col>46</xdr:col>
      <xdr:colOff>38100</xdr:colOff>
      <xdr:row>37</xdr:row>
      <xdr:rowOff>26822</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43349</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044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164846</xdr:rowOff>
    </xdr:from>
    <xdr:to>
      <xdr:col>41</xdr:col>
      <xdr:colOff>50800</xdr:colOff>
      <xdr:row>37</xdr:row>
      <xdr:rowOff>8026</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337046"/>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110846</xdr:rowOff>
    </xdr:from>
    <xdr:to>
      <xdr:col>41</xdr:col>
      <xdr:colOff>101600</xdr:colOff>
      <xdr:row>37</xdr:row>
      <xdr:rowOff>40996</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57523</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058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134620</xdr:rowOff>
    </xdr:from>
    <xdr:to>
      <xdr:col>36</xdr:col>
      <xdr:colOff>165100</xdr:colOff>
      <xdr:row>37</xdr:row>
      <xdr:rowOff>64770</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55897</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399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30836</xdr:rowOff>
    </xdr:from>
    <xdr:to>
      <xdr:col>55</xdr:col>
      <xdr:colOff>50800</xdr:colOff>
      <xdr:row>36</xdr:row>
      <xdr:rowOff>132436</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20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53713</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054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37236</xdr:rowOff>
    </xdr:from>
    <xdr:to>
      <xdr:col>50</xdr:col>
      <xdr:colOff>165100</xdr:colOff>
      <xdr:row>36</xdr:row>
      <xdr:rowOff>138836</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20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155363</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59846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113131</xdr:rowOff>
    </xdr:from>
    <xdr:to>
      <xdr:col>46</xdr:col>
      <xdr:colOff>38100</xdr:colOff>
      <xdr:row>37</xdr:row>
      <xdr:rowOff>43281</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28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34408</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378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114046</xdr:rowOff>
    </xdr:from>
    <xdr:to>
      <xdr:col>41</xdr:col>
      <xdr:colOff>101600</xdr:colOff>
      <xdr:row>37</xdr:row>
      <xdr:rowOff>44196</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28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35323</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378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128676</xdr:rowOff>
    </xdr:from>
    <xdr:to>
      <xdr:col>36</xdr:col>
      <xdr:colOff>165100</xdr:colOff>
      <xdr:row>37</xdr:row>
      <xdr:rowOff>58826</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30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75353</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076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54946</xdr:rowOff>
    </xdr:from>
    <xdr:to>
      <xdr:col>54</xdr:col>
      <xdr:colOff>189865</xdr:colOff>
      <xdr:row>58</xdr:row>
      <xdr:rowOff>18999</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798896"/>
          <a:ext cx="1270" cy="1164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22826</xdr:rowOff>
    </xdr:from>
    <xdr:ext cx="378565"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9966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18999</xdr:rowOff>
    </xdr:from>
    <xdr:to>
      <xdr:col>55</xdr:col>
      <xdr:colOff>88900</xdr:colOff>
      <xdr:row>58</xdr:row>
      <xdr:rowOff>18999</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9963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1623</xdr:rowOff>
    </xdr:from>
    <xdr:ext cx="534377"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57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54946</xdr:rowOff>
    </xdr:from>
    <xdr:to>
      <xdr:col>55</xdr:col>
      <xdr:colOff>88900</xdr:colOff>
      <xdr:row>51</xdr:row>
      <xdr:rowOff>54946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79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140615</xdr:rowOff>
    </xdr:from>
    <xdr:to>
      <xdr:col>55</xdr:col>
      <xdr:colOff>0</xdr:colOff>
      <xdr:row>57</xdr:row>
      <xdr:rowOff>158503</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9639300" y="9913265"/>
          <a:ext cx="838200" cy="1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34682</xdr:rowOff>
    </xdr:from>
    <xdr:ext cx="469744"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4644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11805</xdr:rowOff>
    </xdr:from>
    <xdr:to>
      <xdr:col>55</xdr:col>
      <xdr:colOff>50800</xdr:colOff>
      <xdr:row>56</xdr:row>
      <xdr:rowOff>113405</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961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158503</xdr:rowOff>
    </xdr:from>
    <xdr:to>
      <xdr:col>50</xdr:col>
      <xdr:colOff>114300</xdr:colOff>
      <xdr:row>57</xdr:row>
      <xdr:rowOff>166503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8750300" y="9931153"/>
          <a:ext cx="889000" cy="8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17463</xdr:rowOff>
    </xdr:from>
    <xdr:to>
      <xdr:col>50</xdr:col>
      <xdr:colOff>165100</xdr:colOff>
      <xdr:row>56</xdr:row>
      <xdr:rowOff>119063</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9618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135590</xdr:rowOff>
    </xdr:from>
    <xdr:ext cx="469744"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404428" y="939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153988</xdr:rowOff>
    </xdr:from>
    <xdr:to>
      <xdr:col>45</xdr:col>
      <xdr:colOff>177800</xdr:colOff>
      <xdr:row>57</xdr:row>
      <xdr:rowOff>166503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7861300" y="9926638"/>
          <a:ext cx="889000" cy="1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165424</xdr:rowOff>
    </xdr:from>
    <xdr:to>
      <xdr:col>46</xdr:col>
      <xdr:colOff>38100</xdr:colOff>
      <xdr:row>56</xdr:row>
      <xdr:rowOff>95574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112101</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515428" y="937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153988</xdr:rowOff>
    </xdr:from>
    <xdr:to>
      <xdr:col>41</xdr:col>
      <xdr:colOff>50800</xdr:colOff>
      <xdr:row>57</xdr:row>
      <xdr:rowOff>156845</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6972300" y="9926638"/>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11119</xdr:rowOff>
    </xdr:from>
    <xdr:to>
      <xdr:col>41</xdr:col>
      <xdr:colOff>101600</xdr:colOff>
      <xdr:row>56</xdr:row>
      <xdr:rowOff>112719</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129246</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626428" y="938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14548</xdr:rowOff>
    </xdr:from>
    <xdr:to>
      <xdr:col>36</xdr:col>
      <xdr:colOff>165100</xdr:colOff>
      <xdr:row>56</xdr:row>
      <xdr:rowOff>116148</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132675</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37428" y="9390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89815</xdr:rowOff>
    </xdr:from>
    <xdr:to>
      <xdr:col>55</xdr:col>
      <xdr:colOff>50800</xdr:colOff>
      <xdr:row>58</xdr:row>
      <xdr:rowOff>19965</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986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4742</xdr:rowOff>
    </xdr:from>
    <xdr:ext cx="378565"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9777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107703</xdr:rowOff>
    </xdr:from>
    <xdr:to>
      <xdr:col>50</xdr:col>
      <xdr:colOff>165100</xdr:colOff>
      <xdr:row>58</xdr:row>
      <xdr:rowOff>37853</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988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28980</xdr:rowOff>
    </xdr:from>
    <xdr:ext cx="378565"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50017" y="9973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115703</xdr:rowOff>
    </xdr:from>
    <xdr:to>
      <xdr:col>46</xdr:col>
      <xdr:colOff>38100</xdr:colOff>
      <xdr:row>58</xdr:row>
      <xdr:rowOff>45853</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988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36980</xdr:rowOff>
    </xdr:from>
    <xdr:ext cx="378565"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61017" y="9981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103188</xdr:rowOff>
    </xdr:from>
    <xdr:to>
      <xdr:col>41</xdr:col>
      <xdr:colOff>101600</xdr:colOff>
      <xdr:row>58</xdr:row>
      <xdr:rowOff>33338</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987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24465</xdr:rowOff>
    </xdr:from>
    <xdr:ext cx="378565"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2017" y="9968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106045</xdr:rowOff>
    </xdr:from>
    <xdr:to>
      <xdr:col>36</xdr:col>
      <xdr:colOff>165100</xdr:colOff>
      <xdr:row>58</xdr:row>
      <xdr:rowOff>36195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987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27322</xdr:rowOff>
    </xdr:from>
    <xdr:ext cx="378565"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3017" y="99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143358</xdr:rowOff>
    </xdr:from>
    <xdr:to>
      <xdr:col>54</xdr:col>
      <xdr:colOff>189865</xdr:colOff>
      <xdr:row>79</xdr:row>
      <xdr:rowOff>82533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144858"/>
          <a:ext cx="1270" cy="1482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86360</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63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82533</xdr:rowOff>
    </xdr:from>
    <xdr:to>
      <xdr:col>55</xdr:col>
      <xdr:colOff>88900</xdr:colOff>
      <xdr:row>79</xdr:row>
      <xdr:rowOff>82533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627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90035</xdr:rowOff>
    </xdr:from>
    <xdr:ext cx="534377"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92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143358</xdr:rowOff>
    </xdr:from>
    <xdr:to>
      <xdr:col>55</xdr:col>
      <xdr:colOff>88900</xdr:colOff>
      <xdr:row>70</xdr:row>
      <xdr:rowOff>143358</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1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6900</xdr:rowOff>
    </xdr:from>
    <xdr:to>
      <xdr:col>55</xdr:col>
      <xdr:colOff>0</xdr:colOff>
      <xdr:row>79</xdr:row>
      <xdr:rowOff>19309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551450"/>
          <a:ext cx="838200" cy="1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145381</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175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122504</xdr:rowOff>
    </xdr:from>
    <xdr:to>
      <xdr:col>55</xdr:col>
      <xdr:colOff>50800</xdr:colOff>
      <xdr:row>78</xdr:row>
      <xdr:rowOff>52654</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32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165613</xdr:rowOff>
    </xdr:from>
    <xdr:to>
      <xdr:col>50</xdr:col>
      <xdr:colOff>114300</xdr:colOff>
      <xdr:row>79</xdr:row>
      <xdr:rowOff>19309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3538713"/>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95431</xdr:rowOff>
    </xdr:from>
    <xdr:to>
      <xdr:col>50</xdr:col>
      <xdr:colOff>165100</xdr:colOff>
      <xdr:row>78</xdr:row>
      <xdr:rowOff>25581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29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42108</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07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165613</xdr:rowOff>
    </xdr:from>
    <xdr:to>
      <xdr:col>45</xdr:col>
      <xdr:colOff>177800</xdr:colOff>
      <xdr:row>79</xdr:row>
      <xdr:rowOff>42430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538713"/>
          <a:ext cx="889000" cy="4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68914</xdr:rowOff>
    </xdr:from>
    <xdr:to>
      <xdr:col>46</xdr:col>
      <xdr:colOff>38100</xdr:colOff>
      <xdr:row>77</xdr:row>
      <xdr:rowOff>170514</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27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15591</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04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42430</xdr:rowOff>
    </xdr:from>
    <xdr:to>
      <xdr:col>41</xdr:col>
      <xdr:colOff>50800</xdr:colOff>
      <xdr:row>79</xdr:row>
      <xdr:rowOff>61421</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586980"/>
          <a:ext cx="889000" cy="1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38134</xdr:rowOff>
    </xdr:from>
    <xdr:to>
      <xdr:col>41</xdr:col>
      <xdr:colOff>101600</xdr:colOff>
      <xdr:row>78</xdr:row>
      <xdr:rowOff>139734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41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156261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18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49467</xdr:rowOff>
    </xdr:from>
    <xdr:to>
      <xdr:col>36</xdr:col>
      <xdr:colOff>165100</xdr:colOff>
      <xdr:row>78</xdr:row>
      <xdr:rowOff>151067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42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167594</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19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127550</xdr:rowOff>
    </xdr:from>
    <xdr:to>
      <xdr:col>55</xdr:col>
      <xdr:colOff>50800</xdr:colOff>
      <xdr:row>79</xdr:row>
      <xdr:rowOff>57700</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50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42477</xdr:rowOff>
    </xdr:from>
    <xdr:ext cx="469744"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41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139959</xdr:rowOff>
    </xdr:from>
    <xdr:to>
      <xdr:col>50</xdr:col>
      <xdr:colOff>165100</xdr:colOff>
      <xdr:row>79</xdr:row>
      <xdr:rowOff>70109</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51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61236</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404428" y="1360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114813</xdr:rowOff>
    </xdr:from>
    <xdr:to>
      <xdr:col>46</xdr:col>
      <xdr:colOff>38100</xdr:colOff>
      <xdr:row>79</xdr:row>
      <xdr:rowOff>44963</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48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36090</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15428" y="1358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163080</xdr:rowOff>
    </xdr:from>
    <xdr:to>
      <xdr:col>41</xdr:col>
      <xdr:colOff>101600</xdr:colOff>
      <xdr:row>79</xdr:row>
      <xdr:rowOff>93230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53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84357</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26428" y="13628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10621</xdr:rowOff>
    </xdr:from>
    <xdr:to>
      <xdr:col>36</xdr:col>
      <xdr:colOff>165100</xdr:colOff>
      <xdr:row>79</xdr:row>
      <xdr:rowOff>112221</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55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103348</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37428" y="13647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44227</xdr:rowOff>
    </xdr:from>
    <xdr:to>
      <xdr:col>54</xdr:col>
      <xdr:colOff>189865</xdr:colOff>
      <xdr:row>99</xdr:row>
      <xdr:rowOff>38773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474727"/>
          <a:ext cx="1270" cy="1537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42600</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701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38773</xdr:rowOff>
    </xdr:from>
    <xdr:to>
      <xdr:col>55</xdr:col>
      <xdr:colOff>88900</xdr:colOff>
      <xdr:row>99</xdr:row>
      <xdr:rowOff>38773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701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162354</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249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117,847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44227</xdr:rowOff>
    </xdr:from>
    <xdr:to>
      <xdr:col>55</xdr:col>
      <xdr:colOff>88900</xdr:colOff>
      <xdr:row>90</xdr:row>
      <xdr:rowOff>44227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47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82338</xdr:rowOff>
    </xdr:from>
    <xdr:to>
      <xdr:col>55</xdr:col>
      <xdr:colOff>0</xdr:colOff>
      <xdr:row>98</xdr:row>
      <xdr:rowOff>102339</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884438"/>
          <a:ext cx="838200" cy="20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16434</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4756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165007</xdr:rowOff>
    </xdr:from>
    <xdr:to>
      <xdr:col>55</xdr:col>
      <xdr:colOff>50800</xdr:colOff>
      <xdr:row>97</xdr:row>
      <xdr:rowOff>95157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62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99564</xdr:rowOff>
    </xdr:from>
    <xdr:to>
      <xdr:col>50</xdr:col>
      <xdr:colOff>114300</xdr:colOff>
      <xdr:row>98</xdr:row>
      <xdr:rowOff>102339</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901664"/>
          <a:ext cx="889000" cy="2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14980</xdr:rowOff>
    </xdr:from>
    <xdr:to>
      <xdr:col>50</xdr:col>
      <xdr:colOff>165100</xdr:colOff>
      <xdr:row>97</xdr:row>
      <xdr:rowOff>116580</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64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133107</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42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89343</xdr:rowOff>
    </xdr:from>
    <xdr:to>
      <xdr:col>45</xdr:col>
      <xdr:colOff>177800</xdr:colOff>
      <xdr:row>98</xdr:row>
      <xdr:rowOff>99564</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891443"/>
          <a:ext cx="889000" cy="1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154181</xdr:rowOff>
    </xdr:from>
    <xdr:to>
      <xdr:col>46</xdr:col>
      <xdr:colOff>38100</xdr:colOff>
      <xdr:row>97</xdr:row>
      <xdr:rowOff>84331</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61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100858</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38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77014</xdr:rowOff>
    </xdr:from>
    <xdr:to>
      <xdr:col>41</xdr:col>
      <xdr:colOff>50800</xdr:colOff>
      <xdr:row>98</xdr:row>
      <xdr:rowOff>89343</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879114"/>
          <a:ext cx="889000" cy="12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5102</xdr:rowOff>
    </xdr:from>
    <xdr:to>
      <xdr:col>41</xdr:col>
      <xdr:colOff>101600</xdr:colOff>
      <xdr:row>97</xdr:row>
      <xdr:rowOff>106702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63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123229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41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10164</xdr:rowOff>
    </xdr:from>
    <xdr:to>
      <xdr:col>36</xdr:col>
      <xdr:colOff>165100</xdr:colOff>
      <xdr:row>97</xdr:row>
      <xdr:rowOff>111764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64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128291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41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31538</xdr:rowOff>
    </xdr:from>
    <xdr:to>
      <xdr:col>55</xdr:col>
      <xdr:colOff>50800</xdr:colOff>
      <xdr:row>98</xdr:row>
      <xdr:rowOff>133138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83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9965</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81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51539</xdr:rowOff>
    </xdr:from>
    <xdr:to>
      <xdr:col>50</xdr:col>
      <xdr:colOff>165100</xdr:colOff>
      <xdr:row>98</xdr:row>
      <xdr:rowOff>153139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85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144266</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94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48764</xdr:rowOff>
    </xdr:from>
    <xdr:to>
      <xdr:col>46</xdr:col>
      <xdr:colOff>38100</xdr:colOff>
      <xdr:row>98</xdr:row>
      <xdr:rowOff>150364</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85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141491</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94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38543</xdr:rowOff>
    </xdr:from>
    <xdr:to>
      <xdr:col>41</xdr:col>
      <xdr:colOff>101600</xdr:colOff>
      <xdr:row>98</xdr:row>
      <xdr:rowOff>140143</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84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131270</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933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26214</xdr:rowOff>
    </xdr:from>
    <xdr:to>
      <xdr:col>36</xdr:col>
      <xdr:colOff>165100</xdr:colOff>
      <xdr:row>98</xdr:row>
      <xdr:rowOff>127814</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82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118941</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92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70793</xdr:rowOff>
    </xdr:from>
    <xdr:to>
      <xdr:col>85</xdr:col>
      <xdr:colOff>126364</xdr:colOff>
      <xdr:row>38</xdr:row>
      <xdr:rowOff>157498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214293"/>
          <a:ext cx="1269" cy="1458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161325</xdr:rowOff>
    </xdr:from>
    <xdr:ext cx="469744"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67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157498</xdr:rowOff>
    </xdr:from>
    <xdr:to>
      <xdr:col>86</xdr:col>
      <xdr:colOff>25400</xdr:colOff>
      <xdr:row>38</xdr:row>
      <xdr:rowOff>157498</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67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17470</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498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70793</xdr:rowOff>
    </xdr:from>
    <xdr:to>
      <xdr:col>86</xdr:col>
      <xdr:colOff>25400</xdr:colOff>
      <xdr:row>30</xdr:row>
      <xdr:rowOff>70793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21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47117</xdr:rowOff>
    </xdr:from>
    <xdr:to>
      <xdr:col>85</xdr:col>
      <xdr:colOff>127000</xdr:colOff>
      <xdr:row>37</xdr:row>
      <xdr:rowOff>93490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5481300" y="6219317"/>
          <a:ext cx="838200" cy="21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44993</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58742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22116</xdr:rowOff>
    </xdr:from>
    <xdr:to>
      <xdr:col>85</xdr:col>
      <xdr:colOff>177800</xdr:colOff>
      <xdr:row>35</xdr:row>
      <xdr:rowOff>123716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42545</xdr:rowOff>
    </xdr:from>
    <xdr:to>
      <xdr:col>81</xdr:col>
      <xdr:colOff>50800</xdr:colOff>
      <xdr:row>37</xdr:row>
      <xdr:rowOff>93490</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4592300" y="6386195"/>
          <a:ext cx="889000" cy="50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76490</xdr:rowOff>
    </xdr:from>
    <xdr:to>
      <xdr:col>81</xdr:col>
      <xdr:colOff>101600</xdr:colOff>
      <xdr:row>36</xdr:row>
      <xdr:rowOff>6640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07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23167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585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42545</xdr:rowOff>
    </xdr:from>
    <xdr:to>
      <xdr:col>76</xdr:col>
      <xdr:colOff>114300</xdr:colOff>
      <xdr:row>37</xdr:row>
      <xdr:rowOff>54955</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3703300" y="6386195"/>
          <a:ext cx="88900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8727</xdr:rowOff>
    </xdr:from>
    <xdr:to>
      <xdr:col>76</xdr:col>
      <xdr:colOff>165100</xdr:colOff>
      <xdr:row>35</xdr:row>
      <xdr:rowOff>110327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00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126854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578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54955</xdr:rowOff>
    </xdr:from>
    <xdr:to>
      <xdr:col>71</xdr:col>
      <xdr:colOff>177800</xdr:colOff>
      <xdr:row>37</xdr:row>
      <xdr:rowOff>113574</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2814300" y="6398605"/>
          <a:ext cx="889000" cy="58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33220</xdr:rowOff>
    </xdr:from>
    <xdr:to>
      <xdr:col>72</xdr:col>
      <xdr:colOff>38100</xdr:colOff>
      <xdr:row>35</xdr:row>
      <xdr:rowOff>134820</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0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151347</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580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84981</xdr:rowOff>
    </xdr:from>
    <xdr:to>
      <xdr:col>67</xdr:col>
      <xdr:colOff>101600</xdr:colOff>
      <xdr:row>36</xdr:row>
      <xdr:rowOff>15131</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08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31658</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586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167767</xdr:rowOff>
    </xdr:from>
    <xdr:to>
      <xdr:col>85</xdr:col>
      <xdr:colOff>177800</xdr:colOff>
      <xdr:row>36</xdr:row>
      <xdr:rowOff>97917</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16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146194</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6146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42690</xdr:rowOff>
    </xdr:from>
    <xdr:to>
      <xdr:col>81</xdr:col>
      <xdr:colOff>101600</xdr:colOff>
      <xdr:row>37</xdr:row>
      <xdr:rowOff>144290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638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135417</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647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163195</xdr:rowOff>
    </xdr:from>
    <xdr:to>
      <xdr:col>76</xdr:col>
      <xdr:colOff>165100</xdr:colOff>
      <xdr:row>37</xdr:row>
      <xdr:rowOff>93345</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33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84472</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642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4155</xdr:rowOff>
    </xdr:from>
    <xdr:to>
      <xdr:col>72</xdr:col>
      <xdr:colOff>38100</xdr:colOff>
      <xdr:row>37</xdr:row>
      <xdr:rowOff>105755</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34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96882</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6440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62774</xdr:rowOff>
    </xdr:from>
    <xdr:to>
      <xdr:col>67</xdr:col>
      <xdr:colOff>101600</xdr:colOff>
      <xdr:row>37</xdr:row>
      <xdr:rowOff>164374</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40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155501</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6499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151568</xdr:rowOff>
    </xdr:from>
    <xdr:to>
      <xdr:col>85</xdr:col>
      <xdr:colOff>126364</xdr:colOff>
      <xdr:row>58</xdr:row>
      <xdr:rowOff>16199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895518"/>
          <a:ext cx="1269" cy="1064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20026</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996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16199</xdr:rowOff>
    </xdr:from>
    <xdr:to>
      <xdr:col>86</xdr:col>
      <xdr:colOff>25400</xdr:colOff>
      <xdr:row>58</xdr:row>
      <xdr:rowOff>16199</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99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98245</xdr:rowOff>
    </xdr:from>
    <xdr:ext cx="534377"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67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151568</xdr:rowOff>
    </xdr:from>
    <xdr:to>
      <xdr:col>86</xdr:col>
      <xdr:colOff>25400</xdr:colOff>
      <xdr:row>51</xdr:row>
      <xdr:rowOff>151568</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89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16066</xdr:rowOff>
    </xdr:from>
    <xdr:to>
      <xdr:col>85</xdr:col>
      <xdr:colOff>127000</xdr:colOff>
      <xdr:row>56</xdr:row>
      <xdr:rowOff>71025</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5481300" y="9617266"/>
          <a:ext cx="838200" cy="54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168565</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426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145688</xdr:rowOff>
    </xdr:from>
    <xdr:to>
      <xdr:col>85</xdr:col>
      <xdr:colOff>177800</xdr:colOff>
      <xdr:row>56</xdr:row>
      <xdr:rowOff>75838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57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16066</xdr:rowOff>
    </xdr:from>
    <xdr:to>
      <xdr:col>81</xdr:col>
      <xdr:colOff>50800</xdr:colOff>
      <xdr:row>57</xdr:row>
      <xdr:rowOff>20371</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4592300" y="9617266"/>
          <a:ext cx="889000" cy="17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3766</xdr:rowOff>
    </xdr:from>
    <xdr:to>
      <xdr:col>81</xdr:col>
      <xdr:colOff>101600</xdr:colOff>
      <xdr:row>56</xdr:row>
      <xdr:rowOff>105366</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6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96493</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69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20371</xdr:rowOff>
    </xdr:from>
    <xdr:to>
      <xdr:col>76</xdr:col>
      <xdr:colOff>114300</xdr:colOff>
      <xdr:row>57</xdr:row>
      <xdr:rowOff>67729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793021"/>
          <a:ext cx="889000" cy="4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138525</xdr:rowOff>
    </xdr:from>
    <xdr:to>
      <xdr:col>76</xdr:col>
      <xdr:colOff>165100</xdr:colOff>
      <xdr:row>56</xdr:row>
      <xdr:rowOff>68675</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85202</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54184</xdr:rowOff>
    </xdr:from>
    <xdr:to>
      <xdr:col>71</xdr:col>
      <xdr:colOff>177800</xdr:colOff>
      <xdr:row>57</xdr:row>
      <xdr:rowOff>67729</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2814300" y="9826834"/>
          <a:ext cx="889000" cy="13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38856</xdr:rowOff>
    </xdr:from>
    <xdr:to>
      <xdr:col>72</xdr:col>
      <xdr:colOff>38100</xdr:colOff>
      <xdr:row>56</xdr:row>
      <xdr:rowOff>140456</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640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156983</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41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127305</xdr:rowOff>
    </xdr:from>
    <xdr:to>
      <xdr:col>67</xdr:col>
      <xdr:colOff>101600</xdr:colOff>
      <xdr:row>57</xdr:row>
      <xdr:rowOff>57455</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72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73982</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50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20225</xdr:rowOff>
    </xdr:from>
    <xdr:to>
      <xdr:col>85</xdr:col>
      <xdr:colOff>177800</xdr:colOff>
      <xdr:row>56</xdr:row>
      <xdr:rowOff>121825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62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170102</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59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136716</xdr:rowOff>
    </xdr:from>
    <xdr:to>
      <xdr:col>81</xdr:col>
      <xdr:colOff>101600</xdr:colOff>
      <xdr:row>56</xdr:row>
      <xdr:rowOff>66866</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56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83393</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341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141021</xdr:rowOff>
    </xdr:from>
    <xdr:to>
      <xdr:col>76</xdr:col>
      <xdr:colOff>165100</xdr:colOff>
      <xdr:row>57</xdr:row>
      <xdr:rowOff>71171</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74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62298</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83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16929</xdr:rowOff>
    </xdr:from>
    <xdr:to>
      <xdr:col>72</xdr:col>
      <xdr:colOff>38100</xdr:colOff>
      <xdr:row>57</xdr:row>
      <xdr:rowOff>118529</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78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109656</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88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3384</xdr:rowOff>
    </xdr:from>
    <xdr:to>
      <xdr:col>67</xdr:col>
      <xdr:colOff>101600</xdr:colOff>
      <xdr:row>57</xdr:row>
      <xdr:rowOff>104984</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77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96111</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86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57785</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059285"/>
          <a:ext cx="1269"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4462</xdr:rowOff>
    </xdr:from>
    <xdr:ext cx="534377"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83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12,045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57785</xdr:rowOff>
    </xdr:from>
    <xdr:to>
      <xdr:col>86</xdr:col>
      <xdr:colOff>25400</xdr:colOff>
      <xdr:row>70</xdr:row>
      <xdr:rowOff>57785</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05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89933</xdr:rowOff>
    </xdr:from>
    <xdr:ext cx="378565"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2915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67056</xdr:rowOff>
    </xdr:from>
    <xdr:to>
      <xdr:col>85</xdr:col>
      <xdr:colOff>177800</xdr:colOff>
      <xdr:row>78</xdr:row>
      <xdr:rowOff>168656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4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144780</xdr:rowOff>
    </xdr:from>
    <xdr:to>
      <xdr:col>81</xdr:col>
      <xdr:colOff>50800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517880"/>
          <a:ext cx="889000" cy="7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165608</xdr:rowOff>
    </xdr:from>
    <xdr:to>
      <xdr:col>81</xdr:col>
      <xdr:colOff>101600</xdr:colOff>
      <xdr:row>78</xdr:row>
      <xdr:rowOff>95758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36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112285</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14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144780</xdr:rowOff>
    </xdr:from>
    <xdr:to>
      <xdr:col>76</xdr:col>
      <xdr:colOff>114300</xdr:colOff>
      <xdr:row>79</xdr:row>
      <xdr:rowOff>11049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3703300" y="13517880"/>
          <a:ext cx="8890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127254</xdr:rowOff>
    </xdr:from>
    <xdr:to>
      <xdr:col>76</xdr:col>
      <xdr:colOff>165100</xdr:colOff>
      <xdr:row>77</xdr:row>
      <xdr:rowOff>57404</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157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73931</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2932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145796</xdr:rowOff>
    </xdr:from>
    <xdr:to>
      <xdr:col>71</xdr:col>
      <xdr:colOff>177800</xdr:colOff>
      <xdr:row>79</xdr:row>
      <xdr:rowOff>11049</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2814300" y="13518896"/>
          <a:ext cx="8890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9017</xdr:rowOff>
    </xdr:from>
    <xdr:to>
      <xdr:col>72</xdr:col>
      <xdr:colOff>38100</xdr:colOff>
      <xdr:row>77</xdr:row>
      <xdr:rowOff>110617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21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127144</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2985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64263</xdr:rowOff>
    </xdr:from>
    <xdr:to>
      <xdr:col>67</xdr:col>
      <xdr:colOff>101600</xdr:colOff>
      <xdr:row>77</xdr:row>
      <xdr:rowOff>165863</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26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10940</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04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93980</xdr:rowOff>
    </xdr:from>
    <xdr:to>
      <xdr:col>76</xdr:col>
      <xdr:colOff>165100</xdr:colOff>
      <xdr:row>79</xdr:row>
      <xdr:rowOff>24130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46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15257</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03017" y="13559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131699</xdr:rowOff>
    </xdr:from>
    <xdr:to>
      <xdr:col>72</xdr:col>
      <xdr:colOff>38100</xdr:colOff>
      <xdr:row>79</xdr:row>
      <xdr:rowOff>61849</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50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52976</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14017" y="13597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94996</xdr:rowOff>
    </xdr:from>
    <xdr:to>
      <xdr:col>67</xdr:col>
      <xdr:colOff>101600</xdr:colOff>
      <xdr:row>79</xdr:row>
      <xdr:rowOff>25146</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46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16273</xdr:rowOff>
    </xdr:from>
    <xdr:ext cx="378565"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25017" y="135608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a:extLst>
            <a:ext uri="{FF2B5EF4-FFF2-40B4-BE49-F238E27FC236}">
              <a16:creationId xmlns:a16="http://schemas.microsoft.com/office/drawing/2014/main"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108153</xdr:rowOff>
    </xdr:from>
    <xdr:to>
      <xdr:col>85</xdr:col>
      <xdr:colOff>126364</xdr:colOff>
      <xdr:row>98</xdr:row>
      <xdr:rowOff>38398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6317595" y="15367203"/>
          <a:ext cx="1269" cy="147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94" name="公債費最小値テキスト">
          <a:extLst>
            <a:ext uri="{FF2B5EF4-FFF2-40B4-BE49-F238E27FC236}">
              <a16:creationId xmlns:a16="http://schemas.microsoft.com/office/drawing/2014/main" id="{00000000-0008-0000-0700-0000B6020000}"/>
            </a:ext>
          </a:extLst>
        </xdr:cNvPr>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54830</xdr:rowOff>
    </xdr:from>
    <xdr:ext cx="534377" cy="259045"/>
    <xdr:sp macro="" textlink="">
      <xdr:nvSpPr>
        <xdr:cNvPr id="696" name="公債費最大値テキスト">
          <a:extLst>
            <a:ext uri="{FF2B5EF4-FFF2-40B4-BE49-F238E27FC236}">
              <a16:creationId xmlns:a16="http://schemas.microsoft.com/office/drawing/2014/main" id="{00000000-0008-0000-0700-0000B8020000}"/>
            </a:ext>
          </a:extLst>
        </xdr:cNvPr>
        <xdr:cNvSpPr txBox="1"/>
      </xdr:nvSpPr>
      <xdr:spPr>
        <a:xfrm>
          <a:off x="16370300" y="1514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62,216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108153</xdr:rowOff>
    </xdr:from>
    <xdr:to>
      <xdr:col>86</xdr:col>
      <xdr:colOff>25400</xdr:colOff>
      <xdr:row>89</xdr:row>
      <xdr:rowOff>108153</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5367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113117</xdr:rowOff>
    </xdr:from>
    <xdr:to>
      <xdr:col>85</xdr:col>
      <xdr:colOff>127000</xdr:colOff>
      <xdr:row>94</xdr:row>
      <xdr:rowOff>150543</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5481300" y="16229417"/>
          <a:ext cx="838200" cy="37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26607</xdr:rowOff>
    </xdr:from>
    <xdr:ext cx="534377" cy="259045"/>
    <xdr:sp macro="" textlink="">
      <xdr:nvSpPr>
        <xdr:cNvPr id="699" name="公債費平均値テキスト">
          <a:extLst>
            <a:ext uri="{FF2B5EF4-FFF2-40B4-BE49-F238E27FC236}">
              <a16:creationId xmlns:a16="http://schemas.microsoft.com/office/drawing/2014/main" id="{00000000-0008-0000-0700-0000BB020000}"/>
            </a:ext>
          </a:extLst>
        </xdr:cNvPr>
        <xdr:cNvSpPr txBox="1"/>
      </xdr:nvSpPr>
      <xdr:spPr>
        <a:xfrm>
          <a:off x="16370300" y="15971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3730</xdr:rowOff>
    </xdr:from>
    <xdr:to>
      <xdr:col>85</xdr:col>
      <xdr:colOff>177800</xdr:colOff>
      <xdr:row>94</xdr:row>
      <xdr:rowOff>105330</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6268700" y="1612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150543</xdr:rowOff>
    </xdr:from>
    <xdr:to>
      <xdr:col>81</xdr:col>
      <xdr:colOff>50800</xdr:colOff>
      <xdr:row>95</xdr:row>
      <xdr:rowOff>40325</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4592300" y="16266843"/>
          <a:ext cx="889000" cy="61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8727</xdr:rowOff>
    </xdr:from>
    <xdr:to>
      <xdr:col>81</xdr:col>
      <xdr:colOff>101600</xdr:colOff>
      <xdr:row>94</xdr:row>
      <xdr:rowOff>110327</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5430500" y="16125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126854</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590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32193</xdr:rowOff>
    </xdr:from>
    <xdr:to>
      <xdr:col>76</xdr:col>
      <xdr:colOff>114300</xdr:colOff>
      <xdr:row>95</xdr:row>
      <xdr:rowOff>40325</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3703300" y="16319943"/>
          <a:ext cx="889000" cy="8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32338</xdr:rowOff>
    </xdr:from>
    <xdr:to>
      <xdr:col>76</xdr:col>
      <xdr:colOff>165100</xdr:colOff>
      <xdr:row>94</xdr:row>
      <xdr:rowOff>133938</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4541500" y="16148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150465</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592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27915</xdr:rowOff>
    </xdr:from>
    <xdr:to>
      <xdr:col>71</xdr:col>
      <xdr:colOff>177800</xdr:colOff>
      <xdr:row>95</xdr:row>
      <xdr:rowOff>32193</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a:off x="12814300" y="16315665"/>
          <a:ext cx="889000" cy="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10131</xdr:rowOff>
    </xdr:from>
    <xdr:to>
      <xdr:col>72</xdr:col>
      <xdr:colOff>38100</xdr:colOff>
      <xdr:row>94</xdr:row>
      <xdr:rowOff>111731</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3652500" y="1612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128258</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590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162085</xdr:rowOff>
    </xdr:from>
    <xdr:to>
      <xdr:col>67</xdr:col>
      <xdr:colOff>101600</xdr:colOff>
      <xdr:row>94</xdr:row>
      <xdr:rowOff>92235</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2763500" y="1610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108762</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5882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62317</xdr:rowOff>
    </xdr:from>
    <xdr:to>
      <xdr:col>85</xdr:col>
      <xdr:colOff>177800</xdr:colOff>
      <xdr:row>94</xdr:row>
      <xdr:rowOff>163917</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6268700" y="1617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40744</xdr:rowOff>
    </xdr:from>
    <xdr:ext cx="534377" cy="259045"/>
    <xdr:sp macro="" textlink="">
      <xdr:nvSpPr>
        <xdr:cNvPr id="718" name="公債費該当値テキスト">
          <a:extLst>
            <a:ext uri="{FF2B5EF4-FFF2-40B4-BE49-F238E27FC236}">
              <a16:creationId xmlns:a16="http://schemas.microsoft.com/office/drawing/2014/main" id="{00000000-0008-0000-0700-0000CE020000}"/>
            </a:ext>
          </a:extLst>
        </xdr:cNvPr>
        <xdr:cNvSpPr txBox="1"/>
      </xdr:nvSpPr>
      <xdr:spPr>
        <a:xfrm>
          <a:off x="16370300" y="1615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99743</xdr:rowOff>
    </xdr:from>
    <xdr:to>
      <xdr:col>81</xdr:col>
      <xdr:colOff>101600</xdr:colOff>
      <xdr:row>95</xdr:row>
      <xdr:rowOff>29893</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5430500" y="1621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21020</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14111" y="1630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160975</xdr:rowOff>
    </xdr:from>
    <xdr:to>
      <xdr:col>76</xdr:col>
      <xdr:colOff>165100</xdr:colOff>
      <xdr:row>95</xdr:row>
      <xdr:rowOff>91125</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4541500" y="1627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82252</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325111" y="1637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152843</xdr:rowOff>
    </xdr:from>
    <xdr:to>
      <xdr:col>72</xdr:col>
      <xdr:colOff>38100</xdr:colOff>
      <xdr:row>95</xdr:row>
      <xdr:rowOff>82993</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3652500" y="1626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74120</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436111" y="1636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148565</xdr:rowOff>
    </xdr:from>
    <xdr:to>
      <xdr:col>67</xdr:col>
      <xdr:colOff>101600</xdr:colOff>
      <xdr:row>95</xdr:row>
      <xdr:rowOff>78715</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2763500" y="1626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69842</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2547111" y="1635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52756</xdr:rowOff>
    </xdr:from>
    <xdr:to>
      <xdr:col>116</xdr:col>
      <xdr:colOff>62864</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5367706"/>
          <a:ext cx="1269" cy="1363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60482</xdr:rowOff>
    </xdr:from>
    <xdr:ext cx="249299" cy="259045"/>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7470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170883</xdr:rowOff>
    </xdr:from>
    <xdr:ext cx="534377" cy="259045"/>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514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35,782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52756</xdr:rowOff>
    </xdr:from>
    <xdr:to>
      <xdr:col>116</xdr:col>
      <xdr:colOff>152400</xdr:colOff>
      <xdr:row>31</xdr:row>
      <xdr:rowOff>52756</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5367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149382</xdr:rowOff>
    </xdr:from>
    <xdr:ext cx="469744" cy="259045"/>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4930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126505</xdr:rowOff>
    </xdr:from>
    <xdr:to>
      <xdr:col>116</xdr:col>
      <xdr:colOff>114300</xdr:colOff>
      <xdr:row>39</xdr:row>
      <xdr:rowOff>56655</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2110700" y="664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154089</xdr:rowOff>
    </xdr:from>
    <xdr:to>
      <xdr:col>112</xdr:col>
      <xdr:colOff>38100</xdr:colOff>
      <xdr:row>39</xdr:row>
      <xdr:rowOff>84239</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1272500" y="666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100766</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4017" y="6444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154356</xdr:rowOff>
    </xdr:from>
    <xdr:to>
      <xdr:col>107</xdr:col>
      <xdr:colOff>101600</xdr:colOff>
      <xdr:row>39</xdr:row>
      <xdr:rowOff>84506</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0383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101033</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5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156756</xdr:rowOff>
    </xdr:from>
    <xdr:to>
      <xdr:col>102</xdr:col>
      <xdr:colOff>165100</xdr:colOff>
      <xdr:row>39</xdr:row>
      <xdr:rowOff>86906</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9494500" y="667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103433</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6017" y="6447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153975</xdr:rowOff>
    </xdr:from>
    <xdr:to>
      <xdr:col>98</xdr:col>
      <xdr:colOff>38100</xdr:colOff>
      <xdr:row>39</xdr:row>
      <xdr:rowOff>84125</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8605500" y="66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100652</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7017" y="6444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104932</xdr:rowOff>
    </xdr:from>
    <xdr:ext cx="249299" cy="259045"/>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66200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民生費は、住民一人当たり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247,311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前年度比で横ばいであるものの、類似団体内平均値と比較して高い水準で推移している。これは、本市が全国的にみても生活保護受給率が高く生活保護費が高い水準で推移していること、市独自施策である２歳児の幼児教育・保育無償化や待機児童対策としての施設整備、原油高及び物価高にかかる緊急対策として実施した市民応援給付金等が要因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また、衛生費は住民一人当たり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54,354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前年度比で増加し、類似団体内平均値と比較しても上回る水準となった。これは、新型コロナウイルス感染症にかかる医療費の公費負担や高齢者施設等における検査費用等が増加したこと、原油高及び物価高対策として実施した水道基本料金の減免にかかる水道事業会計への繰出金の増額等が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大阪府八尾市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FF0000"/>
              </a:solidFill>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令和４年度決算について、歳出においては、補助費や投資的経費で減となった一方、人件費や公債費で増となった。</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歳入においては、個人市民税、固定資産税等、市税全体で増となり、地方交付税でも基準財政需要額の増等により増となった一方、臨時財政対策債や、国庫支出金で減となり、実質収支額は対前年度</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494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万円減の</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56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百万円となった。</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今後も、物価高騰の影響をはじめとする社会情勢に注視するとともに、扶助費や公債費などの義務的経費が高い水準で見込まれることから、事務事業の見直しを図り、適正な財政運営に努める。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大阪府八尾市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Ｐゴシック" panose="020B0600070205080204" pitchFamily="50" charset="-128"/>
              <a:ea typeface="ＭＳ Ｐゴシック" panose="020B0600070205080204" pitchFamily="50" charset="-128"/>
            </a:rPr>
            <a:t>　</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一般会計については、財政調整基金を</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150</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百万円取崩し、実質収支額が前年度比</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494</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百万円減となったものの、黒字を達成した。その他の会計でもすべて黒字化を達成している。</a:t>
          </a:r>
        </a:p>
        <a:p>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　連結実質赤字比率の早期健全化基準を下回っているが、今後も、引き続き、各会計の数値の動向に注意しつつ、黒字財政の維持に努める。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76" customWidth="1"/>
    <col min="12" max="12" width="2.21875" style="176" customWidth="1"/>
    <col min="13" max="17" width="2.33203125" style="176" customWidth="1"/>
    <col min="18" max="119" width="2.109375" style="176" customWidth="1"/>
    <col min="120" max="16384" width="0" style="176" hidden="1"/>
  </cols>
  <sheetData>
    <row r="1" spans="1:119" ht="33" customHeight="1" x14ac:dyDescent="0.2">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77"/>
      <c r="DK1" s="177"/>
      <c r="DL1" s="177"/>
      <c r="DM1" s="177"/>
      <c r="DN1" s="177"/>
      <c r="DO1" s="177"/>
    </row>
    <row r="2" spans="1:119" ht="24" thickBot="1" x14ac:dyDescent="0.25">
      <c r="B2" s="178" t="s">
        <v>82</v>
      </c>
      <c r="C2" s="178"/>
      <c r="D2" s="179"/>
    </row>
    <row r="3" spans="1:119" ht="18.75" customHeight="1" thickBot="1" x14ac:dyDescent="0.25">
      <c r="A3" s="177"/>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x14ac:dyDescent="0.2">
      <c r="A4" s="177"/>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92</v>
      </c>
      <c r="AZ4" s="446"/>
      <c r="BA4" s="446"/>
      <c r="BB4" s="446"/>
      <c r="BC4" s="446"/>
      <c r="BD4" s="446"/>
      <c r="BE4" s="446"/>
      <c r="BF4" s="446"/>
      <c r="BG4" s="446"/>
      <c r="BH4" s="446"/>
      <c r="BI4" s="446"/>
      <c r="BJ4" s="446"/>
      <c r="BK4" s="446"/>
      <c r="BL4" s="446"/>
      <c r="BM4" s="447"/>
      <c r="BN4" s="448">
        <v>123120328</v>
      </c>
      <c r="BO4" s="449"/>
      <c r="BP4" s="449"/>
      <c r="BQ4" s="449"/>
      <c r="BR4" s="449"/>
      <c r="BS4" s="449"/>
      <c r="BT4" s="449"/>
      <c r="BU4" s="450"/>
      <c r="BV4" s="448">
        <v>122733969</v>
      </c>
      <c r="BW4" s="449"/>
      <c r="BX4" s="449"/>
      <c r="BY4" s="449"/>
      <c r="BZ4" s="449"/>
      <c r="CA4" s="449"/>
      <c r="CB4" s="449"/>
      <c r="CC4" s="450"/>
      <c r="CD4" s="585" t="s">
        <v>93</v>
      </c>
      <c r="CE4" s="586"/>
      <c r="CF4" s="586"/>
      <c r="CG4" s="586"/>
      <c r="CH4" s="586"/>
      <c r="CI4" s="586"/>
      <c r="CJ4" s="586"/>
      <c r="CK4" s="586"/>
      <c r="CL4" s="586"/>
      <c r="CM4" s="586"/>
      <c r="CN4" s="586"/>
      <c r="CO4" s="586"/>
      <c r="CP4" s="586"/>
      <c r="CQ4" s="586"/>
      <c r="CR4" s="586"/>
      <c r="CS4" s="587"/>
      <c r="CT4" s="588">
        <v>0.1</v>
      </c>
      <c r="CU4" s="589"/>
      <c r="CV4" s="589"/>
      <c r="CW4" s="589"/>
      <c r="CX4" s="589"/>
      <c r="CY4" s="589"/>
      <c r="CZ4" s="589"/>
      <c r="DA4" s="590"/>
      <c r="DB4" s="588">
        <v>0.9</v>
      </c>
      <c r="DC4" s="589"/>
      <c r="DD4" s="589"/>
      <c r="DE4" s="589"/>
      <c r="DF4" s="589"/>
      <c r="DG4" s="589"/>
      <c r="DH4" s="589"/>
      <c r="DI4" s="590"/>
    </row>
    <row r="5" spans="1:119" ht="18.75" customHeight="1" x14ac:dyDescent="0.2">
      <c r="A5" s="177"/>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94</v>
      </c>
      <c r="AN5" s="376"/>
      <c r="AO5" s="376"/>
      <c r="AP5" s="376"/>
      <c r="AQ5" s="376"/>
      <c r="AR5" s="376"/>
      <c r="AS5" s="376"/>
      <c r="AT5" s="377"/>
      <c r="AU5" s="477" t="s">
        <v>95</v>
      </c>
      <c r="AV5" s="478"/>
      <c r="AW5" s="478"/>
      <c r="AX5" s="478"/>
      <c r="AY5" s="433" t="s">
        <v>96</v>
      </c>
      <c r="AZ5" s="434"/>
      <c r="BA5" s="434"/>
      <c r="BB5" s="434"/>
      <c r="BC5" s="434"/>
      <c r="BD5" s="434"/>
      <c r="BE5" s="434"/>
      <c r="BF5" s="434"/>
      <c r="BG5" s="434"/>
      <c r="BH5" s="434"/>
      <c r="BI5" s="434"/>
      <c r="BJ5" s="434"/>
      <c r="BK5" s="434"/>
      <c r="BL5" s="434"/>
      <c r="BM5" s="435"/>
      <c r="BN5" s="419">
        <v>122716726</v>
      </c>
      <c r="BO5" s="420"/>
      <c r="BP5" s="420"/>
      <c r="BQ5" s="420"/>
      <c r="BR5" s="420"/>
      <c r="BS5" s="420"/>
      <c r="BT5" s="420"/>
      <c r="BU5" s="421"/>
      <c r="BV5" s="419">
        <v>121856292</v>
      </c>
      <c r="BW5" s="420"/>
      <c r="BX5" s="420"/>
      <c r="BY5" s="420"/>
      <c r="BZ5" s="420"/>
      <c r="CA5" s="420"/>
      <c r="CB5" s="420"/>
      <c r="CC5" s="421"/>
      <c r="CD5" s="459" t="s">
        <v>97</v>
      </c>
      <c r="CE5" s="379"/>
      <c r="CF5" s="379"/>
      <c r="CG5" s="379"/>
      <c r="CH5" s="379"/>
      <c r="CI5" s="379"/>
      <c r="CJ5" s="379"/>
      <c r="CK5" s="379"/>
      <c r="CL5" s="379"/>
      <c r="CM5" s="379"/>
      <c r="CN5" s="379"/>
      <c r="CO5" s="379"/>
      <c r="CP5" s="379"/>
      <c r="CQ5" s="379"/>
      <c r="CR5" s="379"/>
      <c r="CS5" s="460"/>
      <c r="CT5" s="416">
        <v>98.6</v>
      </c>
      <c r="CU5" s="417"/>
      <c r="CV5" s="417"/>
      <c r="CW5" s="417"/>
      <c r="CX5" s="417"/>
      <c r="CY5" s="417"/>
      <c r="CZ5" s="417"/>
      <c r="DA5" s="418"/>
      <c r="DB5" s="416">
        <v>96.6</v>
      </c>
      <c r="DC5" s="417"/>
      <c r="DD5" s="417"/>
      <c r="DE5" s="417"/>
      <c r="DF5" s="417"/>
      <c r="DG5" s="417"/>
      <c r="DH5" s="417"/>
      <c r="DI5" s="418"/>
    </row>
    <row r="6" spans="1:119" ht="18.75" customHeight="1" x14ac:dyDescent="0.2">
      <c r="A6" s="177"/>
      <c r="B6" s="565" t="s">
        <v>98</v>
      </c>
      <c r="C6" s="406"/>
      <c r="D6" s="406"/>
      <c r="E6" s="566"/>
      <c r="F6" s="566"/>
      <c r="G6" s="566"/>
      <c r="H6" s="566"/>
      <c r="I6" s="566"/>
      <c r="J6" s="566"/>
      <c r="K6" s="566"/>
      <c r="L6" s="566" t="s">
        <v>99</v>
      </c>
      <c r="M6" s="566"/>
      <c r="N6" s="566"/>
      <c r="O6" s="566"/>
      <c r="P6" s="566"/>
      <c r="Q6" s="566"/>
      <c r="R6" s="404"/>
      <c r="S6" s="404"/>
      <c r="T6" s="404"/>
      <c r="U6" s="404"/>
      <c r="V6" s="572"/>
      <c r="W6" s="509" t="s">
        <v>100</v>
      </c>
      <c r="X6" s="405"/>
      <c r="Y6" s="405"/>
      <c r="Z6" s="405"/>
      <c r="AA6" s="405"/>
      <c r="AB6" s="406"/>
      <c r="AC6" s="577" t="s">
        <v>101</v>
      </c>
      <c r="AD6" s="578"/>
      <c r="AE6" s="578"/>
      <c r="AF6" s="578"/>
      <c r="AG6" s="578"/>
      <c r="AH6" s="578"/>
      <c r="AI6" s="578"/>
      <c r="AJ6" s="578"/>
      <c r="AK6" s="578"/>
      <c r="AL6" s="579"/>
      <c r="AM6" s="476" t="s">
        <v>102</v>
      </c>
      <c r="AN6" s="376"/>
      <c r="AO6" s="376"/>
      <c r="AP6" s="376"/>
      <c r="AQ6" s="376"/>
      <c r="AR6" s="376"/>
      <c r="AS6" s="376"/>
      <c r="AT6" s="377"/>
      <c r="AU6" s="477" t="s">
        <v>103</v>
      </c>
      <c r="AV6" s="478"/>
      <c r="AW6" s="478"/>
      <c r="AX6" s="478"/>
      <c r="AY6" s="433" t="s">
        <v>104</v>
      </c>
      <c r="AZ6" s="434"/>
      <c r="BA6" s="434"/>
      <c r="BB6" s="434"/>
      <c r="BC6" s="434"/>
      <c r="BD6" s="434"/>
      <c r="BE6" s="434"/>
      <c r="BF6" s="434"/>
      <c r="BG6" s="434"/>
      <c r="BH6" s="434"/>
      <c r="BI6" s="434"/>
      <c r="BJ6" s="434"/>
      <c r="BK6" s="434"/>
      <c r="BL6" s="434"/>
      <c r="BM6" s="435"/>
      <c r="BN6" s="419">
        <v>403602</v>
      </c>
      <c r="BO6" s="420"/>
      <c r="BP6" s="420"/>
      <c r="BQ6" s="420"/>
      <c r="BR6" s="420"/>
      <c r="BS6" s="420"/>
      <c r="BT6" s="420"/>
      <c r="BU6" s="421"/>
      <c r="BV6" s="419">
        <v>877677</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102.6</v>
      </c>
      <c r="CU6" s="563"/>
      <c r="CV6" s="563"/>
      <c r="CW6" s="563"/>
      <c r="CX6" s="563"/>
      <c r="CY6" s="563"/>
      <c r="CZ6" s="563"/>
      <c r="DA6" s="564"/>
      <c r="DB6" s="562">
        <v>103.3</v>
      </c>
      <c r="DC6" s="563"/>
      <c r="DD6" s="563"/>
      <c r="DE6" s="563"/>
      <c r="DF6" s="563"/>
      <c r="DG6" s="563"/>
      <c r="DH6" s="563"/>
      <c r="DI6" s="564"/>
    </row>
    <row r="7" spans="1:119" ht="18.75" customHeight="1" x14ac:dyDescent="0.2">
      <c r="A7" s="177"/>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107</v>
      </c>
      <c r="AV7" s="478"/>
      <c r="AW7" s="478"/>
      <c r="AX7" s="478"/>
      <c r="AY7" s="433" t="s">
        <v>108</v>
      </c>
      <c r="AZ7" s="434"/>
      <c r="BA7" s="434"/>
      <c r="BB7" s="434"/>
      <c r="BC7" s="434"/>
      <c r="BD7" s="434"/>
      <c r="BE7" s="434"/>
      <c r="BF7" s="434"/>
      <c r="BG7" s="434"/>
      <c r="BH7" s="434"/>
      <c r="BI7" s="434"/>
      <c r="BJ7" s="434"/>
      <c r="BK7" s="434"/>
      <c r="BL7" s="434"/>
      <c r="BM7" s="435"/>
      <c r="BN7" s="419">
        <v>347273</v>
      </c>
      <c r="BO7" s="420"/>
      <c r="BP7" s="420"/>
      <c r="BQ7" s="420"/>
      <c r="BR7" s="420"/>
      <c r="BS7" s="420"/>
      <c r="BT7" s="420"/>
      <c r="BU7" s="421"/>
      <c r="BV7" s="419">
        <v>327826</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60034696</v>
      </c>
      <c r="CU7" s="420"/>
      <c r="CV7" s="420"/>
      <c r="CW7" s="420"/>
      <c r="CX7" s="420"/>
      <c r="CY7" s="420"/>
      <c r="CZ7" s="420"/>
      <c r="DA7" s="421"/>
      <c r="DB7" s="419">
        <v>60941803</v>
      </c>
      <c r="DC7" s="420"/>
      <c r="DD7" s="420"/>
      <c r="DE7" s="420"/>
      <c r="DF7" s="420"/>
      <c r="DG7" s="420"/>
      <c r="DH7" s="420"/>
      <c r="DI7" s="421"/>
    </row>
    <row r="8" spans="1:119" ht="18.75" customHeight="1" thickBot="1" x14ac:dyDescent="0.25">
      <c r="A8" s="177"/>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111</v>
      </c>
      <c r="AV8" s="478"/>
      <c r="AW8" s="478"/>
      <c r="AX8" s="478"/>
      <c r="AY8" s="433" t="s">
        <v>112</v>
      </c>
      <c r="AZ8" s="434"/>
      <c r="BA8" s="434"/>
      <c r="BB8" s="434"/>
      <c r="BC8" s="434"/>
      <c r="BD8" s="434"/>
      <c r="BE8" s="434"/>
      <c r="BF8" s="434"/>
      <c r="BG8" s="434"/>
      <c r="BH8" s="434"/>
      <c r="BI8" s="434"/>
      <c r="BJ8" s="434"/>
      <c r="BK8" s="434"/>
      <c r="BL8" s="434"/>
      <c r="BM8" s="435"/>
      <c r="BN8" s="419">
        <v>56329</v>
      </c>
      <c r="BO8" s="420"/>
      <c r="BP8" s="420"/>
      <c r="BQ8" s="420"/>
      <c r="BR8" s="420"/>
      <c r="BS8" s="420"/>
      <c r="BT8" s="420"/>
      <c r="BU8" s="421"/>
      <c r="BV8" s="419">
        <v>549851</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0.71</v>
      </c>
      <c r="CU8" s="523"/>
      <c r="CV8" s="523"/>
      <c r="CW8" s="523"/>
      <c r="CX8" s="523"/>
      <c r="CY8" s="523"/>
      <c r="CZ8" s="523"/>
      <c r="DA8" s="524"/>
      <c r="DB8" s="522">
        <v>0.72</v>
      </c>
      <c r="DC8" s="523"/>
      <c r="DD8" s="523"/>
      <c r="DE8" s="523"/>
      <c r="DF8" s="523"/>
      <c r="DG8" s="523"/>
      <c r="DH8" s="523"/>
      <c r="DI8" s="524"/>
    </row>
    <row r="9" spans="1:119" ht="18.75" customHeight="1" thickBot="1" x14ac:dyDescent="0.25">
      <c r="A9" s="177"/>
      <c r="B9" s="551" t="s">
        <v>114</v>
      </c>
      <c r="C9" s="552"/>
      <c r="D9" s="552"/>
      <c r="E9" s="552"/>
      <c r="F9" s="552"/>
      <c r="G9" s="552"/>
      <c r="H9" s="552"/>
      <c r="I9" s="552"/>
      <c r="J9" s="552"/>
      <c r="K9" s="470"/>
      <c r="L9" s="553" t="s">
        <v>115</v>
      </c>
      <c r="M9" s="554"/>
      <c r="N9" s="554"/>
      <c r="O9" s="554"/>
      <c r="P9" s="554"/>
      <c r="Q9" s="555"/>
      <c r="R9" s="556">
        <v>264642</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118</v>
      </c>
      <c r="AV9" s="478"/>
      <c r="AW9" s="478"/>
      <c r="AX9" s="478"/>
      <c r="AY9" s="433" t="s">
        <v>119</v>
      </c>
      <c r="AZ9" s="434"/>
      <c r="BA9" s="434"/>
      <c r="BB9" s="434"/>
      <c r="BC9" s="434"/>
      <c r="BD9" s="434"/>
      <c r="BE9" s="434"/>
      <c r="BF9" s="434"/>
      <c r="BG9" s="434"/>
      <c r="BH9" s="434"/>
      <c r="BI9" s="434"/>
      <c r="BJ9" s="434"/>
      <c r="BK9" s="434"/>
      <c r="BL9" s="434"/>
      <c r="BM9" s="435"/>
      <c r="BN9" s="419">
        <v>-493522</v>
      </c>
      <c r="BO9" s="420"/>
      <c r="BP9" s="420"/>
      <c r="BQ9" s="420"/>
      <c r="BR9" s="420"/>
      <c r="BS9" s="420"/>
      <c r="BT9" s="420"/>
      <c r="BU9" s="421"/>
      <c r="BV9" s="419">
        <v>132955</v>
      </c>
      <c r="BW9" s="420"/>
      <c r="BX9" s="420"/>
      <c r="BY9" s="420"/>
      <c r="BZ9" s="420"/>
      <c r="CA9" s="420"/>
      <c r="CB9" s="420"/>
      <c r="CC9" s="421"/>
      <c r="CD9" s="459" t="s">
        <v>120</v>
      </c>
      <c r="CE9" s="379"/>
      <c r="CF9" s="379"/>
      <c r="CG9" s="379"/>
      <c r="CH9" s="379"/>
      <c r="CI9" s="379"/>
      <c r="CJ9" s="379"/>
      <c r="CK9" s="379"/>
      <c r="CL9" s="379"/>
      <c r="CM9" s="379"/>
      <c r="CN9" s="379"/>
      <c r="CO9" s="379"/>
      <c r="CP9" s="379"/>
      <c r="CQ9" s="379"/>
      <c r="CR9" s="379"/>
      <c r="CS9" s="460"/>
      <c r="CT9" s="416">
        <v>12.9</v>
      </c>
      <c r="CU9" s="417"/>
      <c r="CV9" s="417"/>
      <c r="CW9" s="417"/>
      <c r="CX9" s="417"/>
      <c r="CY9" s="417"/>
      <c r="CZ9" s="417"/>
      <c r="DA9" s="418"/>
      <c r="DB9" s="416">
        <v>12.9</v>
      </c>
      <c r="DC9" s="417"/>
      <c r="DD9" s="417"/>
      <c r="DE9" s="417"/>
      <c r="DF9" s="417"/>
      <c r="DG9" s="417"/>
      <c r="DH9" s="417"/>
      <c r="DI9" s="418"/>
    </row>
    <row r="10" spans="1:119" ht="18.75" customHeight="1" thickBot="1" x14ac:dyDescent="0.25">
      <c r="A10" s="177"/>
      <c r="B10" s="551"/>
      <c r="C10" s="552"/>
      <c r="D10" s="552"/>
      <c r="E10" s="552"/>
      <c r="F10" s="552"/>
      <c r="G10" s="552"/>
      <c r="H10" s="552"/>
      <c r="I10" s="552"/>
      <c r="J10" s="552"/>
      <c r="K10" s="470"/>
      <c r="L10" s="375" t="s">
        <v>121</v>
      </c>
      <c r="M10" s="376"/>
      <c r="N10" s="376"/>
      <c r="O10" s="376"/>
      <c r="P10" s="376"/>
      <c r="Q10" s="377"/>
      <c r="R10" s="372">
        <v>268800</v>
      </c>
      <c r="S10" s="373"/>
      <c r="T10" s="373"/>
      <c r="U10" s="373"/>
      <c r="V10" s="432"/>
      <c r="W10" s="560"/>
      <c r="X10" s="370"/>
      <c r="Y10" s="370"/>
      <c r="Z10" s="370"/>
      <c r="AA10" s="370"/>
      <c r="AB10" s="370"/>
      <c r="AC10" s="370"/>
      <c r="AD10" s="370"/>
      <c r="AE10" s="370"/>
      <c r="AF10" s="370"/>
      <c r="AG10" s="370"/>
      <c r="AH10" s="370"/>
      <c r="AI10" s="370"/>
      <c r="AJ10" s="370"/>
      <c r="AK10" s="370"/>
      <c r="AL10" s="561"/>
      <c r="AM10" s="476" t="s">
        <v>122</v>
      </c>
      <c r="AN10" s="376"/>
      <c r="AO10" s="376"/>
      <c r="AP10" s="376"/>
      <c r="AQ10" s="376"/>
      <c r="AR10" s="376"/>
      <c r="AS10" s="376"/>
      <c r="AT10" s="377"/>
      <c r="AU10" s="477" t="s">
        <v>95</v>
      </c>
      <c r="AV10" s="478"/>
      <c r="AW10" s="478"/>
      <c r="AX10" s="478"/>
      <c r="AY10" s="433" t="s">
        <v>123</v>
      </c>
      <c r="AZ10" s="434"/>
      <c r="BA10" s="434"/>
      <c r="BB10" s="434"/>
      <c r="BC10" s="434"/>
      <c r="BD10" s="434"/>
      <c r="BE10" s="434"/>
      <c r="BF10" s="434"/>
      <c r="BG10" s="434"/>
      <c r="BH10" s="434"/>
      <c r="BI10" s="434"/>
      <c r="BJ10" s="434"/>
      <c r="BK10" s="434"/>
      <c r="BL10" s="434"/>
      <c r="BM10" s="435"/>
      <c r="BN10" s="419">
        <v>572026</v>
      </c>
      <c r="BO10" s="420"/>
      <c r="BP10" s="420"/>
      <c r="BQ10" s="420"/>
      <c r="BR10" s="420"/>
      <c r="BS10" s="420"/>
      <c r="BT10" s="420"/>
      <c r="BU10" s="421"/>
      <c r="BV10" s="419">
        <v>426248</v>
      </c>
      <c r="BW10" s="420"/>
      <c r="BX10" s="420"/>
      <c r="BY10" s="420"/>
      <c r="BZ10" s="420"/>
      <c r="CA10" s="420"/>
      <c r="CB10" s="420"/>
      <c r="CC10" s="421"/>
      <c r="CD10" s="180" t="s">
        <v>124</v>
      </c>
      <c r="CE10" s="181"/>
      <c r="CF10" s="181"/>
      <c r="CG10" s="181"/>
      <c r="CH10" s="181"/>
      <c r="CI10" s="181"/>
      <c r="CJ10" s="181"/>
      <c r="CK10" s="181"/>
      <c r="CL10" s="181"/>
      <c r="CM10" s="181"/>
      <c r="CN10" s="181"/>
      <c r="CO10" s="181"/>
      <c r="CP10" s="181"/>
      <c r="CQ10" s="181"/>
      <c r="CR10" s="181"/>
      <c r="CS10" s="182"/>
      <c r="CT10" s="183"/>
      <c r="CU10" s="184"/>
      <c r="CV10" s="184"/>
      <c r="CW10" s="184"/>
      <c r="CX10" s="184"/>
      <c r="CY10" s="184"/>
      <c r="CZ10" s="184"/>
      <c r="DA10" s="185"/>
      <c r="DB10" s="183"/>
      <c r="DC10" s="184"/>
      <c r="DD10" s="184"/>
      <c r="DE10" s="184"/>
      <c r="DF10" s="184"/>
      <c r="DG10" s="184"/>
      <c r="DH10" s="184"/>
      <c r="DI10" s="185"/>
    </row>
    <row r="11" spans="1:119" ht="18.75" customHeight="1" thickBot="1" x14ac:dyDescent="0.25">
      <c r="A11" s="177"/>
      <c r="B11" s="551"/>
      <c r="C11" s="552"/>
      <c r="D11" s="552"/>
      <c r="E11" s="552"/>
      <c r="F11" s="552"/>
      <c r="G11" s="552"/>
      <c r="H11" s="552"/>
      <c r="I11" s="552"/>
      <c r="J11" s="552"/>
      <c r="K11" s="470"/>
      <c r="L11" s="380" t="s">
        <v>125</v>
      </c>
      <c r="M11" s="381"/>
      <c r="N11" s="381"/>
      <c r="O11" s="381"/>
      <c r="P11" s="381"/>
      <c r="Q11" s="382"/>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6" t="s">
        <v>127</v>
      </c>
      <c r="AN11" s="376"/>
      <c r="AO11" s="376"/>
      <c r="AP11" s="376"/>
      <c r="AQ11" s="376"/>
      <c r="AR11" s="376"/>
      <c r="AS11" s="376"/>
      <c r="AT11" s="377"/>
      <c r="AU11" s="477" t="s">
        <v>118</v>
      </c>
      <c r="AV11" s="478"/>
      <c r="AW11" s="478"/>
      <c r="AX11" s="478"/>
      <c r="AY11" s="433" t="s">
        <v>128</v>
      </c>
      <c r="AZ11" s="434"/>
      <c r="BA11" s="434"/>
      <c r="BB11" s="434"/>
      <c r="BC11" s="434"/>
      <c r="BD11" s="434"/>
      <c r="BE11" s="434"/>
      <c r="BF11" s="434"/>
      <c r="BG11" s="434"/>
      <c r="BH11" s="434"/>
      <c r="BI11" s="434"/>
      <c r="BJ11" s="434"/>
      <c r="BK11" s="434"/>
      <c r="BL11" s="434"/>
      <c r="BM11" s="435"/>
      <c r="BN11" s="419">
        <v>320700</v>
      </c>
      <c r="BO11" s="420"/>
      <c r="BP11" s="420"/>
      <c r="BQ11" s="420"/>
      <c r="BR11" s="420"/>
      <c r="BS11" s="420"/>
      <c r="BT11" s="420"/>
      <c r="BU11" s="421"/>
      <c r="BV11" s="419">
        <v>172165</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131</v>
      </c>
      <c r="DC11" s="523"/>
      <c r="DD11" s="523"/>
      <c r="DE11" s="523"/>
      <c r="DF11" s="523"/>
      <c r="DG11" s="523"/>
      <c r="DH11" s="523"/>
      <c r="DI11" s="524"/>
    </row>
    <row r="12" spans="1:119" ht="18.75" customHeight="1" x14ac:dyDescent="0.2">
      <c r="A12" s="177"/>
      <c r="B12" s="525" t="s">
        <v>132</v>
      </c>
      <c r="C12" s="526"/>
      <c r="D12" s="526"/>
      <c r="E12" s="526"/>
      <c r="F12" s="526"/>
      <c r="G12" s="526"/>
      <c r="H12" s="526"/>
      <c r="I12" s="526"/>
      <c r="J12" s="526"/>
      <c r="K12" s="527"/>
      <c r="L12" s="534" t="s">
        <v>133</v>
      </c>
      <c r="M12" s="535"/>
      <c r="N12" s="535"/>
      <c r="O12" s="535"/>
      <c r="P12" s="535"/>
      <c r="Q12" s="536"/>
      <c r="R12" s="537">
        <v>261998</v>
      </c>
      <c r="S12" s="538"/>
      <c r="T12" s="538"/>
      <c r="U12" s="538"/>
      <c r="V12" s="539"/>
      <c r="W12" s="540" t="s">
        <v>1</v>
      </c>
      <c r="X12" s="478"/>
      <c r="Y12" s="478"/>
      <c r="Z12" s="478"/>
      <c r="AA12" s="478"/>
      <c r="AB12" s="541"/>
      <c r="AC12" s="542" t="s">
        <v>134</v>
      </c>
      <c r="AD12" s="543"/>
      <c r="AE12" s="543"/>
      <c r="AF12" s="543"/>
      <c r="AG12" s="544"/>
      <c r="AH12" s="542" t="s">
        <v>135</v>
      </c>
      <c r="AI12" s="543"/>
      <c r="AJ12" s="543"/>
      <c r="AK12" s="543"/>
      <c r="AL12" s="545"/>
      <c r="AM12" s="476" t="s">
        <v>136</v>
      </c>
      <c r="AN12" s="376"/>
      <c r="AO12" s="376"/>
      <c r="AP12" s="376"/>
      <c r="AQ12" s="376"/>
      <c r="AR12" s="376"/>
      <c r="AS12" s="376"/>
      <c r="AT12" s="377"/>
      <c r="AU12" s="477" t="s">
        <v>118</v>
      </c>
      <c r="AV12" s="478"/>
      <c r="AW12" s="478"/>
      <c r="AX12" s="478"/>
      <c r="AY12" s="433" t="s">
        <v>137</v>
      </c>
      <c r="AZ12" s="434"/>
      <c r="BA12" s="434"/>
      <c r="BB12" s="434"/>
      <c r="BC12" s="434"/>
      <c r="BD12" s="434"/>
      <c r="BE12" s="434"/>
      <c r="BF12" s="434"/>
      <c r="BG12" s="434"/>
      <c r="BH12" s="434"/>
      <c r="BI12" s="434"/>
      <c r="BJ12" s="434"/>
      <c r="BK12" s="434"/>
      <c r="BL12" s="434"/>
      <c r="BM12" s="435"/>
      <c r="BN12" s="419">
        <v>150000</v>
      </c>
      <c r="BO12" s="420"/>
      <c r="BP12" s="420"/>
      <c r="BQ12" s="420"/>
      <c r="BR12" s="420"/>
      <c r="BS12" s="420"/>
      <c r="BT12" s="420"/>
      <c r="BU12" s="421"/>
      <c r="BV12" s="419">
        <v>0</v>
      </c>
      <c r="BW12" s="420"/>
      <c r="BX12" s="420"/>
      <c r="BY12" s="420"/>
      <c r="BZ12" s="420"/>
      <c r="CA12" s="420"/>
      <c r="CB12" s="420"/>
      <c r="CC12" s="421"/>
      <c r="CD12" s="459" t="s">
        <v>138</v>
      </c>
      <c r="CE12" s="379"/>
      <c r="CF12" s="379"/>
      <c r="CG12" s="379"/>
      <c r="CH12" s="379"/>
      <c r="CI12" s="379"/>
      <c r="CJ12" s="379"/>
      <c r="CK12" s="379"/>
      <c r="CL12" s="379"/>
      <c r="CM12" s="379"/>
      <c r="CN12" s="379"/>
      <c r="CO12" s="379"/>
      <c r="CP12" s="379"/>
      <c r="CQ12" s="379"/>
      <c r="CR12" s="379"/>
      <c r="CS12" s="460"/>
      <c r="CT12" s="522" t="s">
        <v>131</v>
      </c>
      <c r="CU12" s="523"/>
      <c r="CV12" s="523"/>
      <c r="CW12" s="523"/>
      <c r="CX12" s="523"/>
      <c r="CY12" s="523"/>
      <c r="CZ12" s="523"/>
      <c r="DA12" s="524"/>
      <c r="DB12" s="522" t="s">
        <v>131</v>
      </c>
      <c r="DC12" s="523"/>
      <c r="DD12" s="523"/>
      <c r="DE12" s="523"/>
      <c r="DF12" s="523"/>
      <c r="DG12" s="523"/>
      <c r="DH12" s="523"/>
      <c r="DI12" s="524"/>
    </row>
    <row r="13" spans="1:119" ht="18.75" customHeight="1" x14ac:dyDescent="0.2">
      <c r="A13" s="177"/>
      <c r="B13" s="528"/>
      <c r="C13" s="529"/>
      <c r="D13" s="529"/>
      <c r="E13" s="529"/>
      <c r="F13" s="529"/>
      <c r="G13" s="529"/>
      <c r="H13" s="529"/>
      <c r="I13" s="529"/>
      <c r="J13" s="529"/>
      <c r="K13" s="530"/>
      <c r="L13" s="186"/>
      <c r="M13" s="503" t="s">
        <v>139</v>
      </c>
      <c r="N13" s="504"/>
      <c r="O13" s="504"/>
      <c r="P13" s="504"/>
      <c r="Q13" s="505"/>
      <c r="R13" s="506">
        <v>253942</v>
      </c>
      <c r="S13" s="507"/>
      <c r="T13" s="507"/>
      <c r="U13" s="507"/>
      <c r="V13" s="508"/>
      <c r="W13" s="509" t="s">
        <v>140</v>
      </c>
      <c r="X13" s="405"/>
      <c r="Y13" s="405"/>
      <c r="Z13" s="405"/>
      <c r="AA13" s="405"/>
      <c r="AB13" s="406"/>
      <c r="AC13" s="372">
        <v>836</v>
      </c>
      <c r="AD13" s="373"/>
      <c r="AE13" s="373"/>
      <c r="AF13" s="373"/>
      <c r="AG13" s="374"/>
      <c r="AH13" s="372">
        <v>983</v>
      </c>
      <c r="AI13" s="373"/>
      <c r="AJ13" s="373"/>
      <c r="AK13" s="373"/>
      <c r="AL13" s="432"/>
      <c r="AM13" s="476" t="s">
        <v>141</v>
      </c>
      <c r="AN13" s="376"/>
      <c r="AO13" s="376"/>
      <c r="AP13" s="376"/>
      <c r="AQ13" s="376"/>
      <c r="AR13" s="376"/>
      <c r="AS13" s="376"/>
      <c r="AT13" s="377"/>
      <c r="AU13" s="477" t="s">
        <v>142</v>
      </c>
      <c r="AV13" s="478"/>
      <c r="AW13" s="478"/>
      <c r="AX13" s="478"/>
      <c r="AY13" s="433" t="s">
        <v>143</v>
      </c>
      <c r="AZ13" s="434"/>
      <c r="BA13" s="434"/>
      <c r="BB13" s="434"/>
      <c r="BC13" s="434"/>
      <c r="BD13" s="434"/>
      <c r="BE13" s="434"/>
      <c r="BF13" s="434"/>
      <c r="BG13" s="434"/>
      <c r="BH13" s="434"/>
      <c r="BI13" s="434"/>
      <c r="BJ13" s="434"/>
      <c r="BK13" s="434"/>
      <c r="BL13" s="434"/>
      <c r="BM13" s="435"/>
      <c r="BN13" s="419">
        <v>249204</v>
      </c>
      <c r="BO13" s="420"/>
      <c r="BP13" s="420"/>
      <c r="BQ13" s="420"/>
      <c r="BR13" s="420"/>
      <c r="BS13" s="420"/>
      <c r="BT13" s="420"/>
      <c r="BU13" s="421"/>
      <c r="BV13" s="419">
        <v>731368</v>
      </c>
      <c r="BW13" s="420"/>
      <c r="BX13" s="420"/>
      <c r="BY13" s="420"/>
      <c r="BZ13" s="420"/>
      <c r="CA13" s="420"/>
      <c r="CB13" s="420"/>
      <c r="CC13" s="421"/>
      <c r="CD13" s="459" t="s">
        <v>144</v>
      </c>
      <c r="CE13" s="379"/>
      <c r="CF13" s="379"/>
      <c r="CG13" s="379"/>
      <c r="CH13" s="379"/>
      <c r="CI13" s="379"/>
      <c r="CJ13" s="379"/>
      <c r="CK13" s="379"/>
      <c r="CL13" s="379"/>
      <c r="CM13" s="379"/>
      <c r="CN13" s="379"/>
      <c r="CO13" s="379"/>
      <c r="CP13" s="379"/>
      <c r="CQ13" s="379"/>
      <c r="CR13" s="379"/>
      <c r="CS13" s="460"/>
      <c r="CT13" s="416">
        <v>3.4</v>
      </c>
      <c r="CU13" s="417"/>
      <c r="CV13" s="417"/>
      <c r="CW13" s="417"/>
      <c r="CX13" s="417"/>
      <c r="CY13" s="417"/>
      <c r="CZ13" s="417"/>
      <c r="DA13" s="418"/>
      <c r="DB13" s="416">
        <v>3.7</v>
      </c>
      <c r="DC13" s="417"/>
      <c r="DD13" s="417"/>
      <c r="DE13" s="417"/>
      <c r="DF13" s="417"/>
      <c r="DG13" s="417"/>
      <c r="DH13" s="417"/>
      <c r="DI13" s="418"/>
    </row>
    <row r="14" spans="1:119" ht="18.75" customHeight="1" thickBot="1" x14ac:dyDescent="0.25">
      <c r="A14" s="177"/>
      <c r="B14" s="528"/>
      <c r="C14" s="529"/>
      <c r="D14" s="529"/>
      <c r="E14" s="529"/>
      <c r="F14" s="529"/>
      <c r="G14" s="529"/>
      <c r="H14" s="529"/>
      <c r="I14" s="529"/>
      <c r="J14" s="529"/>
      <c r="K14" s="530"/>
      <c r="L14" s="493" t="s">
        <v>145</v>
      </c>
      <c r="M14" s="546"/>
      <c r="N14" s="546"/>
      <c r="O14" s="546"/>
      <c r="P14" s="546"/>
      <c r="Q14" s="547"/>
      <c r="R14" s="506">
        <v>263693</v>
      </c>
      <c r="S14" s="507"/>
      <c r="T14" s="507"/>
      <c r="U14" s="507"/>
      <c r="V14" s="508"/>
      <c r="W14" s="510"/>
      <c r="X14" s="408"/>
      <c r="Y14" s="408"/>
      <c r="Z14" s="408"/>
      <c r="AA14" s="408"/>
      <c r="AB14" s="409"/>
      <c r="AC14" s="499">
        <v>0.8</v>
      </c>
      <c r="AD14" s="500"/>
      <c r="AE14" s="500"/>
      <c r="AF14" s="500"/>
      <c r="AG14" s="501"/>
      <c r="AH14" s="499">
        <v>0.9</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146</v>
      </c>
      <c r="CE14" s="457"/>
      <c r="CF14" s="457"/>
      <c r="CG14" s="457"/>
      <c r="CH14" s="457"/>
      <c r="CI14" s="457"/>
      <c r="CJ14" s="457"/>
      <c r="CK14" s="457"/>
      <c r="CL14" s="457"/>
      <c r="CM14" s="457"/>
      <c r="CN14" s="457"/>
      <c r="CO14" s="457"/>
      <c r="CP14" s="457"/>
      <c r="CQ14" s="457"/>
      <c r="CR14" s="457"/>
      <c r="CS14" s="458"/>
      <c r="CT14" s="516" t="s">
        <v>130</v>
      </c>
      <c r="CU14" s="517"/>
      <c r="CV14" s="517"/>
      <c r="CW14" s="517"/>
      <c r="CX14" s="517"/>
      <c r="CY14" s="517"/>
      <c r="CZ14" s="517"/>
      <c r="DA14" s="518"/>
      <c r="DB14" s="516" t="s">
        <v>131</v>
      </c>
      <c r="DC14" s="517"/>
      <c r="DD14" s="517"/>
      <c r="DE14" s="517"/>
      <c r="DF14" s="517"/>
      <c r="DG14" s="517"/>
      <c r="DH14" s="517"/>
      <c r="DI14" s="518"/>
    </row>
    <row r="15" spans="1:119" ht="18.75" customHeight="1" x14ac:dyDescent="0.2">
      <c r="A15" s="177"/>
      <c r="B15" s="528"/>
      <c r="C15" s="529"/>
      <c r="D15" s="529"/>
      <c r="E15" s="529"/>
      <c r="F15" s="529"/>
      <c r="G15" s="529"/>
      <c r="H15" s="529"/>
      <c r="I15" s="529"/>
      <c r="J15" s="529"/>
      <c r="K15" s="530"/>
      <c r="L15" s="186"/>
      <c r="M15" s="503" t="s">
        <v>147</v>
      </c>
      <c r="N15" s="504"/>
      <c r="O15" s="504"/>
      <c r="P15" s="504"/>
      <c r="Q15" s="505"/>
      <c r="R15" s="506">
        <v>255926</v>
      </c>
      <c r="S15" s="507"/>
      <c r="T15" s="507"/>
      <c r="U15" s="507"/>
      <c r="V15" s="508"/>
      <c r="W15" s="509" t="s">
        <v>148</v>
      </c>
      <c r="X15" s="405"/>
      <c r="Y15" s="405"/>
      <c r="Z15" s="405"/>
      <c r="AA15" s="405"/>
      <c r="AB15" s="406"/>
      <c r="AC15" s="372">
        <v>30482</v>
      </c>
      <c r="AD15" s="373"/>
      <c r="AE15" s="373"/>
      <c r="AF15" s="373"/>
      <c r="AG15" s="374"/>
      <c r="AH15" s="372">
        <v>31799</v>
      </c>
      <c r="AI15" s="373"/>
      <c r="AJ15" s="373"/>
      <c r="AK15" s="373"/>
      <c r="AL15" s="432"/>
      <c r="AM15" s="476"/>
      <c r="AN15" s="376"/>
      <c r="AO15" s="376"/>
      <c r="AP15" s="376"/>
      <c r="AQ15" s="376"/>
      <c r="AR15" s="376"/>
      <c r="AS15" s="376"/>
      <c r="AT15" s="377"/>
      <c r="AU15" s="477"/>
      <c r="AV15" s="478"/>
      <c r="AW15" s="478"/>
      <c r="AX15" s="478"/>
      <c r="AY15" s="445" t="s">
        <v>149</v>
      </c>
      <c r="AZ15" s="446"/>
      <c r="BA15" s="446"/>
      <c r="BB15" s="446"/>
      <c r="BC15" s="446"/>
      <c r="BD15" s="446"/>
      <c r="BE15" s="446"/>
      <c r="BF15" s="446"/>
      <c r="BG15" s="446"/>
      <c r="BH15" s="446"/>
      <c r="BI15" s="446"/>
      <c r="BJ15" s="446"/>
      <c r="BK15" s="446"/>
      <c r="BL15" s="446"/>
      <c r="BM15" s="447"/>
      <c r="BN15" s="448">
        <v>33802420</v>
      </c>
      <c r="BO15" s="449"/>
      <c r="BP15" s="449"/>
      <c r="BQ15" s="449"/>
      <c r="BR15" s="449"/>
      <c r="BS15" s="449"/>
      <c r="BT15" s="449"/>
      <c r="BU15" s="450"/>
      <c r="BV15" s="448">
        <v>32305331</v>
      </c>
      <c r="BW15" s="449"/>
      <c r="BX15" s="449"/>
      <c r="BY15" s="449"/>
      <c r="BZ15" s="449"/>
      <c r="CA15" s="449"/>
      <c r="CB15" s="449"/>
      <c r="CC15" s="450"/>
      <c r="CD15" s="519" t="s">
        <v>150</v>
      </c>
      <c r="CE15" s="520"/>
      <c r="CF15" s="520"/>
      <c r="CG15" s="520"/>
      <c r="CH15" s="520"/>
      <c r="CI15" s="520"/>
      <c r="CJ15" s="520"/>
      <c r="CK15" s="520"/>
      <c r="CL15" s="520"/>
      <c r="CM15" s="520"/>
      <c r="CN15" s="520"/>
      <c r="CO15" s="520"/>
      <c r="CP15" s="520"/>
      <c r="CQ15" s="520"/>
      <c r="CR15" s="520"/>
      <c r="CS15" s="521"/>
      <c r="CT15" s="187"/>
      <c r="CU15" s="188"/>
      <c r="CV15" s="188"/>
      <c r="CW15" s="188"/>
      <c r="CX15" s="188"/>
      <c r="CY15" s="188"/>
      <c r="CZ15" s="188"/>
      <c r="DA15" s="189"/>
      <c r="DB15" s="187"/>
      <c r="DC15" s="188"/>
      <c r="DD15" s="188"/>
      <c r="DE15" s="188"/>
      <c r="DF15" s="188"/>
      <c r="DG15" s="188"/>
      <c r="DH15" s="188"/>
      <c r="DI15" s="189"/>
    </row>
    <row r="16" spans="1:119" ht="18.75" customHeight="1" x14ac:dyDescent="0.2">
      <c r="A16" s="177"/>
      <c r="B16" s="528"/>
      <c r="C16" s="529"/>
      <c r="D16" s="529"/>
      <c r="E16" s="529"/>
      <c r="F16" s="529"/>
      <c r="G16" s="529"/>
      <c r="H16" s="529"/>
      <c r="I16" s="529"/>
      <c r="J16" s="529"/>
      <c r="K16" s="530"/>
      <c r="L16" s="493" t="s">
        <v>151</v>
      </c>
      <c r="M16" s="494"/>
      <c r="N16" s="494"/>
      <c r="O16" s="494"/>
      <c r="P16" s="494"/>
      <c r="Q16" s="495"/>
      <c r="R16" s="496" t="s">
        <v>152</v>
      </c>
      <c r="S16" s="497"/>
      <c r="T16" s="497"/>
      <c r="U16" s="497"/>
      <c r="V16" s="498"/>
      <c r="W16" s="510"/>
      <c r="X16" s="408"/>
      <c r="Y16" s="408"/>
      <c r="Z16" s="408"/>
      <c r="AA16" s="408"/>
      <c r="AB16" s="409"/>
      <c r="AC16" s="499">
        <v>28.7</v>
      </c>
      <c r="AD16" s="500"/>
      <c r="AE16" s="500"/>
      <c r="AF16" s="500"/>
      <c r="AG16" s="501"/>
      <c r="AH16" s="499">
        <v>30.3</v>
      </c>
      <c r="AI16" s="500"/>
      <c r="AJ16" s="500"/>
      <c r="AK16" s="500"/>
      <c r="AL16" s="502"/>
      <c r="AM16" s="476"/>
      <c r="AN16" s="376"/>
      <c r="AO16" s="376"/>
      <c r="AP16" s="376"/>
      <c r="AQ16" s="376"/>
      <c r="AR16" s="376"/>
      <c r="AS16" s="376"/>
      <c r="AT16" s="377"/>
      <c r="AU16" s="477"/>
      <c r="AV16" s="478"/>
      <c r="AW16" s="478"/>
      <c r="AX16" s="478"/>
      <c r="AY16" s="433" t="s">
        <v>153</v>
      </c>
      <c r="AZ16" s="434"/>
      <c r="BA16" s="434"/>
      <c r="BB16" s="434"/>
      <c r="BC16" s="434"/>
      <c r="BD16" s="434"/>
      <c r="BE16" s="434"/>
      <c r="BF16" s="434"/>
      <c r="BG16" s="434"/>
      <c r="BH16" s="434"/>
      <c r="BI16" s="434"/>
      <c r="BJ16" s="434"/>
      <c r="BK16" s="434"/>
      <c r="BL16" s="434"/>
      <c r="BM16" s="435"/>
      <c r="BN16" s="419">
        <v>48256907</v>
      </c>
      <c r="BO16" s="420"/>
      <c r="BP16" s="420"/>
      <c r="BQ16" s="420"/>
      <c r="BR16" s="420"/>
      <c r="BS16" s="420"/>
      <c r="BT16" s="420"/>
      <c r="BU16" s="421"/>
      <c r="BV16" s="419">
        <v>46501062</v>
      </c>
      <c r="BW16" s="420"/>
      <c r="BX16" s="420"/>
      <c r="BY16" s="420"/>
      <c r="BZ16" s="420"/>
      <c r="CA16" s="420"/>
      <c r="CB16" s="420"/>
      <c r="CC16" s="421"/>
      <c r="CD16" s="190"/>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77"/>
      <c r="B17" s="531"/>
      <c r="C17" s="532"/>
      <c r="D17" s="532"/>
      <c r="E17" s="532"/>
      <c r="F17" s="532"/>
      <c r="G17" s="532"/>
      <c r="H17" s="532"/>
      <c r="I17" s="532"/>
      <c r="J17" s="532"/>
      <c r="K17" s="533"/>
      <c r="L17" s="191"/>
      <c r="M17" s="512" t="s">
        <v>154</v>
      </c>
      <c r="N17" s="513"/>
      <c r="O17" s="513"/>
      <c r="P17" s="513"/>
      <c r="Q17" s="514"/>
      <c r="R17" s="496" t="s">
        <v>155</v>
      </c>
      <c r="S17" s="497"/>
      <c r="T17" s="497"/>
      <c r="U17" s="497"/>
      <c r="V17" s="498"/>
      <c r="W17" s="509" t="s">
        <v>156</v>
      </c>
      <c r="X17" s="405"/>
      <c r="Y17" s="405"/>
      <c r="Z17" s="405"/>
      <c r="AA17" s="405"/>
      <c r="AB17" s="406"/>
      <c r="AC17" s="372">
        <v>74736</v>
      </c>
      <c r="AD17" s="373"/>
      <c r="AE17" s="373"/>
      <c r="AF17" s="373"/>
      <c r="AG17" s="374"/>
      <c r="AH17" s="372">
        <v>72173</v>
      </c>
      <c r="AI17" s="373"/>
      <c r="AJ17" s="373"/>
      <c r="AK17" s="373"/>
      <c r="AL17" s="432"/>
      <c r="AM17" s="476"/>
      <c r="AN17" s="376"/>
      <c r="AO17" s="376"/>
      <c r="AP17" s="376"/>
      <c r="AQ17" s="376"/>
      <c r="AR17" s="376"/>
      <c r="AS17" s="376"/>
      <c r="AT17" s="377"/>
      <c r="AU17" s="477"/>
      <c r="AV17" s="478"/>
      <c r="AW17" s="478"/>
      <c r="AX17" s="478"/>
      <c r="AY17" s="433" t="s">
        <v>157</v>
      </c>
      <c r="AZ17" s="434"/>
      <c r="BA17" s="434"/>
      <c r="BB17" s="434"/>
      <c r="BC17" s="434"/>
      <c r="BD17" s="434"/>
      <c r="BE17" s="434"/>
      <c r="BF17" s="434"/>
      <c r="BG17" s="434"/>
      <c r="BH17" s="434"/>
      <c r="BI17" s="434"/>
      <c r="BJ17" s="434"/>
      <c r="BK17" s="434"/>
      <c r="BL17" s="434"/>
      <c r="BM17" s="435"/>
      <c r="BN17" s="419">
        <v>43156970</v>
      </c>
      <c r="BO17" s="420"/>
      <c r="BP17" s="420"/>
      <c r="BQ17" s="420"/>
      <c r="BR17" s="420"/>
      <c r="BS17" s="420"/>
      <c r="BT17" s="420"/>
      <c r="BU17" s="421"/>
      <c r="BV17" s="419">
        <v>41214292</v>
      </c>
      <c r="BW17" s="420"/>
      <c r="BX17" s="420"/>
      <c r="BY17" s="420"/>
      <c r="BZ17" s="420"/>
      <c r="CA17" s="420"/>
      <c r="CB17" s="420"/>
      <c r="CC17" s="421"/>
      <c r="CD17" s="190"/>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77"/>
      <c r="B18" s="469" t="s">
        <v>158</v>
      </c>
      <c r="C18" s="470"/>
      <c r="D18" s="470"/>
      <c r="E18" s="471"/>
      <c r="F18" s="471"/>
      <c r="G18" s="471"/>
      <c r="H18" s="471"/>
      <c r="I18" s="471"/>
      <c r="J18" s="471"/>
      <c r="K18" s="471"/>
      <c r="L18" s="472">
        <v>41.72</v>
      </c>
      <c r="M18" s="472"/>
      <c r="N18" s="472"/>
      <c r="O18" s="472"/>
      <c r="P18" s="472"/>
      <c r="Q18" s="472"/>
      <c r="R18" s="473"/>
      <c r="S18" s="473"/>
      <c r="T18" s="473"/>
      <c r="U18" s="473"/>
      <c r="V18" s="474"/>
      <c r="W18" s="490"/>
      <c r="X18" s="491"/>
      <c r="Y18" s="491"/>
      <c r="Z18" s="491"/>
      <c r="AA18" s="491"/>
      <c r="AB18" s="515"/>
      <c r="AC18" s="389">
        <v>70.5</v>
      </c>
      <c r="AD18" s="390"/>
      <c r="AE18" s="390"/>
      <c r="AF18" s="390"/>
      <c r="AG18" s="475"/>
      <c r="AH18" s="389">
        <v>68.8</v>
      </c>
      <c r="AI18" s="390"/>
      <c r="AJ18" s="390"/>
      <c r="AK18" s="390"/>
      <c r="AL18" s="391"/>
      <c r="AM18" s="476"/>
      <c r="AN18" s="376"/>
      <c r="AO18" s="376"/>
      <c r="AP18" s="376"/>
      <c r="AQ18" s="376"/>
      <c r="AR18" s="376"/>
      <c r="AS18" s="376"/>
      <c r="AT18" s="377"/>
      <c r="AU18" s="477"/>
      <c r="AV18" s="478"/>
      <c r="AW18" s="478"/>
      <c r="AX18" s="478"/>
      <c r="AY18" s="433" t="s">
        <v>159</v>
      </c>
      <c r="AZ18" s="434"/>
      <c r="BA18" s="434"/>
      <c r="BB18" s="434"/>
      <c r="BC18" s="434"/>
      <c r="BD18" s="434"/>
      <c r="BE18" s="434"/>
      <c r="BF18" s="434"/>
      <c r="BG18" s="434"/>
      <c r="BH18" s="434"/>
      <c r="BI18" s="434"/>
      <c r="BJ18" s="434"/>
      <c r="BK18" s="434"/>
      <c r="BL18" s="434"/>
      <c r="BM18" s="435"/>
      <c r="BN18" s="419">
        <v>61670133</v>
      </c>
      <c r="BO18" s="420"/>
      <c r="BP18" s="420"/>
      <c r="BQ18" s="420"/>
      <c r="BR18" s="420"/>
      <c r="BS18" s="420"/>
      <c r="BT18" s="420"/>
      <c r="BU18" s="421"/>
      <c r="BV18" s="419">
        <v>60519485</v>
      </c>
      <c r="BW18" s="420"/>
      <c r="BX18" s="420"/>
      <c r="BY18" s="420"/>
      <c r="BZ18" s="420"/>
      <c r="CA18" s="420"/>
      <c r="CB18" s="420"/>
      <c r="CC18" s="421"/>
      <c r="CD18" s="190"/>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77"/>
      <c r="B19" s="469" t="s">
        <v>160</v>
      </c>
      <c r="C19" s="470"/>
      <c r="D19" s="470"/>
      <c r="E19" s="471"/>
      <c r="F19" s="471"/>
      <c r="G19" s="471"/>
      <c r="H19" s="471"/>
      <c r="I19" s="471"/>
      <c r="J19" s="471"/>
      <c r="K19" s="471"/>
      <c r="L19" s="479">
        <v>6343</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161</v>
      </c>
      <c r="AZ19" s="434"/>
      <c r="BA19" s="434"/>
      <c r="BB19" s="434"/>
      <c r="BC19" s="434"/>
      <c r="BD19" s="434"/>
      <c r="BE19" s="434"/>
      <c r="BF19" s="434"/>
      <c r="BG19" s="434"/>
      <c r="BH19" s="434"/>
      <c r="BI19" s="434"/>
      <c r="BJ19" s="434"/>
      <c r="BK19" s="434"/>
      <c r="BL19" s="434"/>
      <c r="BM19" s="435"/>
      <c r="BN19" s="419">
        <v>71880800</v>
      </c>
      <c r="BO19" s="420"/>
      <c r="BP19" s="420"/>
      <c r="BQ19" s="420"/>
      <c r="BR19" s="420"/>
      <c r="BS19" s="420"/>
      <c r="BT19" s="420"/>
      <c r="BU19" s="421"/>
      <c r="BV19" s="419">
        <v>69725167</v>
      </c>
      <c r="BW19" s="420"/>
      <c r="BX19" s="420"/>
      <c r="BY19" s="420"/>
      <c r="BZ19" s="420"/>
      <c r="CA19" s="420"/>
      <c r="CB19" s="420"/>
      <c r="CC19" s="421"/>
      <c r="CD19" s="190"/>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77"/>
      <c r="B20" s="469" t="s">
        <v>162</v>
      </c>
      <c r="C20" s="470"/>
      <c r="D20" s="470"/>
      <c r="E20" s="471"/>
      <c r="F20" s="471"/>
      <c r="G20" s="471"/>
      <c r="H20" s="471"/>
      <c r="I20" s="471"/>
      <c r="J20" s="471"/>
      <c r="K20" s="471"/>
      <c r="L20" s="479">
        <v>114265</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0"/>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77"/>
      <c r="B21" s="466" t="s">
        <v>163</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0"/>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77"/>
      <c r="B22" s="395" t="s">
        <v>164</v>
      </c>
      <c r="C22" s="396"/>
      <c r="D22" s="397"/>
      <c r="E22" s="404" t="s">
        <v>1</v>
      </c>
      <c r="F22" s="405"/>
      <c r="G22" s="405"/>
      <c r="H22" s="405"/>
      <c r="I22" s="405"/>
      <c r="J22" s="405"/>
      <c r="K22" s="406"/>
      <c r="L22" s="404" t="s">
        <v>165</v>
      </c>
      <c r="M22" s="405"/>
      <c r="N22" s="405"/>
      <c r="O22" s="405"/>
      <c r="P22" s="406"/>
      <c r="Q22" s="410" t="s">
        <v>166</v>
      </c>
      <c r="R22" s="411"/>
      <c r="S22" s="411"/>
      <c r="T22" s="411"/>
      <c r="U22" s="411"/>
      <c r="V22" s="412"/>
      <c r="W22" s="461" t="s">
        <v>167</v>
      </c>
      <c r="X22" s="396"/>
      <c r="Y22" s="397"/>
      <c r="Z22" s="404" t="s">
        <v>1</v>
      </c>
      <c r="AA22" s="405"/>
      <c r="AB22" s="405"/>
      <c r="AC22" s="405"/>
      <c r="AD22" s="405"/>
      <c r="AE22" s="405"/>
      <c r="AF22" s="405"/>
      <c r="AG22" s="406"/>
      <c r="AH22" s="422" t="s">
        <v>168</v>
      </c>
      <c r="AI22" s="405"/>
      <c r="AJ22" s="405"/>
      <c r="AK22" s="405"/>
      <c r="AL22" s="406"/>
      <c r="AM22" s="422" t="s">
        <v>169</v>
      </c>
      <c r="AN22" s="423"/>
      <c r="AO22" s="423"/>
      <c r="AP22" s="423"/>
      <c r="AQ22" s="423"/>
      <c r="AR22" s="424"/>
      <c r="AS22" s="410" t="s">
        <v>166</v>
      </c>
      <c r="AT22" s="411"/>
      <c r="AU22" s="411"/>
      <c r="AV22" s="411"/>
      <c r="AW22" s="411"/>
      <c r="AX22" s="428"/>
      <c r="AY22" s="445" t="s">
        <v>170</v>
      </c>
      <c r="AZ22" s="446"/>
      <c r="BA22" s="446"/>
      <c r="BB22" s="446"/>
      <c r="BC22" s="446"/>
      <c r="BD22" s="446"/>
      <c r="BE22" s="446"/>
      <c r="BF22" s="446"/>
      <c r="BG22" s="446"/>
      <c r="BH22" s="446"/>
      <c r="BI22" s="446"/>
      <c r="BJ22" s="446"/>
      <c r="BK22" s="446"/>
      <c r="BL22" s="446"/>
      <c r="BM22" s="447"/>
      <c r="BN22" s="448">
        <v>92171699</v>
      </c>
      <c r="BO22" s="449"/>
      <c r="BP22" s="449"/>
      <c r="BQ22" s="449"/>
      <c r="BR22" s="449"/>
      <c r="BS22" s="449"/>
      <c r="BT22" s="449"/>
      <c r="BU22" s="450"/>
      <c r="BV22" s="448">
        <v>95029111</v>
      </c>
      <c r="BW22" s="449"/>
      <c r="BX22" s="449"/>
      <c r="BY22" s="449"/>
      <c r="BZ22" s="449"/>
      <c r="CA22" s="449"/>
      <c r="CB22" s="449"/>
      <c r="CC22" s="450"/>
      <c r="CD22" s="190"/>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77"/>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171</v>
      </c>
      <c r="AZ23" s="434"/>
      <c r="BA23" s="434"/>
      <c r="BB23" s="434"/>
      <c r="BC23" s="434"/>
      <c r="BD23" s="434"/>
      <c r="BE23" s="434"/>
      <c r="BF23" s="434"/>
      <c r="BG23" s="434"/>
      <c r="BH23" s="434"/>
      <c r="BI23" s="434"/>
      <c r="BJ23" s="434"/>
      <c r="BK23" s="434"/>
      <c r="BL23" s="434"/>
      <c r="BM23" s="435"/>
      <c r="BN23" s="419">
        <v>74144791</v>
      </c>
      <c r="BO23" s="420"/>
      <c r="BP23" s="420"/>
      <c r="BQ23" s="420"/>
      <c r="BR23" s="420"/>
      <c r="BS23" s="420"/>
      <c r="BT23" s="420"/>
      <c r="BU23" s="421"/>
      <c r="BV23" s="419">
        <v>75098478</v>
      </c>
      <c r="BW23" s="420"/>
      <c r="BX23" s="420"/>
      <c r="BY23" s="420"/>
      <c r="BZ23" s="420"/>
      <c r="CA23" s="420"/>
      <c r="CB23" s="420"/>
      <c r="CC23" s="421"/>
      <c r="CD23" s="190"/>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77"/>
      <c r="B24" s="398"/>
      <c r="C24" s="399"/>
      <c r="D24" s="400"/>
      <c r="E24" s="375" t="s">
        <v>172</v>
      </c>
      <c r="F24" s="376"/>
      <c r="G24" s="376"/>
      <c r="H24" s="376"/>
      <c r="I24" s="376"/>
      <c r="J24" s="376"/>
      <c r="K24" s="377"/>
      <c r="L24" s="372">
        <v>1</v>
      </c>
      <c r="M24" s="373"/>
      <c r="N24" s="373"/>
      <c r="O24" s="373"/>
      <c r="P24" s="374"/>
      <c r="Q24" s="372">
        <v>7070</v>
      </c>
      <c r="R24" s="373"/>
      <c r="S24" s="373"/>
      <c r="T24" s="373"/>
      <c r="U24" s="373"/>
      <c r="V24" s="374"/>
      <c r="W24" s="462"/>
      <c r="X24" s="399"/>
      <c r="Y24" s="400"/>
      <c r="Z24" s="375" t="s">
        <v>173</v>
      </c>
      <c r="AA24" s="376"/>
      <c r="AB24" s="376"/>
      <c r="AC24" s="376"/>
      <c r="AD24" s="376"/>
      <c r="AE24" s="376"/>
      <c r="AF24" s="376"/>
      <c r="AG24" s="377"/>
      <c r="AH24" s="372">
        <v>1683</v>
      </c>
      <c r="AI24" s="373"/>
      <c r="AJ24" s="373"/>
      <c r="AK24" s="373"/>
      <c r="AL24" s="374"/>
      <c r="AM24" s="372">
        <v>5308182</v>
      </c>
      <c r="AN24" s="373"/>
      <c r="AO24" s="373"/>
      <c r="AP24" s="373"/>
      <c r="AQ24" s="373"/>
      <c r="AR24" s="374"/>
      <c r="AS24" s="372">
        <v>3154</v>
      </c>
      <c r="AT24" s="373"/>
      <c r="AU24" s="373"/>
      <c r="AV24" s="373"/>
      <c r="AW24" s="373"/>
      <c r="AX24" s="432"/>
      <c r="AY24" s="392" t="s">
        <v>174</v>
      </c>
      <c r="AZ24" s="393"/>
      <c r="BA24" s="393"/>
      <c r="BB24" s="393"/>
      <c r="BC24" s="393"/>
      <c r="BD24" s="393"/>
      <c r="BE24" s="393"/>
      <c r="BF24" s="393"/>
      <c r="BG24" s="393"/>
      <c r="BH24" s="393"/>
      <c r="BI24" s="393"/>
      <c r="BJ24" s="393"/>
      <c r="BK24" s="393"/>
      <c r="BL24" s="393"/>
      <c r="BM24" s="394"/>
      <c r="BN24" s="419">
        <v>43498971</v>
      </c>
      <c r="BO24" s="420"/>
      <c r="BP24" s="420"/>
      <c r="BQ24" s="420"/>
      <c r="BR24" s="420"/>
      <c r="BS24" s="420"/>
      <c r="BT24" s="420"/>
      <c r="BU24" s="421"/>
      <c r="BV24" s="419">
        <v>44725827</v>
      </c>
      <c r="BW24" s="420"/>
      <c r="BX24" s="420"/>
      <c r="BY24" s="420"/>
      <c r="BZ24" s="420"/>
      <c r="CA24" s="420"/>
      <c r="CB24" s="420"/>
      <c r="CC24" s="421"/>
      <c r="CD24" s="190"/>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77"/>
      <c r="B25" s="398"/>
      <c r="C25" s="399"/>
      <c r="D25" s="400"/>
      <c r="E25" s="375" t="s">
        <v>175</v>
      </c>
      <c r="F25" s="376"/>
      <c r="G25" s="376"/>
      <c r="H25" s="376"/>
      <c r="I25" s="376"/>
      <c r="J25" s="376"/>
      <c r="K25" s="377"/>
      <c r="L25" s="372">
        <v>2</v>
      </c>
      <c r="M25" s="373"/>
      <c r="N25" s="373"/>
      <c r="O25" s="373"/>
      <c r="P25" s="374"/>
      <c r="Q25" s="372">
        <v>6960</v>
      </c>
      <c r="R25" s="373"/>
      <c r="S25" s="373"/>
      <c r="T25" s="373"/>
      <c r="U25" s="373"/>
      <c r="V25" s="374"/>
      <c r="W25" s="462"/>
      <c r="X25" s="399"/>
      <c r="Y25" s="400"/>
      <c r="Z25" s="375" t="s">
        <v>176</v>
      </c>
      <c r="AA25" s="376"/>
      <c r="AB25" s="376"/>
      <c r="AC25" s="376"/>
      <c r="AD25" s="376"/>
      <c r="AE25" s="376"/>
      <c r="AF25" s="376"/>
      <c r="AG25" s="377"/>
      <c r="AH25" s="372">
        <v>256</v>
      </c>
      <c r="AI25" s="373"/>
      <c r="AJ25" s="373"/>
      <c r="AK25" s="373"/>
      <c r="AL25" s="374"/>
      <c r="AM25" s="372">
        <v>805120</v>
      </c>
      <c r="AN25" s="373"/>
      <c r="AO25" s="373"/>
      <c r="AP25" s="373"/>
      <c r="AQ25" s="373"/>
      <c r="AR25" s="374"/>
      <c r="AS25" s="372">
        <v>3145</v>
      </c>
      <c r="AT25" s="373"/>
      <c r="AU25" s="373"/>
      <c r="AV25" s="373"/>
      <c r="AW25" s="373"/>
      <c r="AX25" s="432"/>
      <c r="AY25" s="445" t="s">
        <v>177</v>
      </c>
      <c r="AZ25" s="446"/>
      <c r="BA25" s="446"/>
      <c r="BB25" s="446"/>
      <c r="BC25" s="446"/>
      <c r="BD25" s="446"/>
      <c r="BE25" s="446"/>
      <c r="BF25" s="446"/>
      <c r="BG25" s="446"/>
      <c r="BH25" s="446"/>
      <c r="BI25" s="446"/>
      <c r="BJ25" s="446"/>
      <c r="BK25" s="446"/>
      <c r="BL25" s="446"/>
      <c r="BM25" s="447"/>
      <c r="BN25" s="448">
        <v>14836679</v>
      </c>
      <c r="BO25" s="449"/>
      <c r="BP25" s="449"/>
      <c r="BQ25" s="449"/>
      <c r="BR25" s="449"/>
      <c r="BS25" s="449"/>
      <c r="BT25" s="449"/>
      <c r="BU25" s="450"/>
      <c r="BV25" s="448">
        <v>17433550</v>
      </c>
      <c r="BW25" s="449"/>
      <c r="BX25" s="449"/>
      <c r="BY25" s="449"/>
      <c r="BZ25" s="449"/>
      <c r="CA25" s="449"/>
      <c r="CB25" s="449"/>
      <c r="CC25" s="450"/>
      <c r="CD25" s="190"/>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77"/>
      <c r="B26" s="398"/>
      <c r="C26" s="399"/>
      <c r="D26" s="400"/>
      <c r="E26" s="375" t="s">
        <v>178</v>
      </c>
      <c r="F26" s="376"/>
      <c r="G26" s="376"/>
      <c r="H26" s="376"/>
      <c r="I26" s="376"/>
      <c r="J26" s="376"/>
      <c r="K26" s="377"/>
      <c r="L26" s="372">
        <v>1</v>
      </c>
      <c r="M26" s="373"/>
      <c r="N26" s="373"/>
      <c r="O26" s="373"/>
      <c r="P26" s="374"/>
      <c r="Q26" s="372">
        <v>6545</v>
      </c>
      <c r="R26" s="373"/>
      <c r="S26" s="373"/>
      <c r="T26" s="373"/>
      <c r="U26" s="373"/>
      <c r="V26" s="374"/>
      <c r="W26" s="462"/>
      <c r="X26" s="399"/>
      <c r="Y26" s="400"/>
      <c r="Z26" s="375" t="s">
        <v>179</v>
      </c>
      <c r="AA26" s="430"/>
      <c r="AB26" s="430"/>
      <c r="AC26" s="430"/>
      <c r="AD26" s="430"/>
      <c r="AE26" s="430"/>
      <c r="AF26" s="430"/>
      <c r="AG26" s="431"/>
      <c r="AH26" s="372">
        <v>266</v>
      </c>
      <c r="AI26" s="373"/>
      <c r="AJ26" s="373"/>
      <c r="AK26" s="373"/>
      <c r="AL26" s="374"/>
      <c r="AM26" s="372">
        <v>855190</v>
      </c>
      <c r="AN26" s="373"/>
      <c r="AO26" s="373"/>
      <c r="AP26" s="373"/>
      <c r="AQ26" s="373"/>
      <c r="AR26" s="374"/>
      <c r="AS26" s="372">
        <v>3215</v>
      </c>
      <c r="AT26" s="373"/>
      <c r="AU26" s="373"/>
      <c r="AV26" s="373"/>
      <c r="AW26" s="373"/>
      <c r="AX26" s="432"/>
      <c r="AY26" s="459" t="s">
        <v>180</v>
      </c>
      <c r="AZ26" s="379"/>
      <c r="BA26" s="379"/>
      <c r="BB26" s="379"/>
      <c r="BC26" s="379"/>
      <c r="BD26" s="379"/>
      <c r="BE26" s="379"/>
      <c r="BF26" s="379"/>
      <c r="BG26" s="379"/>
      <c r="BH26" s="379"/>
      <c r="BI26" s="379"/>
      <c r="BJ26" s="379"/>
      <c r="BK26" s="379"/>
      <c r="BL26" s="379"/>
      <c r="BM26" s="460"/>
      <c r="BN26" s="419">
        <v>412202</v>
      </c>
      <c r="BO26" s="420"/>
      <c r="BP26" s="420"/>
      <c r="BQ26" s="420"/>
      <c r="BR26" s="420"/>
      <c r="BS26" s="420"/>
      <c r="BT26" s="420"/>
      <c r="BU26" s="421"/>
      <c r="BV26" s="419">
        <v>315811</v>
      </c>
      <c r="BW26" s="420"/>
      <c r="BX26" s="420"/>
      <c r="BY26" s="420"/>
      <c r="BZ26" s="420"/>
      <c r="CA26" s="420"/>
      <c r="CB26" s="420"/>
      <c r="CC26" s="421"/>
      <c r="CD26" s="190"/>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77"/>
      <c r="B27" s="398"/>
      <c r="C27" s="399"/>
      <c r="D27" s="400"/>
      <c r="E27" s="375" t="s">
        <v>181</v>
      </c>
      <c r="F27" s="376"/>
      <c r="G27" s="376"/>
      <c r="H27" s="376"/>
      <c r="I27" s="376"/>
      <c r="J27" s="376"/>
      <c r="K27" s="377"/>
      <c r="L27" s="372">
        <v>1</v>
      </c>
      <c r="M27" s="373"/>
      <c r="N27" s="373"/>
      <c r="O27" s="373"/>
      <c r="P27" s="374"/>
      <c r="Q27" s="372">
        <v>6300</v>
      </c>
      <c r="R27" s="373"/>
      <c r="S27" s="373"/>
      <c r="T27" s="373"/>
      <c r="U27" s="373"/>
      <c r="V27" s="374"/>
      <c r="W27" s="462"/>
      <c r="X27" s="399"/>
      <c r="Y27" s="400"/>
      <c r="Z27" s="375" t="s">
        <v>182</v>
      </c>
      <c r="AA27" s="376"/>
      <c r="AB27" s="376"/>
      <c r="AC27" s="376"/>
      <c r="AD27" s="376"/>
      <c r="AE27" s="376"/>
      <c r="AF27" s="376"/>
      <c r="AG27" s="377"/>
      <c r="AH27" s="372">
        <v>29</v>
      </c>
      <c r="AI27" s="373"/>
      <c r="AJ27" s="373"/>
      <c r="AK27" s="373"/>
      <c r="AL27" s="374"/>
      <c r="AM27" s="372">
        <v>114347</v>
      </c>
      <c r="AN27" s="373"/>
      <c r="AO27" s="373"/>
      <c r="AP27" s="373"/>
      <c r="AQ27" s="373"/>
      <c r="AR27" s="374"/>
      <c r="AS27" s="372">
        <v>3943</v>
      </c>
      <c r="AT27" s="373"/>
      <c r="AU27" s="373"/>
      <c r="AV27" s="373"/>
      <c r="AW27" s="373"/>
      <c r="AX27" s="432"/>
      <c r="AY27" s="456" t="s">
        <v>183</v>
      </c>
      <c r="AZ27" s="457"/>
      <c r="BA27" s="457"/>
      <c r="BB27" s="457"/>
      <c r="BC27" s="457"/>
      <c r="BD27" s="457"/>
      <c r="BE27" s="457"/>
      <c r="BF27" s="457"/>
      <c r="BG27" s="457"/>
      <c r="BH27" s="457"/>
      <c r="BI27" s="457"/>
      <c r="BJ27" s="457"/>
      <c r="BK27" s="457"/>
      <c r="BL27" s="457"/>
      <c r="BM27" s="458"/>
      <c r="BN27" s="453" t="s">
        <v>130</v>
      </c>
      <c r="BO27" s="454"/>
      <c r="BP27" s="454"/>
      <c r="BQ27" s="454"/>
      <c r="BR27" s="454"/>
      <c r="BS27" s="454"/>
      <c r="BT27" s="454"/>
      <c r="BU27" s="455"/>
      <c r="BV27" s="453" t="s">
        <v>184</v>
      </c>
      <c r="BW27" s="454"/>
      <c r="BX27" s="454"/>
      <c r="BY27" s="454"/>
      <c r="BZ27" s="454"/>
      <c r="CA27" s="454"/>
      <c r="CB27" s="454"/>
      <c r="CC27" s="455"/>
      <c r="CD27" s="192"/>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77"/>
      <c r="B28" s="398"/>
      <c r="C28" s="399"/>
      <c r="D28" s="400"/>
      <c r="E28" s="375" t="s">
        <v>185</v>
      </c>
      <c r="F28" s="376"/>
      <c r="G28" s="376"/>
      <c r="H28" s="376"/>
      <c r="I28" s="376"/>
      <c r="J28" s="376"/>
      <c r="K28" s="377"/>
      <c r="L28" s="372">
        <v>1</v>
      </c>
      <c r="M28" s="373"/>
      <c r="N28" s="373"/>
      <c r="O28" s="373"/>
      <c r="P28" s="374"/>
      <c r="Q28" s="372">
        <v>5850</v>
      </c>
      <c r="R28" s="373"/>
      <c r="S28" s="373"/>
      <c r="T28" s="373"/>
      <c r="U28" s="373"/>
      <c r="V28" s="374"/>
      <c r="W28" s="462"/>
      <c r="X28" s="399"/>
      <c r="Y28" s="400"/>
      <c r="Z28" s="375" t="s">
        <v>186</v>
      </c>
      <c r="AA28" s="376"/>
      <c r="AB28" s="376"/>
      <c r="AC28" s="376"/>
      <c r="AD28" s="376"/>
      <c r="AE28" s="376"/>
      <c r="AF28" s="376"/>
      <c r="AG28" s="377"/>
      <c r="AH28" s="372" t="s">
        <v>131</v>
      </c>
      <c r="AI28" s="373"/>
      <c r="AJ28" s="373"/>
      <c r="AK28" s="373"/>
      <c r="AL28" s="374"/>
      <c r="AM28" s="372" t="s">
        <v>184</v>
      </c>
      <c r="AN28" s="373"/>
      <c r="AO28" s="373"/>
      <c r="AP28" s="373"/>
      <c r="AQ28" s="373"/>
      <c r="AR28" s="374"/>
      <c r="AS28" s="372" t="s">
        <v>184</v>
      </c>
      <c r="AT28" s="373"/>
      <c r="AU28" s="373"/>
      <c r="AV28" s="373"/>
      <c r="AW28" s="373"/>
      <c r="AX28" s="432"/>
      <c r="AY28" s="436" t="s">
        <v>187</v>
      </c>
      <c r="AZ28" s="437"/>
      <c r="BA28" s="437"/>
      <c r="BB28" s="438"/>
      <c r="BC28" s="445" t="s">
        <v>49</v>
      </c>
      <c r="BD28" s="446"/>
      <c r="BE28" s="446"/>
      <c r="BF28" s="446"/>
      <c r="BG28" s="446"/>
      <c r="BH28" s="446"/>
      <c r="BI28" s="446"/>
      <c r="BJ28" s="446"/>
      <c r="BK28" s="446"/>
      <c r="BL28" s="446"/>
      <c r="BM28" s="447"/>
      <c r="BN28" s="448">
        <v>7823932</v>
      </c>
      <c r="BO28" s="449"/>
      <c r="BP28" s="449"/>
      <c r="BQ28" s="449"/>
      <c r="BR28" s="449"/>
      <c r="BS28" s="449"/>
      <c r="BT28" s="449"/>
      <c r="BU28" s="450"/>
      <c r="BV28" s="448">
        <v>7401906</v>
      </c>
      <c r="BW28" s="449"/>
      <c r="BX28" s="449"/>
      <c r="BY28" s="449"/>
      <c r="BZ28" s="449"/>
      <c r="CA28" s="449"/>
      <c r="CB28" s="449"/>
      <c r="CC28" s="450"/>
      <c r="CD28" s="190"/>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77"/>
      <c r="B29" s="398"/>
      <c r="C29" s="399"/>
      <c r="D29" s="400"/>
      <c r="E29" s="375" t="s">
        <v>188</v>
      </c>
      <c r="F29" s="376"/>
      <c r="G29" s="376"/>
      <c r="H29" s="376"/>
      <c r="I29" s="376"/>
      <c r="J29" s="376"/>
      <c r="K29" s="377"/>
      <c r="L29" s="372">
        <v>26</v>
      </c>
      <c r="M29" s="373"/>
      <c r="N29" s="373"/>
      <c r="O29" s="373"/>
      <c r="P29" s="374"/>
      <c r="Q29" s="372">
        <v>5490</v>
      </c>
      <c r="R29" s="373"/>
      <c r="S29" s="373"/>
      <c r="T29" s="373"/>
      <c r="U29" s="373"/>
      <c r="V29" s="374"/>
      <c r="W29" s="463"/>
      <c r="X29" s="464"/>
      <c r="Y29" s="465"/>
      <c r="Z29" s="375" t="s">
        <v>189</v>
      </c>
      <c r="AA29" s="376"/>
      <c r="AB29" s="376"/>
      <c r="AC29" s="376"/>
      <c r="AD29" s="376"/>
      <c r="AE29" s="376"/>
      <c r="AF29" s="376"/>
      <c r="AG29" s="377"/>
      <c r="AH29" s="372">
        <v>1712</v>
      </c>
      <c r="AI29" s="373"/>
      <c r="AJ29" s="373"/>
      <c r="AK29" s="373"/>
      <c r="AL29" s="374"/>
      <c r="AM29" s="372">
        <v>5422529</v>
      </c>
      <c r="AN29" s="373"/>
      <c r="AO29" s="373"/>
      <c r="AP29" s="373"/>
      <c r="AQ29" s="373"/>
      <c r="AR29" s="374"/>
      <c r="AS29" s="372">
        <v>3167</v>
      </c>
      <c r="AT29" s="373"/>
      <c r="AU29" s="373"/>
      <c r="AV29" s="373"/>
      <c r="AW29" s="373"/>
      <c r="AX29" s="432"/>
      <c r="AY29" s="439"/>
      <c r="AZ29" s="440"/>
      <c r="BA29" s="440"/>
      <c r="BB29" s="441"/>
      <c r="BC29" s="433" t="s">
        <v>190</v>
      </c>
      <c r="BD29" s="434"/>
      <c r="BE29" s="434"/>
      <c r="BF29" s="434"/>
      <c r="BG29" s="434"/>
      <c r="BH29" s="434"/>
      <c r="BI29" s="434"/>
      <c r="BJ29" s="434"/>
      <c r="BK29" s="434"/>
      <c r="BL29" s="434"/>
      <c r="BM29" s="435"/>
      <c r="BN29" s="419" t="s">
        <v>184</v>
      </c>
      <c r="BO29" s="420"/>
      <c r="BP29" s="420"/>
      <c r="BQ29" s="420"/>
      <c r="BR29" s="420"/>
      <c r="BS29" s="420"/>
      <c r="BT29" s="420"/>
      <c r="BU29" s="421"/>
      <c r="BV29" s="419" t="s">
        <v>184</v>
      </c>
      <c r="BW29" s="420"/>
      <c r="BX29" s="420"/>
      <c r="BY29" s="420"/>
      <c r="BZ29" s="420"/>
      <c r="CA29" s="420"/>
      <c r="CB29" s="420"/>
      <c r="CC29" s="421"/>
      <c r="CD29" s="192"/>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77"/>
      <c r="B30" s="401"/>
      <c r="C30" s="402"/>
      <c r="D30" s="403"/>
      <c r="E30" s="380"/>
      <c r="F30" s="381"/>
      <c r="G30" s="381"/>
      <c r="H30" s="381"/>
      <c r="I30" s="381"/>
      <c r="J30" s="381"/>
      <c r="K30" s="382"/>
      <c r="L30" s="383"/>
      <c r="M30" s="384"/>
      <c r="N30" s="384"/>
      <c r="O30" s="384"/>
      <c r="P30" s="385"/>
      <c r="Q30" s="383"/>
      <c r="R30" s="384"/>
      <c r="S30" s="384"/>
      <c r="T30" s="384"/>
      <c r="U30" s="384"/>
      <c r="V30" s="385"/>
      <c r="W30" s="386" t="s">
        <v>191</v>
      </c>
      <c r="X30" s="387"/>
      <c r="Y30" s="387"/>
      <c r="Z30" s="387"/>
      <c r="AA30" s="387"/>
      <c r="AB30" s="387"/>
      <c r="AC30" s="387"/>
      <c r="AD30" s="387"/>
      <c r="AE30" s="387"/>
      <c r="AF30" s="387"/>
      <c r="AG30" s="388"/>
      <c r="AH30" s="389">
        <v>98.3</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51</v>
      </c>
      <c r="BD30" s="393"/>
      <c r="BE30" s="393"/>
      <c r="BF30" s="393"/>
      <c r="BG30" s="393"/>
      <c r="BH30" s="393"/>
      <c r="BI30" s="393"/>
      <c r="BJ30" s="393"/>
      <c r="BK30" s="393"/>
      <c r="BL30" s="393"/>
      <c r="BM30" s="394"/>
      <c r="BN30" s="453">
        <v>4964721</v>
      </c>
      <c r="BO30" s="454"/>
      <c r="BP30" s="454"/>
      <c r="BQ30" s="454"/>
      <c r="BR30" s="454"/>
      <c r="BS30" s="454"/>
      <c r="BT30" s="454"/>
      <c r="BU30" s="455"/>
      <c r="BV30" s="453">
        <v>3820846</v>
      </c>
      <c r="BW30" s="454"/>
      <c r="BX30" s="454"/>
      <c r="BY30" s="454"/>
      <c r="BZ30" s="454"/>
      <c r="CA30" s="454"/>
      <c r="CB30" s="454"/>
      <c r="CC30" s="455"/>
      <c r="CD30" s="193"/>
      <c r="CE30" s="194"/>
      <c r="CF30" s="194"/>
      <c r="CG30" s="194"/>
      <c r="CH30" s="194"/>
      <c r="CI30" s="194"/>
      <c r="CJ30" s="194"/>
      <c r="CK30" s="194"/>
      <c r="CL30" s="194"/>
      <c r="CM30" s="194"/>
      <c r="CN30" s="194"/>
      <c r="CO30" s="194"/>
      <c r="CP30" s="194"/>
      <c r="CQ30" s="194"/>
      <c r="CR30" s="194"/>
      <c r="CS30" s="195"/>
      <c r="CT30" s="196"/>
      <c r="CU30" s="197"/>
      <c r="CV30" s="197"/>
      <c r="CW30" s="197"/>
      <c r="CX30" s="197"/>
      <c r="CY30" s="197"/>
      <c r="CZ30" s="197"/>
      <c r="DA30" s="198"/>
      <c r="DB30" s="196"/>
      <c r="DC30" s="197"/>
      <c r="DD30" s="197"/>
      <c r="DE30" s="197"/>
      <c r="DF30" s="197"/>
      <c r="DG30" s="197"/>
      <c r="DH30" s="197"/>
      <c r="DI30" s="198"/>
    </row>
    <row r="31" spans="1:113" ht="13.5" customHeight="1" x14ac:dyDescent="0.2">
      <c r="A31" s="177"/>
      <c r="B31" s="199"/>
      <c r="DI31" s="200"/>
    </row>
    <row r="32" spans="1:113" ht="13.5" customHeight="1" x14ac:dyDescent="0.2">
      <c r="A32" s="177"/>
      <c r="B32" s="201"/>
      <c r="C32" s="378" t="s">
        <v>192</v>
      </c>
      <c r="D32" s="378"/>
      <c r="E32" s="378"/>
      <c r="F32" s="378"/>
      <c r="G32" s="378"/>
      <c r="H32" s="378"/>
      <c r="I32" s="378"/>
      <c r="J32" s="378"/>
      <c r="K32" s="378"/>
      <c r="L32" s="378"/>
      <c r="M32" s="378"/>
      <c r="N32" s="378"/>
      <c r="O32" s="378"/>
      <c r="P32" s="378"/>
      <c r="Q32" s="378"/>
      <c r="R32" s="378"/>
      <c r="S32" s="378"/>
      <c r="U32" s="379" t="s">
        <v>193</v>
      </c>
      <c r="V32" s="379"/>
      <c r="W32" s="379"/>
      <c r="X32" s="379"/>
      <c r="Y32" s="379"/>
      <c r="Z32" s="379"/>
      <c r="AA32" s="379"/>
      <c r="AB32" s="379"/>
      <c r="AC32" s="379"/>
      <c r="AD32" s="379"/>
      <c r="AE32" s="379"/>
      <c r="AF32" s="379"/>
      <c r="AG32" s="379"/>
      <c r="AH32" s="379"/>
      <c r="AI32" s="379"/>
      <c r="AJ32" s="379"/>
      <c r="AK32" s="379"/>
      <c r="AM32" s="379" t="s">
        <v>194</v>
      </c>
      <c r="AN32" s="379"/>
      <c r="AO32" s="379"/>
      <c r="AP32" s="379"/>
      <c r="AQ32" s="379"/>
      <c r="AR32" s="379"/>
      <c r="AS32" s="379"/>
      <c r="AT32" s="379"/>
      <c r="AU32" s="379"/>
      <c r="AV32" s="379"/>
      <c r="AW32" s="379"/>
      <c r="AX32" s="379"/>
      <c r="AY32" s="379"/>
      <c r="AZ32" s="379"/>
      <c r="BA32" s="379"/>
      <c r="BB32" s="379"/>
      <c r="BC32" s="379"/>
      <c r="BE32" s="379" t="s">
        <v>195</v>
      </c>
      <c r="BF32" s="379"/>
      <c r="BG32" s="379"/>
      <c r="BH32" s="379"/>
      <c r="BI32" s="379"/>
      <c r="BJ32" s="379"/>
      <c r="BK32" s="379"/>
      <c r="BL32" s="379"/>
      <c r="BM32" s="379"/>
      <c r="BN32" s="379"/>
      <c r="BO32" s="379"/>
      <c r="BP32" s="379"/>
      <c r="BQ32" s="379"/>
      <c r="BR32" s="379"/>
      <c r="BS32" s="379"/>
      <c r="BT32" s="379"/>
      <c r="BU32" s="379"/>
      <c r="BW32" s="379" t="s">
        <v>196</v>
      </c>
      <c r="BX32" s="379"/>
      <c r="BY32" s="379"/>
      <c r="BZ32" s="379"/>
      <c r="CA32" s="379"/>
      <c r="CB32" s="379"/>
      <c r="CC32" s="379"/>
      <c r="CD32" s="379"/>
      <c r="CE32" s="379"/>
      <c r="CF32" s="379"/>
      <c r="CG32" s="379"/>
      <c r="CH32" s="379"/>
      <c r="CI32" s="379"/>
      <c r="CJ32" s="379"/>
      <c r="CK32" s="379"/>
      <c r="CL32" s="379"/>
      <c r="CM32" s="379"/>
      <c r="CO32" s="379" t="s">
        <v>197</v>
      </c>
      <c r="CP32" s="379"/>
      <c r="CQ32" s="379"/>
      <c r="CR32" s="379"/>
      <c r="CS32" s="379"/>
      <c r="CT32" s="379"/>
      <c r="CU32" s="379"/>
      <c r="CV32" s="379"/>
      <c r="CW32" s="379"/>
      <c r="CX32" s="379"/>
      <c r="CY32" s="379"/>
      <c r="CZ32" s="379"/>
      <c r="DA32" s="379"/>
      <c r="DB32" s="379"/>
      <c r="DC32" s="379"/>
      <c r="DD32" s="379"/>
      <c r="DE32" s="379"/>
      <c r="DI32" s="200"/>
    </row>
    <row r="33" spans="1:113" ht="13.5" customHeight="1" x14ac:dyDescent="0.2">
      <c r="A33" s="177"/>
      <c r="B33" s="201"/>
      <c r="C33" s="371" t="s">
        <v>198</v>
      </c>
      <c r="D33" s="371"/>
      <c r="E33" s="370" t="s">
        <v>199</v>
      </c>
      <c r="F33" s="370"/>
      <c r="G33" s="370"/>
      <c r="H33" s="370"/>
      <c r="I33" s="370"/>
      <c r="J33" s="370"/>
      <c r="K33" s="370"/>
      <c r="L33" s="370"/>
      <c r="M33" s="370"/>
      <c r="N33" s="370"/>
      <c r="O33" s="370"/>
      <c r="P33" s="370"/>
      <c r="Q33" s="370"/>
      <c r="R33" s="370"/>
      <c r="S33" s="370"/>
      <c r="T33" s="202"/>
      <c r="U33" s="371" t="s">
        <v>200</v>
      </c>
      <c r="V33" s="371"/>
      <c r="W33" s="370" t="s">
        <v>201</v>
      </c>
      <c r="X33" s="370"/>
      <c r="Y33" s="370"/>
      <c r="Z33" s="370"/>
      <c r="AA33" s="370"/>
      <c r="AB33" s="370"/>
      <c r="AC33" s="370"/>
      <c r="AD33" s="370"/>
      <c r="AE33" s="370"/>
      <c r="AF33" s="370"/>
      <c r="AG33" s="370"/>
      <c r="AH33" s="370"/>
      <c r="AI33" s="370"/>
      <c r="AJ33" s="370"/>
      <c r="AK33" s="370"/>
      <c r="AL33" s="202"/>
      <c r="AM33" s="371" t="s">
        <v>198</v>
      </c>
      <c r="AN33" s="371"/>
      <c r="AO33" s="370" t="s">
        <v>201</v>
      </c>
      <c r="AP33" s="370"/>
      <c r="AQ33" s="370"/>
      <c r="AR33" s="370"/>
      <c r="AS33" s="370"/>
      <c r="AT33" s="370"/>
      <c r="AU33" s="370"/>
      <c r="AV33" s="370"/>
      <c r="AW33" s="370"/>
      <c r="AX33" s="370"/>
      <c r="AY33" s="370"/>
      <c r="AZ33" s="370"/>
      <c r="BA33" s="370"/>
      <c r="BB33" s="370"/>
      <c r="BC33" s="370"/>
      <c r="BD33" s="203"/>
      <c r="BE33" s="370" t="s">
        <v>202</v>
      </c>
      <c r="BF33" s="370"/>
      <c r="BG33" s="370" t="s">
        <v>203</v>
      </c>
      <c r="BH33" s="370"/>
      <c r="BI33" s="370"/>
      <c r="BJ33" s="370"/>
      <c r="BK33" s="370"/>
      <c r="BL33" s="370"/>
      <c r="BM33" s="370"/>
      <c r="BN33" s="370"/>
      <c r="BO33" s="370"/>
      <c r="BP33" s="370"/>
      <c r="BQ33" s="370"/>
      <c r="BR33" s="370"/>
      <c r="BS33" s="370"/>
      <c r="BT33" s="370"/>
      <c r="BU33" s="370"/>
      <c r="BV33" s="203"/>
      <c r="BW33" s="371" t="s">
        <v>202</v>
      </c>
      <c r="BX33" s="371"/>
      <c r="BY33" s="370" t="s">
        <v>204</v>
      </c>
      <c r="BZ33" s="370"/>
      <c r="CA33" s="370"/>
      <c r="CB33" s="370"/>
      <c r="CC33" s="370"/>
      <c r="CD33" s="370"/>
      <c r="CE33" s="370"/>
      <c r="CF33" s="370"/>
      <c r="CG33" s="370"/>
      <c r="CH33" s="370"/>
      <c r="CI33" s="370"/>
      <c r="CJ33" s="370"/>
      <c r="CK33" s="370"/>
      <c r="CL33" s="370"/>
      <c r="CM33" s="370"/>
      <c r="CN33" s="202"/>
      <c r="CO33" s="371" t="s">
        <v>198</v>
      </c>
      <c r="CP33" s="371"/>
      <c r="CQ33" s="370" t="s">
        <v>205</v>
      </c>
      <c r="CR33" s="370"/>
      <c r="CS33" s="370"/>
      <c r="CT33" s="370"/>
      <c r="CU33" s="370"/>
      <c r="CV33" s="370"/>
      <c r="CW33" s="370"/>
      <c r="CX33" s="370"/>
      <c r="CY33" s="370"/>
      <c r="CZ33" s="370"/>
      <c r="DA33" s="370"/>
      <c r="DB33" s="370"/>
      <c r="DC33" s="370"/>
      <c r="DD33" s="370"/>
      <c r="DE33" s="370"/>
      <c r="DF33" s="202"/>
      <c r="DG33" s="369" t="s">
        <v>206</v>
      </c>
      <c r="DH33" s="369"/>
      <c r="DI33" s="204"/>
    </row>
    <row r="34" spans="1:113" ht="32.25" customHeight="1" x14ac:dyDescent="0.2">
      <c r="A34" s="177"/>
      <c r="B34" s="201"/>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77"/>
      <c r="U34" s="367">
        <f>IF(W34="","",MAX(C34:D43)+1)</f>
        <v>4</v>
      </c>
      <c r="V34" s="367"/>
      <c r="W34" s="368" t="str">
        <f>IF('各会計、関係団体の財政状況及び健全化判断比率'!B28="","",'各会計、関係団体の財政状況及び健全化判断比率'!B28)</f>
        <v>国民健康保険事業特別会計</v>
      </c>
      <c r="X34" s="368"/>
      <c r="Y34" s="368"/>
      <c r="Z34" s="368"/>
      <c r="AA34" s="368"/>
      <c r="AB34" s="368"/>
      <c r="AC34" s="368"/>
      <c r="AD34" s="368"/>
      <c r="AE34" s="368"/>
      <c r="AF34" s="368"/>
      <c r="AG34" s="368"/>
      <c r="AH34" s="368"/>
      <c r="AI34" s="368"/>
      <c r="AJ34" s="368"/>
      <c r="AK34" s="368"/>
      <c r="AL34" s="177"/>
      <c r="AM34" s="367">
        <f>IF(AO34="","",MAX(C34:D43,U34:V43)+1)</f>
        <v>7</v>
      </c>
      <c r="AN34" s="367"/>
      <c r="AO34" s="368" t="str">
        <f>IF('各会計、関係団体の財政状況及び健全化判断比率'!B31="","",'各会計、関係団体の財政状況及び健全化判断比率'!B31)</f>
        <v>病院事業会計</v>
      </c>
      <c r="AP34" s="368"/>
      <c r="AQ34" s="368"/>
      <c r="AR34" s="368"/>
      <c r="AS34" s="368"/>
      <c r="AT34" s="368"/>
      <c r="AU34" s="368"/>
      <c r="AV34" s="368"/>
      <c r="AW34" s="368"/>
      <c r="AX34" s="368"/>
      <c r="AY34" s="368"/>
      <c r="AZ34" s="368"/>
      <c r="BA34" s="368"/>
      <c r="BB34" s="368"/>
      <c r="BC34" s="368"/>
      <c r="BD34" s="177"/>
      <c r="BE34" s="367" t="str">
        <f>IF(BG34="","",MAX(C34:D43,U34:V43,AM34:AN43)+1)</f>
        <v/>
      </c>
      <c r="BF34" s="367"/>
      <c r="BG34" s="368"/>
      <c r="BH34" s="368"/>
      <c r="BI34" s="368"/>
      <c r="BJ34" s="368"/>
      <c r="BK34" s="368"/>
      <c r="BL34" s="368"/>
      <c r="BM34" s="368"/>
      <c r="BN34" s="368"/>
      <c r="BO34" s="368"/>
      <c r="BP34" s="368"/>
      <c r="BQ34" s="368"/>
      <c r="BR34" s="368"/>
      <c r="BS34" s="368"/>
      <c r="BT34" s="368"/>
      <c r="BU34" s="368"/>
      <c r="BV34" s="177"/>
      <c r="BW34" s="367">
        <f>IF(BY34="","",MAX(C34:D43,U34:V43,AM34:AN43,BE34:BF43)+1)</f>
        <v>10</v>
      </c>
      <c r="BX34" s="367"/>
      <c r="BY34" s="368" t="str">
        <f>IF('各会計、関係団体の財政状況及び健全化判断比率'!B68="","",'各会計、関係団体の財政状況及び健全化判断比率'!B68)</f>
        <v>大阪府都市競艇企業団</v>
      </c>
      <c r="BZ34" s="368"/>
      <c r="CA34" s="368"/>
      <c r="CB34" s="368"/>
      <c r="CC34" s="368"/>
      <c r="CD34" s="368"/>
      <c r="CE34" s="368"/>
      <c r="CF34" s="368"/>
      <c r="CG34" s="368"/>
      <c r="CH34" s="368"/>
      <c r="CI34" s="368"/>
      <c r="CJ34" s="368"/>
      <c r="CK34" s="368"/>
      <c r="CL34" s="368"/>
      <c r="CM34" s="368"/>
      <c r="CN34" s="177"/>
      <c r="CO34" s="367">
        <f>IF(CQ34="","",MAX(C34:D43,U34:V43,AM34:AN43,BE34:BF43,BW34:BX43)+1)</f>
        <v>19</v>
      </c>
      <c r="CP34" s="367"/>
      <c r="CQ34" s="368" t="str">
        <f>IF('各会計、関係団体の財政状況及び健全化判断比率'!BS7="","",'各会計、関係団体の財政状況及び健全化判断比率'!BS7)</f>
        <v>八尾市文化財調査研究会</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4"/>
    </row>
    <row r="35" spans="1:113" ht="32.25" customHeight="1" x14ac:dyDescent="0.2">
      <c r="A35" s="177"/>
      <c r="B35" s="201"/>
      <c r="C35" s="367">
        <f>IF(E35="","",C34+1)</f>
        <v>2</v>
      </c>
      <c r="D35" s="367"/>
      <c r="E35" s="368" t="str">
        <f>IF('各会計、関係団体の財政状況及び健全化判断比率'!B8="","",'各会計、関係団体の財政状況及び健全化判断比率'!B8)</f>
        <v>土地取得事業特別会計</v>
      </c>
      <c r="F35" s="368"/>
      <c r="G35" s="368"/>
      <c r="H35" s="368"/>
      <c r="I35" s="368"/>
      <c r="J35" s="368"/>
      <c r="K35" s="368"/>
      <c r="L35" s="368"/>
      <c r="M35" s="368"/>
      <c r="N35" s="368"/>
      <c r="O35" s="368"/>
      <c r="P35" s="368"/>
      <c r="Q35" s="368"/>
      <c r="R35" s="368"/>
      <c r="S35" s="368"/>
      <c r="T35" s="177"/>
      <c r="U35" s="367">
        <f>IF(W35="","",U34+1)</f>
        <v>5</v>
      </c>
      <c r="V35" s="367"/>
      <c r="W35" s="368" t="str">
        <f>IF('各会計、関係団体の財政状況及び健全化判断比率'!B29="","",'各会計、関係団体の財政状況及び健全化判断比率'!B29)</f>
        <v>介護保険事業特別会計</v>
      </c>
      <c r="X35" s="368"/>
      <c r="Y35" s="368"/>
      <c r="Z35" s="368"/>
      <c r="AA35" s="368"/>
      <c r="AB35" s="368"/>
      <c r="AC35" s="368"/>
      <c r="AD35" s="368"/>
      <c r="AE35" s="368"/>
      <c r="AF35" s="368"/>
      <c r="AG35" s="368"/>
      <c r="AH35" s="368"/>
      <c r="AI35" s="368"/>
      <c r="AJ35" s="368"/>
      <c r="AK35" s="368"/>
      <c r="AL35" s="177"/>
      <c r="AM35" s="367">
        <f t="shared" ref="AM35:AM43" si="0">IF(AO35="","",AM34+1)</f>
        <v>8</v>
      </c>
      <c r="AN35" s="367"/>
      <c r="AO35" s="368" t="str">
        <f>IF('各会計、関係団体の財政状況及び健全化判断比率'!B32="","",'各会計、関係団体の財政状況及び健全化判断比率'!B32)</f>
        <v>水道事業会計</v>
      </c>
      <c r="AP35" s="368"/>
      <c r="AQ35" s="368"/>
      <c r="AR35" s="368"/>
      <c r="AS35" s="368"/>
      <c r="AT35" s="368"/>
      <c r="AU35" s="368"/>
      <c r="AV35" s="368"/>
      <c r="AW35" s="368"/>
      <c r="AX35" s="368"/>
      <c r="AY35" s="368"/>
      <c r="AZ35" s="368"/>
      <c r="BA35" s="368"/>
      <c r="BB35" s="368"/>
      <c r="BC35" s="368"/>
      <c r="BD35" s="177"/>
      <c r="BE35" s="367" t="str">
        <f t="shared" ref="BE35:BE43" si="1">IF(BG35="","",BE34+1)</f>
        <v/>
      </c>
      <c r="BF35" s="367"/>
      <c r="BG35" s="368"/>
      <c r="BH35" s="368"/>
      <c r="BI35" s="368"/>
      <c r="BJ35" s="368"/>
      <c r="BK35" s="368"/>
      <c r="BL35" s="368"/>
      <c r="BM35" s="368"/>
      <c r="BN35" s="368"/>
      <c r="BO35" s="368"/>
      <c r="BP35" s="368"/>
      <c r="BQ35" s="368"/>
      <c r="BR35" s="368"/>
      <c r="BS35" s="368"/>
      <c r="BT35" s="368"/>
      <c r="BU35" s="368"/>
      <c r="BV35" s="177"/>
      <c r="BW35" s="367">
        <f t="shared" ref="BW35:BW43" si="2">IF(BY35="","",BW34+1)</f>
        <v>11</v>
      </c>
      <c r="BX35" s="367"/>
      <c r="BY35" s="368" t="str">
        <f>IF('各会計、関係団体の財政状況及び健全化判断比率'!B69="","",'各会計、関係団体の財政状況及び健全化判断比率'!B69)</f>
        <v>八尾市柏原市火葬場組合</v>
      </c>
      <c r="BZ35" s="368"/>
      <c r="CA35" s="368"/>
      <c r="CB35" s="368"/>
      <c r="CC35" s="368"/>
      <c r="CD35" s="368"/>
      <c r="CE35" s="368"/>
      <c r="CF35" s="368"/>
      <c r="CG35" s="368"/>
      <c r="CH35" s="368"/>
      <c r="CI35" s="368"/>
      <c r="CJ35" s="368"/>
      <c r="CK35" s="368"/>
      <c r="CL35" s="368"/>
      <c r="CM35" s="368"/>
      <c r="CN35" s="177"/>
      <c r="CO35" s="367">
        <f t="shared" ref="CO35:CO43" si="3">IF(CQ35="","",CO34+1)</f>
        <v>20</v>
      </c>
      <c r="CP35" s="367"/>
      <c r="CQ35" s="368" t="str">
        <f>IF('各会計、関係団体の財政状況及び健全化判断比率'!BS8="","",'各会計、関係団体の財政状況及び健全化判断比率'!BS8)</f>
        <v>八尾市文化振興事業団</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4"/>
    </row>
    <row r="36" spans="1:113" ht="32.25" customHeight="1" x14ac:dyDescent="0.2">
      <c r="A36" s="177"/>
      <c r="B36" s="201"/>
      <c r="C36" s="367">
        <f>IF(E36="","",C35+1)</f>
        <v>3</v>
      </c>
      <c r="D36" s="367"/>
      <c r="E36" s="368" t="str">
        <f>IF('各会計、関係団体の財政状況及び健全化判断比率'!B9="","",'各会計、関係団体の財政状況及び健全化判断比率'!B9)</f>
        <v>母子父子寡婦福祉資金貸付金特別会計</v>
      </c>
      <c r="F36" s="368"/>
      <c r="G36" s="368"/>
      <c r="H36" s="368"/>
      <c r="I36" s="368"/>
      <c r="J36" s="368"/>
      <c r="K36" s="368"/>
      <c r="L36" s="368"/>
      <c r="M36" s="368"/>
      <c r="N36" s="368"/>
      <c r="O36" s="368"/>
      <c r="P36" s="368"/>
      <c r="Q36" s="368"/>
      <c r="R36" s="368"/>
      <c r="S36" s="368"/>
      <c r="T36" s="177"/>
      <c r="U36" s="367">
        <f t="shared" ref="U36:U43" si="4">IF(W36="","",U35+1)</f>
        <v>6</v>
      </c>
      <c r="V36" s="367"/>
      <c r="W36" s="368" t="str">
        <f>IF('各会計、関係団体の財政状況及び健全化判断比率'!B30="","",'各会計、関係団体の財政状況及び健全化判断比率'!B30)</f>
        <v>後期高齢者医療事業特別会計</v>
      </c>
      <c r="X36" s="368"/>
      <c r="Y36" s="368"/>
      <c r="Z36" s="368"/>
      <c r="AA36" s="368"/>
      <c r="AB36" s="368"/>
      <c r="AC36" s="368"/>
      <c r="AD36" s="368"/>
      <c r="AE36" s="368"/>
      <c r="AF36" s="368"/>
      <c r="AG36" s="368"/>
      <c r="AH36" s="368"/>
      <c r="AI36" s="368"/>
      <c r="AJ36" s="368"/>
      <c r="AK36" s="368"/>
      <c r="AL36" s="177"/>
      <c r="AM36" s="367">
        <f t="shared" si="0"/>
        <v>9</v>
      </c>
      <c r="AN36" s="367"/>
      <c r="AO36" s="368" t="str">
        <f>IF('各会計、関係団体の財政状況及び健全化判断比率'!B33="","",'各会計、関係団体の財政状況及び健全化判断比率'!B33)</f>
        <v>公共下水道事業会計</v>
      </c>
      <c r="AP36" s="368"/>
      <c r="AQ36" s="368"/>
      <c r="AR36" s="368"/>
      <c r="AS36" s="368"/>
      <c r="AT36" s="368"/>
      <c r="AU36" s="368"/>
      <c r="AV36" s="368"/>
      <c r="AW36" s="368"/>
      <c r="AX36" s="368"/>
      <c r="AY36" s="368"/>
      <c r="AZ36" s="368"/>
      <c r="BA36" s="368"/>
      <c r="BB36" s="368"/>
      <c r="BC36" s="368"/>
      <c r="BD36" s="177"/>
      <c r="BE36" s="367" t="str">
        <f t="shared" si="1"/>
        <v/>
      </c>
      <c r="BF36" s="367"/>
      <c r="BG36" s="368"/>
      <c r="BH36" s="368"/>
      <c r="BI36" s="368"/>
      <c r="BJ36" s="368"/>
      <c r="BK36" s="368"/>
      <c r="BL36" s="368"/>
      <c r="BM36" s="368"/>
      <c r="BN36" s="368"/>
      <c r="BO36" s="368"/>
      <c r="BP36" s="368"/>
      <c r="BQ36" s="368"/>
      <c r="BR36" s="368"/>
      <c r="BS36" s="368"/>
      <c r="BT36" s="368"/>
      <c r="BU36" s="368"/>
      <c r="BV36" s="177"/>
      <c r="BW36" s="367">
        <f t="shared" si="2"/>
        <v>12</v>
      </c>
      <c r="BX36" s="367"/>
      <c r="BY36" s="368" t="str">
        <f>IF('各会計、関係団体の財政状況及び健全化判断比率'!B70="","",'各会計、関係団体の財政状況及び健全化判断比率'!B70)</f>
        <v>恩智川水防事務組合</v>
      </c>
      <c r="BZ36" s="368"/>
      <c r="CA36" s="368"/>
      <c r="CB36" s="368"/>
      <c r="CC36" s="368"/>
      <c r="CD36" s="368"/>
      <c r="CE36" s="368"/>
      <c r="CF36" s="368"/>
      <c r="CG36" s="368"/>
      <c r="CH36" s="368"/>
      <c r="CI36" s="368"/>
      <c r="CJ36" s="368"/>
      <c r="CK36" s="368"/>
      <c r="CL36" s="368"/>
      <c r="CM36" s="368"/>
      <c r="CN36" s="177"/>
      <c r="CO36" s="367">
        <f t="shared" si="3"/>
        <v>21</v>
      </c>
      <c r="CP36" s="367"/>
      <c r="CQ36" s="368" t="str">
        <f>IF('各会計、関係団体の財政状況及び健全化判断比率'!BS9="","",'各会計、関係団体の財政状況及び健全化判断比率'!BS9)</f>
        <v>八尾市中小企業勤労者福祉サービスセンター</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4"/>
    </row>
    <row r="37" spans="1:113" ht="32.25" customHeight="1" x14ac:dyDescent="0.2">
      <c r="A37" s="177"/>
      <c r="B37" s="201"/>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77"/>
      <c r="U37" s="367" t="str">
        <f t="shared" si="4"/>
        <v/>
      </c>
      <c r="V37" s="367"/>
      <c r="W37" s="368"/>
      <c r="X37" s="368"/>
      <c r="Y37" s="368"/>
      <c r="Z37" s="368"/>
      <c r="AA37" s="368"/>
      <c r="AB37" s="368"/>
      <c r="AC37" s="368"/>
      <c r="AD37" s="368"/>
      <c r="AE37" s="368"/>
      <c r="AF37" s="368"/>
      <c r="AG37" s="368"/>
      <c r="AH37" s="368"/>
      <c r="AI37" s="368"/>
      <c r="AJ37" s="368"/>
      <c r="AK37" s="368"/>
      <c r="AL37" s="177"/>
      <c r="AM37" s="367" t="str">
        <f t="shared" si="0"/>
        <v/>
      </c>
      <c r="AN37" s="367"/>
      <c r="AO37" s="368"/>
      <c r="AP37" s="368"/>
      <c r="AQ37" s="368"/>
      <c r="AR37" s="368"/>
      <c r="AS37" s="368"/>
      <c r="AT37" s="368"/>
      <c r="AU37" s="368"/>
      <c r="AV37" s="368"/>
      <c r="AW37" s="368"/>
      <c r="AX37" s="368"/>
      <c r="AY37" s="368"/>
      <c r="AZ37" s="368"/>
      <c r="BA37" s="368"/>
      <c r="BB37" s="368"/>
      <c r="BC37" s="368"/>
      <c r="BD37" s="177"/>
      <c r="BE37" s="367" t="str">
        <f t="shared" si="1"/>
        <v/>
      </c>
      <c r="BF37" s="367"/>
      <c r="BG37" s="368"/>
      <c r="BH37" s="368"/>
      <c r="BI37" s="368"/>
      <c r="BJ37" s="368"/>
      <c r="BK37" s="368"/>
      <c r="BL37" s="368"/>
      <c r="BM37" s="368"/>
      <c r="BN37" s="368"/>
      <c r="BO37" s="368"/>
      <c r="BP37" s="368"/>
      <c r="BQ37" s="368"/>
      <c r="BR37" s="368"/>
      <c r="BS37" s="368"/>
      <c r="BT37" s="368"/>
      <c r="BU37" s="368"/>
      <c r="BV37" s="177"/>
      <c r="BW37" s="367">
        <f t="shared" si="2"/>
        <v>13</v>
      </c>
      <c r="BX37" s="367"/>
      <c r="BY37" s="368" t="str">
        <f>IF('各会計、関係団体の財政状況及び健全化判断比率'!B71="","",'各会計、関係団体の財政状況及び健全化判断比率'!B71)</f>
        <v>大和川右岸水防事務組合</v>
      </c>
      <c r="BZ37" s="368"/>
      <c r="CA37" s="368"/>
      <c r="CB37" s="368"/>
      <c r="CC37" s="368"/>
      <c r="CD37" s="368"/>
      <c r="CE37" s="368"/>
      <c r="CF37" s="368"/>
      <c r="CG37" s="368"/>
      <c r="CH37" s="368"/>
      <c r="CI37" s="368"/>
      <c r="CJ37" s="368"/>
      <c r="CK37" s="368"/>
      <c r="CL37" s="368"/>
      <c r="CM37" s="368"/>
      <c r="CN37" s="177"/>
      <c r="CO37" s="367">
        <f t="shared" si="3"/>
        <v>22</v>
      </c>
      <c r="CP37" s="367"/>
      <c r="CQ37" s="368" t="str">
        <f>IF('各会計、関係団体の財政状況及び健全化判断比率'!BS10="","",'各会計、関係団体の財政状況及び健全化判断比率'!BS10)</f>
        <v>八尾市国際交流センター</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4"/>
    </row>
    <row r="38" spans="1:113" ht="32.25" customHeight="1" x14ac:dyDescent="0.2">
      <c r="A38" s="177"/>
      <c r="B38" s="201"/>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77"/>
      <c r="U38" s="367" t="str">
        <f t="shared" si="4"/>
        <v/>
      </c>
      <c r="V38" s="367"/>
      <c r="W38" s="368"/>
      <c r="X38" s="368"/>
      <c r="Y38" s="368"/>
      <c r="Z38" s="368"/>
      <c r="AA38" s="368"/>
      <c r="AB38" s="368"/>
      <c r="AC38" s="368"/>
      <c r="AD38" s="368"/>
      <c r="AE38" s="368"/>
      <c r="AF38" s="368"/>
      <c r="AG38" s="368"/>
      <c r="AH38" s="368"/>
      <c r="AI38" s="368"/>
      <c r="AJ38" s="368"/>
      <c r="AK38" s="368"/>
      <c r="AL38" s="177"/>
      <c r="AM38" s="367" t="str">
        <f t="shared" si="0"/>
        <v/>
      </c>
      <c r="AN38" s="367"/>
      <c r="AO38" s="368"/>
      <c r="AP38" s="368"/>
      <c r="AQ38" s="368"/>
      <c r="AR38" s="368"/>
      <c r="AS38" s="368"/>
      <c r="AT38" s="368"/>
      <c r="AU38" s="368"/>
      <c r="AV38" s="368"/>
      <c r="AW38" s="368"/>
      <c r="AX38" s="368"/>
      <c r="AY38" s="368"/>
      <c r="AZ38" s="368"/>
      <c r="BA38" s="368"/>
      <c r="BB38" s="368"/>
      <c r="BC38" s="368"/>
      <c r="BD38" s="177"/>
      <c r="BE38" s="367" t="str">
        <f t="shared" si="1"/>
        <v/>
      </c>
      <c r="BF38" s="367"/>
      <c r="BG38" s="368"/>
      <c r="BH38" s="368"/>
      <c r="BI38" s="368"/>
      <c r="BJ38" s="368"/>
      <c r="BK38" s="368"/>
      <c r="BL38" s="368"/>
      <c r="BM38" s="368"/>
      <c r="BN38" s="368"/>
      <c r="BO38" s="368"/>
      <c r="BP38" s="368"/>
      <c r="BQ38" s="368"/>
      <c r="BR38" s="368"/>
      <c r="BS38" s="368"/>
      <c r="BT38" s="368"/>
      <c r="BU38" s="368"/>
      <c r="BV38" s="177"/>
      <c r="BW38" s="367">
        <f t="shared" si="2"/>
        <v>14</v>
      </c>
      <c r="BX38" s="367"/>
      <c r="BY38" s="368" t="str">
        <f>IF('各会計、関係団体の財政状況及び健全化判断比率'!B72="","",'各会計、関係団体の財政状況及び健全化判断比率'!B72)</f>
        <v>大阪広域環境施設組合</v>
      </c>
      <c r="BZ38" s="368"/>
      <c r="CA38" s="368"/>
      <c r="CB38" s="368"/>
      <c r="CC38" s="368"/>
      <c r="CD38" s="368"/>
      <c r="CE38" s="368"/>
      <c r="CF38" s="368"/>
      <c r="CG38" s="368"/>
      <c r="CH38" s="368"/>
      <c r="CI38" s="368"/>
      <c r="CJ38" s="368"/>
      <c r="CK38" s="368"/>
      <c r="CL38" s="368"/>
      <c r="CM38" s="368"/>
      <c r="CN38" s="177"/>
      <c r="CO38" s="367">
        <f t="shared" si="3"/>
        <v>23</v>
      </c>
      <c r="CP38" s="367"/>
      <c r="CQ38" s="368" t="str">
        <f>IF('各会計、関係団体の財政状況及び健全化判断比率'!BS11="","",'各会計、関係団体の財政状況及び健全化判断比率'!BS11)</f>
        <v>八尾体育振興会</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4"/>
    </row>
    <row r="39" spans="1:113" ht="32.25" customHeight="1" x14ac:dyDescent="0.2">
      <c r="A39" s="177"/>
      <c r="B39" s="201"/>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77"/>
      <c r="U39" s="367" t="str">
        <f t="shared" si="4"/>
        <v/>
      </c>
      <c r="V39" s="367"/>
      <c r="W39" s="368"/>
      <c r="X39" s="368"/>
      <c r="Y39" s="368"/>
      <c r="Z39" s="368"/>
      <c r="AA39" s="368"/>
      <c r="AB39" s="368"/>
      <c r="AC39" s="368"/>
      <c r="AD39" s="368"/>
      <c r="AE39" s="368"/>
      <c r="AF39" s="368"/>
      <c r="AG39" s="368"/>
      <c r="AH39" s="368"/>
      <c r="AI39" s="368"/>
      <c r="AJ39" s="368"/>
      <c r="AK39" s="368"/>
      <c r="AL39" s="177"/>
      <c r="AM39" s="367" t="str">
        <f t="shared" si="0"/>
        <v/>
      </c>
      <c r="AN39" s="367"/>
      <c r="AO39" s="368"/>
      <c r="AP39" s="368"/>
      <c r="AQ39" s="368"/>
      <c r="AR39" s="368"/>
      <c r="AS39" s="368"/>
      <c r="AT39" s="368"/>
      <c r="AU39" s="368"/>
      <c r="AV39" s="368"/>
      <c r="AW39" s="368"/>
      <c r="AX39" s="368"/>
      <c r="AY39" s="368"/>
      <c r="AZ39" s="368"/>
      <c r="BA39" s="368"/>
      <c r="BB39" s="368"/>
      <c r="BC39" s="368"/>
      <c r="BD39" s="177"/>
      <c r="BE39" s="367" t="str">
        <f t="shared" si="1"/>
        <v/>
      </c>
      <c r="BF39" s="367"/>
      <c r="BG39" s="368"/>
      <c r="BH39" s="368"/>
      <c r="BI39" s="368"/>
      <c r="BJ39" s="368"/>
      <c r="BK39" s="368"/>
      <c r="BL39" s="368"/>
      <c r="BM39" s="368"/>
      <c r="BN39" s="368"/>
      <c r="BO39" s="368"/>
      <c r="BP39" s="368"/>
      <c r="BQ39" s="368"/>
      <c r="BR39" s="368"/>
      <c r="BS39" s="368"/>
      <c r="BT39" s="368"/>
      <c r="BU39" s="368"/>
      <c r="BV39" s="177"/>
      <c r="BW39" s="367">
        <f t="shared" si="2"/>
        <v>15</v>
      </c>
      <c r="BX39" s="367"/>
      <c r="BY39" s="368" t="str">
        <f>IF('各会計、関係団体の財政状況及び健全化判断比率'!B73="","",'各会計、関係団体の財政状況及び健全化判断比率'!B73)</f>
        <v>大阪府後期高齢者医療広域連合(一般会計)</v>
      </c>
      <c r="BZ39" s="368"/>
      <c r="CA39" s="368"/>
      <c r="CB39" s="368"/>
      <c r="CC39" s="368"/>
      <c r="CD39" s="368"/>
      <c r="CE39" s="368"/>
      <c r="CF39" s="368"/>
      <c r="CG39" s="368"/>
      <c r="CH39" s="368"/>
      <c r="CI39" s="368"/>
      <c r="CJ39" s="368"/>
      <c r="CK39" s="368"/>
      <c r="CL39" s="368"/>
      <c r="CM39" s="368"/>
      <c r="CN39" s="177"/>
      <c r="CO39" s="367">
        <f t="shared" si="3"/>
        <v>24</v>
      </c>
      <c r="CP39" s="367"/>
      <c r="CQ39" s="368" t="str">
        <f>IF('各会計、関係団体の財政状況及び健全化判断比率'!BS12="","",'各会計、関係団体の財政状況及び健全化判断比率'!BS12)</f>
        <v>八尾シティネット</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4"/>
    </row>
    <row r="40" spans="1:113" ht="32.25" customHeight="1" x14ac:dyDescent="0.2">
      <c r="A40" s="177"/>
      <c r="B40" s="201"/>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77"/>
      <c r="U40" s="367" t="str">
        <f t="shared" si="4"/>
        <v/>
      </c>
      <c r="V40" s="367"/>
      <c r="W40" s="368"/>
      <c r="X40" s="368"/>
      <c r="Y40" s="368"/>
      <c r="Z40" s="368"/>
      <c r="AA40" s="368"/>
      <c r="AB40" s="368"/>
      <c r="AC40" s="368"/>
      <c r="AD40" s="368"/>
      <c r="AE40" s="368"/>
      <c r="AF40" s="368"/>
      <c r="AG40" s="368"/>
      <c r="AH40" s="368"/>
      <c r="AI40" s="368"/>
      <c r="AJ40" s="368"/>
      <c r="AK40" s="368"/>
      <c r="AL40" s="177"/>
      <c r="AM40" s="367" t="str">
        <f t="shared" si="0"/>
        <v/>
      </c>
      <c r="AN40" s="367"/>
      <c r="AO40" s="368"/>
      <c r="AP40" s="368"/>
      <c r="AQ40" s="368"/>
      <c r="AR40" s="368"/>
      <c r="AS40" s="368"/>
      <c r="AT40" s="368"/>
      <c r="AU40" s="368"/>
      <c r="AV40" s="368"/>
      <c r="AW40" s="368"/>
      <c r="AX40" s="368"/>
      <c r="AY40" s="368"/>
      <c r="AZ40" s="368"/>
      <c r="BA40" s="368"/>
      <c r="BB40" s="368"/>
      <c r="BC40" s="368"/>
      <c r="BD40" s="177"/>
      <c r="BE40" s="367" t="str">
        <f t="shared" si="1"/>
        <v/>
      </c>
      <c r="BF40" s="367"/>
      <c r="BG40" s="368"/>
      <c r="BH40" s="368"/>
      <c r="BI40" s="368"/>
      <c r="BJ40" s="368"/>
      <c r="BK40" s="368"/>
      <c r="BL40" s="368"/>
      <c r="BM40" s="368"/>
      <c r="BN40" s="368"/>
      <c r="BO40" s="368"/>
      <c r="BP40" s="368"/>
      <c r="BQ40" s="368"/>
      <c r="BR40" s="368"/>
      <c r="BS40" s="368"/>
      <c r="BT40" s="368"/>
      <c r="BU40" s="368"/>
      <c r="BV40" s="177"/>
      <c r="BW40" s="367">
        <f t="shared" si="2"/>
        <v>16</v>
      </c>
      <c r="BX40" s="367"/>
      <c r="BY40" s="368" t="str">
        <f>IF('各会計、関係団体の財政状況及び健全化判断比率'!B74="","",'各会計、関係団体の財政状況及び健全化判断比率'!B74)</f>
        <v>大阪府後期高齢者医療広域連合(後期高齢者医療特別会計)</v>
      </c>
      <c r="BZ40" s="368"/>
      <c r="CA40" s="368"/>
      <c r="CB40" s="368"/>
      <c r="CC40" s="368"/>
      <c r="CD40" s="368"/>
      <c r="CE40" s="368"/>
      <c r="CF40" s="368"/>
      <c r="CG40" s="368"/>
      <c r="CH40" s="368"/>
      <c r="CI40" s="368"/>
      <c r="CJ40" s="368"/>
      <c r="CK40" s="368"/>
      <c r="CL40" s="368"/>
      <c r="CM40" s="368"/>
      <c r="CN40" s="177"/>
      <c r="CO40" s="367">
        <f t="shared" si="3"/>
        <v>25</v>
      </c>
      <c r="CP40" s="367"/>
      <c r="CQ40" s="368" t="str">
        <f>IF('各会計、関係団体の財政状況及び健全化判断比率'!BS13="","",'各会計、関係団体の財政状況及び健全化判断比率'!BS13)</f>
        <v>やおコミュニティ放送</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4"/>
    </row>
    <row r="41" spans="1:113" ht="32.25" customHeight="1" x14ac:dyDescent="0.2">
      <c r="A41" s="177"/>
      <c r="B41" s="201"/>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77"/>
      <c r="U41" s="367" t="str">
        <f t="shared" si="4"/>
        <v/>
      </c>
      <c r="V41" s="367"/>
      <c r="W41" s="368"/>
      <c r="X41" s="368"/>
      <c r="Y41" s="368"/>
      <c r="Z41" s="368"/>
      <c r="AA41" s="368"/>
      <c r="AB41" s="368"/>
      <c r="AC41" s="368"/>
      <c r="AD41" s="368"/>
      <c r="AE41" s="368"/>
      <c r="AF41" s="368"/>
      <c r="AG41" s="368"/>
      <c r="AH41" s="368"/>
      <c r="AI41" s="368"/>
      <c r="AJ41" s="368"/>
      <c r="AK41" s="368"/>
      <c r="AL41" s="177"/>
      <c r="AM41" s="367" t="str">
        <f t="shared" si="0"/>
        <v/>
      </c>
      <c r="AN41" s="367"/>
      <c r="AO41" s="368"/>
      <c r="AP41" s="368"/>
      <c r="AQ41" s="368"/>
      <c r="AR41" s="368"/>
      <c r="AS41" s="368"/>
      <c r="AT41" s="368"/>
      <c r="AU41" s="368"/>
      <c r="AV41" s="368"/>
      <c r="AW41" s="368"/>
      <c r="AX41" s="368"/>
      <c r="AY41" s="368"/>
      <c r="AZ41" s="368"/>
      <c r="BA41" s="368"/>
      <c r="BB41" s="368"/>
      <c r="BC41" s="368"/>
      <c r="BD41" s="177"/>
      <c r="BE41" s="367" t="str">
        <f t="shared" si="1"/>
        <v/>
      </c>
      <c r="BF41" s="367"/>
      <c r="BG41" s="368"/>
      <c r="BH41" s="368"/>
      <c r="BI41" s="368"/>
      <c r="BJ41" s="368"/>
      <c r="BK41" s="368"/>
      <c r="BL41" s="368"/>
      <c r="BM41" s="368"/>
      <c r="BN41" s="368"/>
      <c r="BO41" s="368"/>
      <c r="BP41" s="368"/>
      <c r="BQ41" s="368"/>
      <c r="BR41" s="368"/>
      <c r="BS41" s="368"/>
      <c r="BT41" s="368"/>
      <c r="BU41" s="368"/>
      <c r="BV41" s="177"/>
      <c r="BW41" s="367">
        <f t="shared" si="2"/>
        <v>17</v>
      </c>
      <c r="BX41" s="367"/>
      <c r="BY41" s="368" t="str">
        <f>IF('各会計、関係団体の財政状況及び健全化判断比率'!B75="","",'各会計、関係団体の財政状況及び健全化判断比率'!B75)</f>
        <v>大阪広域水道企業団(水道事業会計)</v>
      </c>
      <c r="BZ41" s="368"/>
      <c r="CA41" s="368"/>
      <c r="CB41" s="368"/>
      <c r="CC41" s="368"/>
      <c r="CD41" s="368"/>
      <c r="CE41" s="368"/>
      <c r="CF41" s="368"/>
      <c r="CG41" s="368"/>
      <c r="CH41" s="368"/>
      <c r="CI41" s="368"/>
      <c r="CJ41" s="368"/>
      <c r="CK41" s="368"/>
      <c r="CL41" s="368"/>
      <c r="CM41" s="368"/>
      <c r="CN41" s="177"/>
      <c r="CO41" s="367">
        <f t="shared" si="3"/>
        <v>26</v>
      </c>
      <c r="CP41" s="367"/>
      <c r="CQ41" s="368" t="str">
        <f>IF('各会計、関係団体の財政状況及び健全化判断比率'!BS14="","",'各会計、関係団体の財政状況及び健全化判断比率'!BS14)</f>
        <v>八尾モール</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4"/>
    </row>
    <row r="42" spans="1:113" ht="32.25" customHeight="1" x14ac:dyDescent="0.2">
      <c r="B42" s="201"/>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77"/>
      <c r="U42" s="367" t="str">
        <f t="shared" si="4"/>
        <v/>
      </c>
      <c r="V42" s="367"/>
      <c r="W42" s="368"/>
      <c r="X42" s="368"/>
      <c r="Y42" s="368"/>
      <c r="Z42" s="368"/>
      <c r="AA42" s="368"/>
      <c r="AB42" s="368"/>
      <c r="AC42" s="368"/>
      <c r="AD42" s="368"/>
      <c r="AE42" s="368"/>
      <c r="AF42" s="368"/>
      <c r="AG42" s="368"/>
      <c r="AH42" s="368"/>
      <c r="AI42" s="368"/>
      <c r="AJ42" s="368"/>
      <c r="AK42" s="368"/>
      <c r="AL42" s="177"/>
      <c r="AM42" s="367" t="str">
        <f t="shared" si="0"/>
        <v/>
      </c>
      <c r="AN42" s="367"/>
      <c r="AO42" s="368"/>
      <c r="AP42" s="368"/>
      <c r="AQ42" s="368"/>
      <c r="AR42" s="368"/>
      <c r="AS42" s="368"/>
      <c r="AT42" s="368"/>
      <c r="AU42" s="368"/>
      <c r="AV42" s="368"/>
      <c r="AW42" s="368"/>
      <c r="AX42" s="368"/>
      <c r="AY42" s="368"/>
      <c r="AZ42" s="368"/>
      <c r="BA42" s="368"/>
      <c r="BB42" s="368"/>
      <c r="BC42" s="368"/>
      <c r="BD42" s="177"/>
      <c r="BE42" s="367" t="str">
        <f t="shared" si="1"/>
        <v/>
      </c>
      <c r="BF42" s="367"/>
      <c r="BG42" s="368"/>
      <c r="BH42" s="368"/>
      <c r="BI42" s="368"/>
      <c r="BJ42" s="368"/>
      <c r="BK42" s="368"/>
      <c r="BL42" s="368"/>
      <c r="BM42" s="368"/>
      <c r="BN42" s="368"/>
      <c r="BO42" s="368"/>
      <c r="BP42" s="368"/>
      <c r="BQ42" s="368"/>
      <c r="BR42" s="368"/>
      <c r="BS42" s="368"/>
      <c r="BT42" s="368"/>
      <c r="BU42" s="368"/>
      <c r="BV42" s="177"/>
      <c r="BW42" s="367">
        <f t="shared" si="2"/>
        <v>18</v>
      </c>
      <c r="BX42" s="367"/>
      <c r="BY42" s="368" t="str">
        <f>IF('各会計、関係団体の財政状況及び健全化判断比率'!B76="","",'各会計、関係団体の財政状況及び健全化判断比率'!B76)</f>
        <v>大阪広域水道企業団(工業用水道事業会計)</v>
      </c>
      <c r="BZ42" s="368"/>
      <c r="CA42" s="368"/>
      <c r="CB42" s="368"/>
      <c r="CC42" s="368"/>
      <c r="CD42" s="368"/>
      <c r="CE42" s="368"/>
      <c r="CF42" s="368"/>
      <c r="CG42" s="368"/>
      <c r="CH42" s="368"/>
      <c r="CI42" s="368"/>
      <c r="CJ42" s="368"/>
      <c r="CK42" s="368"/>
      <c r="CL42" s="368"/>
      <c r="CM42" s="368"/>
      <c r="CN42" s="177"/>
      <c r="CO42" s="367">
        <f t="shared" si="3"/>
        <v>27</v>
      </c>
      <c r="CP42" s="367"/>
      <c r="CQ42" s="368" t="str">
        <f>IF('各会計、関係団体の財政状況及び健全化判断比率'!BS15="","",'各会計、関係団体の財政状況及び健全化判断比率'!BS15)</f>
        <v>大阪外環状鉄道</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4"/>
    </row>
    <row r="43" spans="1:113" ht="32.25" customHeight="1" x14ac:dyDescent="0.2">
      <c r="B43" s="201"/>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77"/>
      <c r="U43" s="367" t="str">
        <f t="shared" si="4"/>
        <v/>
      </c>
      <c r="V43" s="367"/>
      <c r="W43" s="368"/>
      <c r="X43" s="368"/>
      <c r="Y43" s="368"/>
      <c r="Z43" s="368"/>
      <c r="AA43" s="368"/>
      <c r="AB43" s="368"/>
      <c r="AC43" s="368"/>
      <c r="AD43" s="368"/>
      <c r="AE43" s="368"/>
      <c r="AF43" s="368"/>
      <c r="AG43" s="368"/>
      <c r="AH43" s="368"/>
      <c r="AI43" s="368"/>
      <c r="AJ43" s="368"/>
      <c r="AK43" s="368"/>
      <c r="AL43" s="177"/>
      <c r="AM43" s="367" t="str">
        <f t="shared" si="0"/>
        <v/>
      </c>
      <c r="AN43" s="367"/>
      <c r="AO43" s="368"/>
      <c r="AP43" s="368"/>
      <c r="AQ43" s="368"/>
      <c r="AR43" s="368"/>
      <c r="AS43" s="368"/>
      <c r="AT43" s="368"/>
      <c r="AU43" s="368"/>
      <c r="AV43" s="368"/>
      <c r="AW43" s="368"/>
      <c r="AX43" s="368"/>
      <c r="AY43" s="368"/>
      <c r="AZ43" s="368"/>
      <c r="BA43" s="368"/>
      <c r="BB43" s="368"/>
      <c r="BC43" s="368"/>
      <c r="BD43" s="177"/>
      <c r="BE43" s="367" t="str">
        <f t="shared" si="1"/>
        <v/>
      </c>
      <c r="BF43" s="367"/>
      <c r="BG43" s="368"/>
      <c r="BH43" s="368"/>
      <c r="BI43" s="368"/>
      <c r="BJ43" s="368"/>
      <c r="BK43" s="368"/>
      <c r="BL43" s="368"/>
      <c r="BM43" s="368"/>
      <c r="BN43" s="368"/>
      <c r="BO43" s="368"/>
      <c r="BP43" s="368"/>
      <c r="BQ43" s="368"/>
      <c r="BR43" s="368"/>
      <c r="BS43" s="368"/>
      <c r="BT43" s="368"/>
      <c r="BU43" s="368"/>
      <c r="BV43" s="177"/>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77"/>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4"/>
    </row>
    <row r="44" spans="1:113" ht="13.5" customHeight="1" thickBot="1" x14ac:dyDescent="0.25">
      <c r="B44" s="205"/>
      <c r="C44" s="206"/>
      <c r="D44" s="206"/>
      <c r="E44" s="206"/>
      <c r="F44" s="206"/>
      <c r="G44" s="206"/>
      <c r="H44" s="206"/>
      <c r="I44" s="206"/>
      <c r="J44" s="206"/>
      <c r="K44" s="206"/>
      <c r="L44" s="206"/>
      <c r="M44" s="206"/>
      <c r="N44" s="206"/>
      <c r="O44" s="206"/>
      <c r="P44" s="206"/>
      <c r="Q44" s="206"/>
      <c r="R44" s="206"/>
      <c r="S44" s="206"/>
      <c r="T44" s="206"/>
      <c r="U44" s="206"/>
      <c r="V44" s="206"/>
      <c r="W44" s="206"/>
      <c r="X44" s="206"/>
      <c r="Y44" s="206"/>
      <c r="Z44" s="206"/>
      <c r="AA44" s="206"/>
      <c r="AB44" s="206"/>
      <c r="AC44" s="206"/>
      <c r="AD44" s="206"/>
      <c r="AE44" s="206"/>
      <c r="AF44" s="206"/>
      <c r="AG44" s="206"/>
      <c r="AH44" s="206"/>
      <c r="AI44" s="206"/>
      <c r="AJ44" s="206"/>
      <c r="AK44" s="206"/>
      <c r="AL44" s="206"/>
      <c r="AM44" s="206"/>
      <c r="AN44" s="206"/>
      <c r="AO44" s="206"/>
      <c r="AP44" s="206"/>
      <c r="AQ44" s="206"/>
      <c r="AR44" s="206"/>
      <c r="AS44" s="206"/>
      <c r="AT44" s="206"/>
      <c r="AU44" s="206"/>
      <c r="AV44" s="206"/>
      <c r="AW44" s="206"/>
      <c r="AX44" s="206"/>
      <c r="AY44" s="206"/>
      <c r="AZ44" s="206"/>
      <c r="BA44" s="206"/>
      <c r="BB44" s="206"/>
      <c r="BC44" s="206"/>
      <c r="BD44" s="206"/>
      <c r="BE44" s="206"/>
      <c r="BF44" s="206"/>
      <c r="BG44" s="206"/>
      <c r="BH44" s="206"/>
      <c r="BI44" s="206"/>
      <c r="BJ44" s="206"/>
      <c r="BK44" s="206"/>
      <c r="BL44" s="206"/>
      <c r="BM44" s="206"/>
      <c r="BN44" s="206"/>
      <c r="BO44" s="206"/>
      <c r="BP44" s="206"/>
      <c r="BQ44" s="206"/>
      <c r="BR44" s="206"/>
      <c r="BS44" s="206"/>
      <c r="BT44" s="206"/>
      <c r="BU44" s="206"/>
      <c r="BV44" s="206"/>
      <c r="BW44" s="206"/>
      <c r="BX44" s="206"/>
      <c r="BY44" s="206"/>
      <c r="BZ44" s="206"/>
      <c r="CA44" s="206"/>
      <c r="CB44" s="206"/>
      <c r="CC44" s="206"/>
      <c r="CD44" s="206"/>
      <c r="CE44" s="206"/>
      <c r="CF44" s="206"/>
      <c r="CG44" s="206"/>
      <c r="CH44" s="206"/>
      <c r="CI44" s="206"/>
      <c r="CJ44" s="206"/>
      <c r="CK44" s="206"/>
      <c r="CL44" s="206"/>
      <c r="CM44" s="206"/>
      <c r="CN44" s="206"/>
      <c r="CO44" s="206"/>
      <c r="CP44" s="206"/>
      <c r="CQ44" s="206"/>
      <c r="CR44" s="206"/>
      <c r="CS44" s="206"/>
      <c r="CT44" s="206"/>
      <c r="CU44" s="206"/>
      <c r="CV44" s="206"/>
      <c r="CW44" s="206"/>
      <c r="CX44" s="206"/>
      <c r="CY44" s="206"/>
      <c r="CZ44" s="206"/>
      <c r="DA44" s="206"/>
      <c r="DB44" s="206"/>
      <c r="DC44" s="206"/>
      <c r="DD44" s="206"/>
      <c r="DE44" s="206"/>
      <c r="DF44" s="206"/>
      <c r="DG44" s="206"/>
      <c r="DH44" s="206"/>
      <c r="DI44" s="207"/>
    </row>
    <row r="45" spans="1:113" x14ac:dyDescent="0.2"/>
    <row r="46" spans="1:113" x14ac:dyDescent="0.2">
      <c r="B46" s="176" t="s">
        <v>207</v>
      </c>
      <c r="E46" s="364" t="s">
        <v>208</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209</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210</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211</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212</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213</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214</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215</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6a8Jf1jkT/61c1nJtN+/N52rhLDpvjOmLBTiRJMAFqXADM14pLzRQ7puIDclQ4O7kbpEq0KXpsXVoUCfsBUlwA==" saltValue="16hrP6EYBh+nUxIu8xQLz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552</v>
      </c>
      <c r="G33" s="29" t="s">
        <v>553</v>
      </c>
      <c r="H33" s="29" t="s">
        <v>554</v>
      </c>
      <c r="I33" s="29" t="s">
        <v>555</v>
      </c>
      <c r="J33" s="30" t="s">
        <v>556</v>
      </c>
      <c r="K33" s="22"/>
      <c r="L33" s="22"/>
      <c r="M33" s="22"/>
      <c r="N33" s="22"/>
      <c r="O33" s="22"/>
      <c r="P33" s="22"/>
    </row>
    <row r="34" spans="1:16" ht="39" customHeight="1" x14ac:dyDescent="0.2">
      <c r="A34" s="22"/>
      <c r="B34" s="31"/>
      <c r="C34" s="1151" t="s">
        <v>558</v>
      </c>
      <c r="D34" s="1151"/>
      <c r="E34" s="1152"/>
      <c r="F34" s="32">
        <v>8.5299999999999994</v>
      </c>
      <c r="G34" s="33">
        <v>8.34</v>
      </c>
      <c r="H34" s="33">
        <v>8.51</v>
      </c>
      <c r="I34" s="33">
        <v>10.57</v>
      </c>
      <c r="J34" s="34">
        <v>12.08</v>
      </c>
      <c r="K34" s="22"/>
      <c r="L34" s="22"/>
      <c r="M34" s="22"/>
      <c r="N34" s="22"/>
      <c r="O34" s="22"/>
      <c r="P34" s="22"/>
    </row>
    <row r="35" spans="1:16" ht="39" customHeight="1" x14ac:dyDescent="0.2">
      <c r="A35" s="22"/>
      <c r="B35" s="35"/>
      <c r="C35" s="1145" t="s">
        <v>559</v>
      </c>
      <c r="D35" s="1146"/>
      <c r="E35" s="1147"/>
      <c r="F35" s="36">
        <v>8.3800000000000008</v>
      </c>
      <c r="G35" s="37">
        <v>7.5</v>
      </c>
      <c r="H35" s="37">
        <v>7</v>
      </c>
      <c r="I35" s="37">
        <v>6.08</v>
      </c>
      <c r="J35" s="38">
        <v>5.84</v>
      </c>
      <c r="K35" s="22"/>
      <c r="L35" s="22"/>
      <c r="M35" s="22"/>
      <c r="N35" s="22"/>
      <c r="O35" s="22"/>
      <c r="P35" s="22"/>
    </row>
    <row r="36" spans="1:16" ht="39" customHeight="1" x14ac:dyDescent="0.2">
      <c r="A36" s="22"/>
      <c r="B36" s="35"/>
      <c r="C36" s="1145" t="s">
        <v>560</v>
      </c>
      <c r="D36" s="1146"/>
      <c r="E36" s="1147"/>
      <c r="F36" s="36">
        <v>3.64</v>
      </c>
      <c r="G36" s="37">
        <v>3.96</v>
      </c>
      <c r="H36" s="37">
        <v>3.68</v>
      </c>
      <c r="I36" s="37">
        <v>3.29</v>
      </c>
      <c r="J36" s="38">
        <v>3.59</v>
      </c>
      <c r="K36" s="22"/>
      <c r="L36" s="22"/>
      <c r="M36" s="22"/>
      <c r="N36" s="22"/>
      <c r="O36" s="22"/>
      <c r="P36" s="22"/>
    </row>
    <row r="37" spans="1:16" ht="39" customHeight="1" x14ac:dyDescent="0.2">
      <c r="A37" s="22"/>
      <c r="B37" s="35"/>
      <c r="C37" s="1145" t="s">
        <v>561</v>
      </c>
      <c r="D37" s="1146"/>
      <c r="E37" s="1147"/>
      <c r="F37" s="36">
        <v>0.24</v>
      </c>
      <c r="G37" s="37">
        <v>0.18</v>
      </c>
      <c r="H37" s="37">
        <v>0.25</v>
      </c>
      <c r="I37" s="37">
        <v>0.22</v>
      </c>
      <c r="J37" s="38">
        <v>0.43</v>
      </c>
      <c r="K37" s="22"/>
      <c r="L37" s="22"/>
      <c r="M37" s="22"/>
      <c r="N37" s="22"/>
      <c r="O37" s="22"/>
      <c r="P37" s="22"/>
    </row>
    <row r="38" spans="1:16" ht="39" customHeight="1" x14ac:dyDescent="0.2">
      <c r="A38" s="22"/>
      <c r="B38" s="35"/>
      <c r="C38" s="1145" t="s">
        <v>562</v>
      </c>
      <c r="D38" s="1146"/>
      <c r="E38" s="1147"/>
      <c r="F38" s="36">
        <v>0.74</v>
      </c>
      <c r="G38" s="37">
        <v>0.31</v>
      </c>
      <c r="H38" s="37">
        <v>1.84</v>
      </c>
      <c r="I38" s="37">
        <v>0.64</v>
      </c>
      <c r="J38" s="38">
        <v>0.37</v>
      </c>
      <c r="K38" s="22"/>
      <c r="L38" s="22"/>
      <c r="M38" s="22"/>
      <c r="N38" s="22"/>
      <c r="O38" s="22"/>
      <c r="P38" s="22"/>
    </row>
    <row r="39" spans="1:16" ht="39" customHeight="1" x14ac:dyDescent="0.2">
      <c r="A39" s="22"/>
      <c r="B39" s="35"/>
      <c r="C39" s="1145" t="s">
        <v>563</v>
      </c>
      <c r="D39" s="1146"/>
      <c r="E39" s="1147"/>
      <c r="F39" s="36">
        <v>1.32</v>
      </c>
      <c r="G39" s="37">
        <v>2.42</v>
      </c>
      <c r="H39" s="37">
        <v>0.71</v>
      </c>
      <c r="I39" s="37">
        <v>0.9</v>
      </c>
      <c r="J39" s="38">
        <v>0.09</v>
      </c>
      <c r="K39" s="22"/>
      <c r="L39" s="22"/>
      <c r="M39" s="22"/>
      <c r="N39" s="22"/>
      <c r="O39" s="22"/>
      <c r="P39" s="22"/>
    </row>
    <row r="40" spans="1:16" ht="39" customHeight="1" x14ac:dyDescent="0.2">
      <c r="A40" s="22"/>
      <c r="B40" s="35"/>
      <c r="C40" s="1145" t="s">
        <v>564</v>
      </c>
      <c r="D40" s="1146"/>
      <c r="E40" s="1147"/>
      <c r="F40" s="36">
        <v>0.26</v>
      </c>
      <c r="G40" s="37">
        <v>0.06</v>
      </c>
      <c r="H40" s="37">
        <v>0.06</v>
      </c>
      <c r="I40" s="37">
        <v>0.06</v>
      </c>
      <c r="J40" s="38">
        <v>0.08</v>
      </c>
      <c r="K40" s="22"/>
      <c r="L40" s="22"/>
      <c r="M40" s="22"/>
      <c r="N40" s="22"/>
      <c r="O40" s="22"/>
      <c r="P40" s="22"/>
    </row>
    <row r="41" spans="1:16" ht="39" customHeight="1" x14ac:dyDescent="0.2">
      <c r="A41" s="22"/>
      <c r="B41" s="35"/>
      <c r="C41" s="1145" t="s">
        <v>565</v>
      </c>
      <c r="D41" s="1146"/>
      <c r="E41" s="1147"/>
      <c r="F41" s="36">
        <v>0</v>
      </c>
      <c r="G41" s="37">
        <v>0</v>
      </c>
      <c r="H41" s="37">
        <v>0</v>
      </c>
      <c r="I41" s="37">
        <v>0</v>
      </c>
      <c r="J41" s="38">
        <v>0</v>
      </c>
      <c r="K41" s="22"/>
      <c r="L41" s="22"/>
      <c r="M41" s="22"/>
      <c r="N41" s="22"/>
      <c r="O41" s="22"/>
      <c r="P41" s="22"/>
    </row>
    <row r="42" spans="1:16" ht="39" customHeight="1" x14ac:dyDescent="0.2">
      <c r="A42" s="22"/>
      <c r="B42" s="39"/>
      <c r="C42" s="1145" t="s">
        <v>566</v>
      </c>
      <c r="D42" s="1146"/>
      <c r="E42" s="1147"/>
      <c r="F42" s="36" t="s">
        <v>511</v>
      </c>
      <c r="G42" s="37" t="s">
        <v>511</v>
      </c>
      <c r="H42" s="37" t="s">
        <v>511</v>
      </c>
      <c r="I42" s="37" t="s">
        <v>511</v>
      </c>
      <c r="J42" s="38" t="s">
        <v>511</v>
      </c>
      <c r="K42" s="22"/>
      <c r="L42" s="22"/>
      <c r="M42" s="22"/>
      <c r="N42" s="22"/>
      <c r="O42" s="22"/>
      <c r="P42" s="22"/>
    </row>
    <row r="43" spans="1:16" ht="39" customHeight="1" thickBot="1" x14ac:dyDescent="0.25">
      <c r="A43" s="22"/>
      <c r="B43" s="40"/>
      <c r="C43" s="1148" t="s">
        <v>567</v>
      </c>
      <c r="D43" s="1149"/>
      <c r="E43" s="1150"/>
      <c r="F43" s="41">
        <v>0</v>
      </c>
      <c r="G43" s="42">
        <v>0</v>
      </c>
      <c r="H43" s="42">
        <v>0</v>
      </c>
      <c r="I43" s="42">
        <v>0</v>
      </c>
      <c r="J43" s="43">
        <v>0</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cmVwCsRzo6oJozkrldkLwq7ao3A314sYBhGX+hqQh6avXyKNQZiL4PebbFu8Y2Wqs3K7cqPagq10wBBOM7oLcw==" saltValue="GS+d5ggQvsshxlUKvlvAJ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2">
      <c r="A45" s="48"/>
      <c r="B45" s="1176" t="s">
        <v>10</v>
      </c>
      <c r="C45" s="1177"/>
      <c r="D45" s="58"/>
      <c r="E45" s="1182" t="s">
        <v>11</v>
      </c>
      <c r="F45" s="1182"/>
      <c r="G45" s="1182"/>
      <c r="H45" s="1182"/>
      <c r="I45" s="1182"/>
      <c r="J45" s="1183"/>
      <c r="K45" s="59">
        <v>8740</v>
      </c>
      <c r="L45" s="60">
        <v>8679</v>
      </c>
      <c r="M45" s="60">
        <v>8534</v>
      </c>
      <c r="N45" s="60">
        <v>8967</v>
      </c>
      <c r="O45" s="61">
        <v>9055</v>
      </c>
      <c r="P45" s="48"/>
      <c r="Q45" s="48"/>
      <c r="R45" s="48"/>
      <c r="S45" s="48"/>
      <c r="T45" s="48"/>
      <c r="U45" s="48"/>
    </row>
    <row r="46" spans="1:21" ht="30.75" customHeight="1" x14ac:dyDescent="0.2">
      <c r="A46" s="48"/>
      <c r="B46" s="1178"/>
      <c r="C46" s="1179"/>
      <c r="D46" s="62"/>
      <c r="E46" s="1155" t="s">
        <v>12</v>
      </c>
      <c r="F46" s="1155"/>
      <c r="G46" s="1155"/>
      <c r="H46" s="1155"/>
      <c r="I46" s="1155"/>
      <c r="J46" s="1156"/>
      <c r="K46" s="63">
        <v>19</v>
      </c>
      <c r="L46" s="64">
        <v>8</v>
      </c>
      <c r="M46" s="64" t="s">
        <v>511</v>
      </c>
      <c r="N46" s="64" t="s">
        <v>511</v>
      </c>
      <c r="O46" s="65" t="s">
        <v>511</v>
      </c>
      <c r="P46" s="48"/>
      <c r="Q46" s="48"/>
      <c r="R46" s="48"/>
      <c r="S46" s="48"/>
      <c r="T46" s="48"/>
      <c r="U46" s="48"/>
    </row>
    <row r="47" spans="1:21" ht="30.75" customHeight="1" x14ac:dyDescent="0.2">
      <c r="A47" s="48"/>
      <c r="B47" s="1178"/>
      <c r="C47" s="1179"/>
      <c r="D47" s="62"/>
      <c r="E47" s="1155" t="s">
        <v>13</v>
      </c>
      <c r="F47" s="1155"/>
      <c r="G47" s="1155"/>
      <c r="H47" s="1155"/>
      <c r="I47" s="1155"/>
      <c r="J47" s="1156"/>
      <c r="K47" s="63">
        <v>2</v>
      </c>
      <c r="L47" s="64">
        <v>1</v>
      </c>
      <c r="M47" s="64" t="s">
        <v>511</v>
      </c>
      <c r="N47" s="64" t="s">
        <v>511</v>
      </c>
      <c r="O47" s="65" t="s">
        <v>511</v>
      </c>
      <c r="P47" s="48"/>
      <c r="Q47" s="48"/>
      <c r="R47" s="48"/>
      <c r="S47" s="48"/>
      <c r="T47" s="48"/>
      <c r="U47" s="48"/>
    </row>
    <row r="48" spans="1:21" ht="30.75" customHeight="1" x14ac:dyDescent="0.2">
      <c r="A48" s="48"/>
      <c r="B48" s="1178"/>
      <c r="C48" s="1179"/>
      <c r="D48" s="62"/>
      <c r="E48" s="1155" t="s">
        <v>14</v>
      </c>
      <c r="F48" s="1155"/>
      <c r="G48" s="1155"/>
      <c r="H48" s="1155"/>
      <c r="I48" s="1155"/>
      <c r="J48" s="1156"/>
      <c r="K48" s="63">
        <v>4783</v>
      </c>
      <c r="L48" s="64">
        <v>4814</v>
      </c>
      <c r="M48" s="64">
        <v>4883</v>
      </c>
      <c r="N48" s="64">
        <v>4705</v>
      </c>
      <c r="O48" s="65">
        <v>4642</v>
      </c>
      <c r="P48" s="48"/>
      <c r="Q48" s="48"/>
      <c r="R48" s="48"/>
      <c r="S48" s="48"/>
      <c r="T48" s="48"/>
      <c r="U48" s="48"/>
    </row>
    <row r="49" spans="1:21" ht="30.75" customHeight="1" x14ac:dyDescent="0.2">
      <c r="A49" s="48"/>
      <c r="B49" s="1178"/>
      <c r="C49" s="1179"/>
      <c r="D49" s="62"/>
      <c r="E49" s="1155" t="s">
        <v>15</v>
      </c>
      <c r="F49" s="1155"/>
      <c r="G49" s="1155"/>
      <c r="H49" s="1155"/>
      <c r="I49" s="1155"/>
      <c r="J49" s="1156"/>
      <c r="K49" s="63">
        <v>103</v>
      </c>
      <c r="L49" s="64">
        <v>88</v>
      </c>
      <c r="M49" s="64">
        <v>65</v>
      </c>
      <c r="N49" s="64">
        <v>56</v>
      </c>
      <c r="O49" s="65">
        <v>33</v>
      </c>
      <c r="P49" s="48"/>
      <c r="Q49" s="48"/>
      <c r="R49" s="48"/>
      <c r="S49" s="48"/>
      <c r="T49" s="48"/>
      <c r="U49" s="48"/>
    </row>
    <row r="50" spans="1:21" ht="30.75" customHeight="1" x14ac:dyDescent="0.2">
      <c r="A50" s="48"/>
      <c r="B50" s="1178"/>
      <c r="C50" s="1179"/>
      <c r="D50" s="62"/>
      <c r="E50" s="1155" t="s">
        <v>16</v>
      </c>
      <c r="F50" s="1155"/>
      <c r="G50" s="1155"/>
      <c r="H50" s="1155"/>
      <c r="I50" s="1155"/>
      <c r="J50" s="1156"/>
      <c r="K50" s="63" t="s">
        <v>511</v>
      </c>
      <c r="L50" s="64" t="s">
        <v>511</v>
      </c>
      <c r="M50" s="64" t="s">
        <v>511</v>
      </c>
      <c r="N50" s="64" t="s">
        <v>511</v>
      </c>
      <c r="O50" s="65" t="s">
        <v>511</v>
      </c>
      <c r="P50" s="48"/>
      <c r="Q50" s="48"/>
      <c r="R50" s="48"/>
      <c r="S50" s="48"/>
      <c r="T50" s="48"/>
      <c r="U50" s="48"/>
    </row>
    <row r="51" spans="1:21" ht="30.75" customHeight="1" x14ac:dyDescent="0.2">
      <c r="A51" s="48"/>
      <c r="B51" s="1180"/>
      <c r="C51" s="1181"/>
      <c r="D51" s="66"/>
      <c r="E51" s="1155" t="s">
        <v>17</v>
      </c>
      <c r="F51" s="1155"/>
      <c r="G51" s="1155"/>
      <c r="H51" s="1155"/>
      <c r="I51" s="1155"/>
      <c r="J51" s="1156"/>
      <c r="K51" s="63">
        <v>0</v>
      </c>
      <c r="L51" s="64">
        <v>0</v>
      </c>
      <c r="M51" s="64">
        <v>0</v>
      </c>
      <c r="N51" s="64">
        <v>0</v>
      </c>
      <c r="O51" s="65">
        <v>0</v>
      </c>
      <c r="P51" s="48"/>
      <c r="Q51" s="48"/>
      <c r="R51" s="48"/>
      <c r="S51" s="48"/>
      <c r="T51" s="48"/>
      <c r="U51" s="48"/>
    </row>
    <row r="52" spans="1:21" ht="30.75" customHeight="1" x14ac:dyDescent="0.2">
      <c r="A52" s="48"/>
      <c r="B52" s="1153" t="s">
        <v>18</v>
      </c>
      <c r="C52" s="1154"/>
      <c r="D52" s="66"/>
      <c r="E52" s="1155" t="s">
        <v>19</v>
      </c>
      <c r="F52" s="1155"/>
      <c r="G52" s="1155"/>
      <c r="H52" s="1155"/>
      <c r="I52" s="1155"/>
      <c r="J52" s="1156"/>
      <c r="K52" s="63">
        <v>11407</v>
      </c>
      <c r="L52" s="64">
        <v>11535</v>
      </c>
      <c r="M52" s="64">
        <v>11660</v>
      </c>
      <c r="N52" s="64">
        <v>11947</v>
      </c>
      <c r="O52" s="65">
        <v>12008</v>
      </c>
      <c r="P52" s="48"/>
      <c r="Q52" s="48"/>
      <c r="R52" s="48"/>
      <c r="S52" s="48"/>
      <c r="T52" s="48"/>
      <c r="U52" s="48"/>
    </row>
    <row r="53" spans="1:21" ht="30.75" customHeight="1" thickBot="1" x14ac:dyDescent="0.25">
      <c r="A53" s="48"/>
      <c r="B53" s="1157" t="s">
        <v>20</v>
      </c>
      <c r="C53" s="1158"/>
      <c r="D53" s="67"/>
      <c r="E53" s="1159" t="s">
        <v>21</v>
      </c>
      <c r="F53" s="1159"/>
      <c r="G53" s="1159"/>
      <c r="H53" s="1159"/>
      <c r="I53" s="1159"/>
      <c r="J53" s="1160"/>
      <c r="K53" s="68">
        <v>2240</v>
      </c>
      <c r="L53" s="69">
        <v>2055</v>
      </c>
      <c r="M53" s="69">
        <v>1822</v>
      </c>
      <c r="N53" s="69">
        <v>1781</v>
      </c>
      <c r="O53" s="70">
        <v>1722</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24</v>
      </c>
      <c r="C56" s="73"/>
      <c r="D56" s="73"/>
      <c r="E56" s="73"/>
      <c r="F56" s="73"/>
      <c r="G56" s="73"/>
      <c r="H56" s="73"/>
      <c r="I56" s="73"/>
      <c r="J56" s="73"/>
      <c r="K56" s="74"/>
      <c r="L56" s="74"/>
      <c r="M56" s="74"/>
      <c r="N56" s="74"/>
      <c r="O56" s="75" t="s">
        <v>568</v>
      </c>
      <c r="P56" s="48"/>
      <c r="Q56" s="48"/>
      <c r="R56" s="48"/>
      <c r="S56" s="48"/>
      <c r="T56" s="48"/>
      <c r="U56" s="48"/>
    </row>
    <row r="57" spans="1:21" ht="31.5" customHeight="1" thickBot="1" x14ac:dyDescent="0.25">
      <c r="A57" s="48"/>
      <c r="B57" s="76"/>
      <c r="C57" s="77"/>
      <c r="D57" s="77"/>
      <c r="E57" s="78"/>
      <c r="F57" s="78"/>
      <c r="G57" s="78"/>
      <c r="H57" s="78"/>
      <c r="I57" s="78"/>
      <c r="J57" s="79" t="s">
        <v>2</v>
      </c>
      <c r="K57" s="80" t="s">
        <v>569</v>
      </c>
      <c r="L57" s="81" t="s">
        <v>570</v>
      </c>
      <c r="M57" s="81" t="s">
        <v>571</v>
      </c>
      <c r="N57" s="81" t="s">
        <v>572</v>
      </c>
      <c r="O57" s="82" t="s">
        <v>573</v>
      </c>
      <c r="P57" s="48"/>
      <c r="Q57" s="48"/>
      <c r="R57" s="48"/>
      <c r="S57" s="48"/>
      <c r="T57" s="48"/>
      <c r="U57" s="48"/>
    </row>
    <row r="58" spans="1:21" ht="31.5" customHeight="1" x14ac:dyDescent="0.2">
      <c r="B58" s="1161" t="s">
        <v>25</v>
      </c>
      <c r="C58" s="1162"/>
      <c r="D58" s="1167" t="s">
        <v>26</v>
      </c>
      <c r="E58" s="1168"/>
      <c r="F58" s="1168"/>
      <c r="G58" s="1168"/>
      <c r="H58" s="1168"/>
      <c r="I58" s="1168"/>
      <c r="J58" s="1169"/>
      <c r="K58" s="83"/>
      <c r="L58" s="84"/>
      <c r="M58" s="84"/>
      <c r="N58" s="84"/>
      <c r="O58" s="85"/>
    </row>
    <row r="59" spans="1:21" ht="31.5" customHeight="1" x14ac:dyDescent="0.2">
      <c r="B59" s="1163"/>
      <c r="C59" s="1164"/>
      <c r="D59" s="1170" t="s">
        <v>27</v>
      </c>
      <c r="E59" s="1171"/>
      <c r="F59" s="1171"/>
      <c r="G59" s="1171"/>
      <c r="H59" s="1171"/>
      <c r="I59" s="1171"/>
      <c r="J59" s="1172"/>
      <c r="K59" s="86"/>
      <c r="L59" s="87"/>
      <c r="M59" s="87"/>
      <c r="N59" s="87"/>
      <c r="O59" s="88"/>
    </row>
    <row r="60" spans="1:21" ht="31.5" customHeight="1" thickBot="1" x14ac:dyDescent="0.25">
      <c r="B60" s="1165"/>
      <c r="C60" s="1166"/>
      <c r="D60" s="1173" t="s">
        <v>28</v>
      </c>
      <c r="E60" s="1174"/>
      <c r="F60" s="1174"/>
      <c r="G60" s="1174"/>
      <c r="H60" s="1174"/>
      <c r="I60" s="1174"/>
      <c r="J60" s="1175"/>
      <c r="K60" s="89"/>
      <c r="L60" s="90"/>
      <c r="M60" s="90"/>
      <c r="N60" s="90"/>
      <c r="O60" s="91"/>
    </row>
    <row r="61" spans="1:21" ht="24" customHeight="1" x14ac:dyDescent="0.2">
      <c r="B61" s="92"/>
      <c r="C61" s="92"/>
      <c r="D61" s="93" t="s">
        <v>29</v>
      </c>
      <c r="E61" s="94"/>
      <c r="F61" s="94"/>
      <c r="G61" s="94"/>
      <c r="H61" s="94"/>
      <c r="I61" s="94"/>
      <c r="J61" s="94"/>
      <c r="K61" s="94"/>
      <c r="L61" s="94"/>
      <c r="M61" s="94"/>
      <c r="N61" s="94"/>
      <c r="O61" s="94"/>
    </row>
    <row r="62" spans="1:21" ht="24" customHeight="1" x14ac:dyDescent="0.2">
      <c r="B62" s="95"/>
      <c r="C62" s="95"/>
      <c r="D62" s="93" t="s">
        <v>30</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rUjbxk9mPb0jOod06d3PK7fuPPqct2lY4F3Iu9cO1iklH0KYASW5qwIKVXrMVqMVxJqM00QXcCKdd/t+jl4WIQ==" saltValue="EBYbm/BBADWtyWrztCxc3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8</v>
      </c>
    </row>
    <row r="40" spans="2:13" ht="27.75" customHeight="1" thickBot="1" x14ac:dyDescent="0.25">
      <c r="B40" s="98" t="s">
        <v>9</v>
      </c>
      <c r="C40" s="99"/>
      <c r="D40" s="99"/>
      <c r="E40" s="100"/>
      <c r="F40" s="100"/>
      <c r="G40" s="100"/>
      <c r="H40" s="101" t="s">
        <v>2</v>
      </c>
      <c r="I40" s="102" t="s">
        <v>552</v>
      </c>
      <c r="J40" s="103" t="s">
        <v>553</v>
      </c>
      <c r="K40" s="103" t="s">
        <v>554</v>
      </c>
      <c r="L40" s="103" t="s">
        <v>555</v>
      </c>
      <c r="M40" s="104" t="s">
        <v>556</v>
      </c>
    </row>
    <row r="41" spans="2:13" ht="27.75" customHeight="1" x14ac:dyDescent="0.2">
      <c r="B41" s="1196" t="s">
        <v>31</v>
      </c>
      <c r="C41" s="1197"/>
      <c r="D41" s="105"/>
      <c r="E41" s="1198" t="s">
        <v>32</v>
      </c>
      <c r="F41" s="1198"/>
      <c r="G41" s="1198"/>
      <c r="H41" s="1199"/>
      <c r="I41" s="351">
        <v>97576</v>
      </c>
      <c r="J41" s="352">
        <v>97237</v>
      </c>
      <c r="K41" s="352">
        <v>95645</v>
      </c>
      <c r="L41" s="352">
        <v>95057</v>
      </c>
      <c r="M41" s="353">
        <v>92404</v>
      </c>
    </row>
    <row r="42" spans="2:13" ht="27.75" customHeight="1" x14ac:dyDescent="0.2">
      <c r="B42" s="1186"/>
      <c r="C42" s="1187"/>
      <c r="D42" s="106"/>
      <c r="E42" s="1190" t="s">
        <v>33</v>
      </c>
      <c r="F42" s="1190"/>
      <c r="G42" s="1190"/>
      <c r="H42" s="1191"/>
      <c r="I42" s="354" t="s">
        <v>511</v>
      </c>
      <c r="J42" s="355" t="s">
        <v>511</v>
      </c>
      <c r="K42" s="355" t="s">
        <v>511</v>
      </c>
      <c r="L42" s="355" t="s">
        <v>511</v>
      </c>
      <c r="M42" s="356" t="s">
        <v>511</v>
      </c>
    </row>
    <row r="43" spans="2:13" ht="27.75" customHeight="1" x14ac:dyDescent="0.2">
      <c r="B43" s="1186"/>
      <c r="C43" s="1187"/>
      <c r="D43" s="106"/>
      <c r="E43" s="1190" t="s">
        <v>34</v>
      </c>
      <c r="F43" s="1190"/>
      <c r="G43" s="1190"/>
      <c r="H43" s="1191"/>
      <c r="I43" s="354">
        <v>68061</v>
      </c>
      <c r="J43" s="355">
        <v>63874</v>
      </c>
      <c r="K43" s="355">
        <v>59216</v>
      </c>
      <c r="L43" s="355">
        <v>55343</v>
      </c>
      <c r="M43" s="356">
        <v>52124</v>
      </c>
    </row>
    <row r="44" spans="2:13" ht="27.75" customHeight="1" x14ac:dyDescent="0.2">
      <c r="B44" s="1186"/>
      <c r="C44" s="1187"/>
      <c r="D44" s="106"/>
      <c r="E44" s="1190" t="s">
        <v>35</v>
      </c>
      <c r="F44" s="1190"/>
      <c r="G44" s="1190"/>
      <c r="H44" s="1191"/>
      <c r="I44" s="354">
        <v>974</v>
      </c>
      <c r="J44" s="355">
        <v>876</v>
      </c>
      <c r="K44" s="355">
        <v>898</v>
      </c>
      <c r="L44" s="355">
        <v>794</v>
      </c>
      <c r="M44" s="356">
        <v>807</v>
      </c>
    </row>
    <row r="45" spans="2:13" ht="27.75" customHeight="1" x14ac:dyDescent="0.2">
      <c r="B45" s="1186"/>
      <c r="C45" s="1187"/>
      <c r="D45" s="106"/>
      <c r="E45" s="1190" t="s">
        <v>36</v>
      </c>
      <c r="F45" s="1190"/>
      <c r="G45" s="1190"/>
      <c r="H45" s="1191"/>
      <c r="I45" s="354">
        <v>10684</v>
      </c>
      <c r="J45" s="355">
        <v>10826</v>
      </c>
      <c r="K45" s="355">
        <v>11815</v>
      </c>
      <c r="L45" s="355">
        <v>12040</v>
      </c>
      <c r="M45" s="356">
        <v>12430</v>
      </c>
    </row>
    <row r="46" spans="2:13" ht="27.75" customHeight="1" x14ac:dyDescent="0.2">
      <c r="B46" s="1186"/>
      <c r="C46" s="1187"/>
      <c r="D46" s="107"/>
      <c r="E46" s="1190" t="s">
        <v>37</v>
      </c>
      <c r="F46" s="1190"/>
      <c r="G46" s="1190"/>
      <c r="H46" s="1191"/>
      <c r="I46" s="354" t="s">
        <v>511</v>
      </c>
      <c r="J46" s="355" t="s">
        <v>511</v>
      </c>
      <c r="K46" s="355" t="s">
        <v>511</v>
      </c>
      <c r="L46" s="355" t="s">
        <v>511</v>
      </c>
      <c r="M46" s="356" t="s">
        <v>511</v>
      </c>
    </row>
    <row r="47" spans="2:13" ht="27.75" customHeight="1" x14ac:dyDescent="0.2">
      <c r="B47" s="1186"/>
      <c r="C47" s="1187"/>
      <c r="D47" s="108"/>
      <c r="E47" s="1200" t="s">
        <v>38</v>
      </c>
      <c r="F47" s="1201"/>
      <c r="G47" s="1201"/>
      <c r="H47" s="1202"/>
      <c r="I47" s="354" t="s">
        <v>511</v>
      </c>
      <c r="J47" s="355" t="s">
        <v>511</v>
      </c>
      <c r="K47" s="355" t="s">
        <v>511</v>
      </c>
      <c r="L47" s="355" t="s">
        <v>511</v>
      </c>
      <c r="M47" s="356" t="s">
        <v>511</v>
      </c>
    </row>
    <row r="48" spans="2:13" ht="27.75" customHeight="1" x14ac:dyDescent="0.2">
      <c r="B48" s="1186"/>
      <c r="C48" s="1187"/>
      <c r="D48" s="106"/>
      <c r="E48" s="1190" t="s">
        <v>39</v>
      </c>
      <c r="F48" s="1190"/>
      <c r="G48" s="1190"/>
      <c r="H48" s="1191"/>
      <c r="I48" s="354" t="s">
        <v>511</v>
      </c>
      <c r="J48" s="355" t="s">
        <v>511</v>
      </c>
      <c r="K48" s="355" t="s">
        <v>511</v>
      </c>
      <c r="L48" s="355" t="s">
        <v>511</v>
      </c>
      <c r="M48" s="356" t="s">
        <v>511</v>
      </c>
    </row>
    <row r="49" spans="2:13" ht="27.75" customHeight="1" x14ac:dyDescent="0.2">
      <c r="B49" s="1188"/>
      <c r="C49" s="1189"/>
      <c r="D49" s="106"/>
      <c r="E49" s="1190" t="s">
        <v>40</v>
      </c>
      <c r="F49" s="1190"/>
      <c r="G49" s="1190"/>
      <c r="H49" s="1191"/>
      <c r="I49" s="354" t="s">
        <v>511</v>
      </c>
      <c r="J49" s="355" t="s">
        <v>511</v>
      </c>
      <c r="K49" s="355" t="s">
        <v>511</v>
      </c>
      <c r="L49" s="355" t="s">
        <v>511</v>
      </c>
      <c r="M49" s="356" t="s">
        <v>511</v>
      </c>
    </row>
    <row r="50" spans="2:13" ht="27.75" customHeight="1" x14ac:dyDescent="0.2">
      <c r="B50" s="1184" t="s">
        <v>41</v>
      </c>
      <c r="C50" s="1185"/>
      <c r="D50" s="109"/>
      <c r="E50" s="1190" t="s">
        <v>42</v>
      </c>
      <c r="F50" s="1190"/>
      <c r="G50" s="1190"/>
      <c r="H50" s="1191"/>
      <c r="I50" s="354">
        <v>8411</v>
      </c>
      <c r="J50" s="355">
        <v>8731</v>
      </c>
      <c r="K50" s="355">
        <v>9877</v>
      </c>
      <c r="L50" s="355">
        <v>11286</v>
      </c>
      <c r="M50" s="356">
        <v>12855</v>
      </c>
    </row>
    <row r="51" spans="2:13" ht="27.75" customHeight="1" x14ac:dyDescent="0.2">
      <c r="B51" s="1186"/>
      <c r="C51" s="1187"/>
      <c r="D51" s="106"/>
      <c r="E51" s="1190" t="s">
        <v>43</v>
      </c>
      <c r="F51" s="1190"/>
      <c r="G51" s="1190"/>
      <c r="H51" s="1191"/>
      <c r="I51" s="354">
        <v>44042</v>
      </c>
      <c r="J51" s="355">
        <v>42975</v>
      </c>
      <c r="K51" s="355">
        <v>42772</v>
      </c>
      <c r="L51" s="355">
        <v>44185</v>
      </c>
      <c r="M51" s="356">
        <v>43864</v>
      </c>
    </row>
    <row r="52" spans="2:13" ht="27.75" customHeight="1" x14ac:dyDescent="0.2">
      <c r="B52" s="1188"/>
      <c r="C52" s="1189"/>
      <c r="D52" s="106"/>
      <c r="E52" s="1190" t="s">
        <v>44</v>
      </c>
      <c r="F52" s="1190"/>
      <c r="G52" s="1190"/>
      <c r="H52" s="1191"/>
      <c r="I52" s="354">
        <v>117056</v>
      </c>
      <c r="J52" s="355">
        <v>116227</v>
      </c>
      <c r="K52" s="355">
        <v>113233</v>
      </c>
      <c r="L52" s="355">
        <v>112231</v>
      </c>
      <c r="M52" s="356">
        <v>108518</v>
      </c>
    </row>
    <row r="53" spans="2:13" ht="27.75" customHeight="1" thickBot="1" x14ac:dyDescent="0.25">
      <c r="B53" s="1192" t="s">
        <v>45</v>
      </c>
      <c r="C53" s="1193"/>
      <c r="D53" s="110"/>
      <c r="E53" s="1194" t="s">
        <v>46</v>
      </c>
      <c r="F53" s="1194"/>
      <c r="G53" s="1194"/>
      <c r="H53" s="1195"/>
      <c r="I53" s="357">
        <v>7786</v>
      </c>
      <c r="J53" s="358">
        <v>4881</v>
      </c>
      <c r="K53" s="358">
        <v>1692</v>
      </c>
      <c r="L53" s="358">
        <v>-4468</v>
      </c>
      <c r="M53" s="359">
        <v>-7471</v>
      </c>
    </row>
    <row r="54" spans="2:13" ht="27.75" customHeight="1" x14ac:dyDescent="0.2">
      <c r="B54" s="111" t="s">
        <v>47</v>
      </c>
      <c r="C54" s="112"/>
      <c r="D54" s="112"/>
      <c r="E54" s="113"/>
      <c r="F54" s="113"/>
      <c r="G54" s="113"/>
      <c r="H54" s="113"/>
      <c r="I54" s="114"/>
      <c r="J54" s="114"/>
      <c r="K54" s="114"/>
      <c r="L54" s="114"/>
      <c r="M54" s="114"/>
    </row>
    <row r="55" spans="2:13" ht="13.2" x14ac:dyDescent="0.2"/>
  </sheetData>
  <sheetProtection algorithmName="SHA-512" hashValue="jyr/gULzT48uxQwqyfv0vmMSGmG41lipJ9fV+jfIuqm1+sDXP28Qqq0UqoXQ85oP8cuEJxL4NezzjvjFKiokMQ==" saltValue="/vvXT/EivHbR7/VpPpunm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48</v>
      </c>
    </row>
    <row r="54" spans="2:8" ht="29.25" customHeight="1" thickBot="1" x14ac:dyDescent="0.3">
      <c r="B54" s="116" t="s">
        <v>1</v>
      </c>
      <c r="C54" s="117"/>
      <c r="D54" s="117"/>
      <c r="E54" s="118" t="s">
        <v>2</v>
      </c>
      <c r="F54" s="119" t="s">
        <v>554</v>
      </c>
      <c r="G54" s="119" t="s">
        <v>555</v>
      </c>
      <c r="H54" s="120" t="s">
        <v>556</v>
      </c>
    </row>
    <row r="55" spans="2:8" ht="52.5" customHeight="1" x14ac:dyDescent="0.2">
      <c r="B55" s="121"/>
      <c r="C55" s="1211" t="s">
        <v>49</v>
      </c>
      <c r="D55" s="1211"/>
      <c r="E55" s="1212"/>
      <c r="F55" s="122">
        <v>6976</v>
      </c>
      <c r="G55" s="122">
        <v>7402</v>
      </c>
      <c r="H55" s="123">
        <v>7824</v>
      </c>
    </row>
    <row r="56" spans="2:8" ht="52.5" customHeight="1" x14ac:dyDescent="0.2">
      <c r="B56" s="124"/>
      <c r="C56" s="1213" t="s">
        <v>50</v>
      </c>
      <c r="D56" s="1213"/>
      <c r="E56" s="1214"/>
      <c r="F56" s="125" t="s">
        <v>511</v>
      </c>
      <c r="G56" s="125" t="s">
        <v>511</v>
      </c>
      <c r="H56" s="126" t="s">
        <v>511</v>
      </c>
    </row>
    <row r="57" spans="2:8" ht="53.25" customHeight="1" x14ac:dyDescent="0.2">
      <c r="B57" s="124"/>
      <c r="C57" s="1215" t="s">
        <v>51</v>
      </c>
      <c r="D57" s="1215"/>
      <c r="E57" s="1216"/>
      <c r="F57" s="127">
        <v>2818</v>
      </c>
      <c r="G57" s="127">
        <v>3821</v>
      </c>
      <c r="H57" s="128">
        <v>4965</v>
      </c>
    </row>
    <row r="58" spans="2:8" ht="45.75" customHeight="1" x14ac:dyDescent="0.2">
      <c r="B58" s="129"/>
      <c r="C58" s="1203" t="s">
        <v>592</v>
      </c>
      <c r="D58" s="1204"/>
      <c r="E58" s="1205"/>
      <c r="F58" s="360">
        <v>910</v>
      </c>
      <c r="G58" s="360">
        <v>1542</v>
      </c>
      <c r="H58" s="361">
        <v>1615</v>
      </c>
    </row>
    <row r="59" spans="2:8" ht="45.75" customHeight="1" x14ac:dyDescent="0.2">
      <c r="B59" s="129"/>
      <c r="C59" s="1203" t="s">
        <v>593</v>
      </c>
      <c r="D59" s="1204"/>
      <c r="E59" s="1205"/>
      <c r="F59" s="360">
        <v>178</v>
      </c>
      <c r="G59" s="360">
        <v>405</v>
      </c>
      <c r="H59" s="361">
        <v>811</v>
      </c>
    </row>
    <row r="60" spans="2:8" ht="45.75" customHeight="1" x14ac:dyDescent="0.2">
      <c r="B60" s="129"/>
      <c r="C60" s="1203" t="s">
        <v>594</v>
      </c>
      <c r="D60" s="1204"/>
      <c r="E60" s="1205"/>
      <c r="F60" s="360">
        <v>602</v>
      </c>
      <c r="G60" s="360">
        <v>590</v>
      </c>
      <c r="H60" s="361">
        <v>593</v>
      </c>
    </row>
    <row r="61" spans="2:8" ht="45.75" customHeight="1" x14ac:dyDescent="0.2">
      <c r="B61" s="129"/>
      <c r="C61" s="1203" t="s">
        <v>595</v>
      </c>
      <c r="D61" s="1204"/>
      <c r="E61" s="1205"/>
      <c r="F61" s="360">
        <v>133</v>
      </c>
      <c r="G61" s="360">
        <v>178</v>
      </c>
      <c r="H61" s="361">
        <v>446</v>
      </c>
    </row>
    <row r="62" spans="2:8" ht="45.75" customHeight="1" thickBot="1" x14ac:dyDescent="0.25">
      <c r="B62" s="130"/>
      <c r="C62" s="1206" t="s">
        <v>596</v>
      </c>
      <c r="D62" s="1207"/>
      <c r="E62" s="1208"/>
      <c r="F62" s="362">
        <v>194</v>
      </c>
      <c r="G62" s="362">
        <v>207</v>
      </c>
      <c r="H62" s="363">
        <v>224</v>
      </c>
    </row>
    <row r="63" spans="2:8" ht="52.5" customHeight="1" thickBot="1" x14ac:dyDescent="0.25">
      <c r="B63" s="131"/>
      <c r="C63" s="1209" t="s">
        <v>52</v>
      </c>
      <c r="D63" s="1209"/>
      <c r="E63" s="1210"/>
      <c r="F63" s="132">
        <v>9794</v>
      </c>
      <c r="G63" s="132">
        <v>11223</v>
      </c>
      <c r="H63" s="133">
        <v>12789</v>
      </c>
    </row>
    <row r="64" spans="2:8" ht="13.2" x14ac:dyDescent="0.2"/>
  </sheetData>
  <sheetProtection algorithmName="SHA-512" hashValue="rgQRvFhXakvoXuKT+/Hv1TnADjs9eaophFDVEJ0ObyWqs6FciPrmT6xlT0dTkkTaNRtQRlaTVhXHagxHETTEUw==" saltValue="SxKWYU9R5VX90AVuqdqrd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0" customWidth="1"/>
    <col min="2" max="8" width="13.33203125" style="140" customWidth="1"/>
    <col min="9" max="16384" width="11.109375" style="140"/>
  </cols>
  <sheetData>
    <row r="1" spans="1:8" x14ac:dyDescent="0.2">
      <c r="A1" s="134"/>
      <c r="B1" s="135"/>
      <c r="C1" s="136"/>
      <c r="D1" s="137"/>
      <c r="E1" s="138"/>
      <c r="F1" s="138"/>
      <c r="G1" s="138"/>
      <c r="H1" s="139"/>
    </row>
    <row r="2" spans="1:8" x14ac:dyDescent="0.2">
      <c r="A2" s="141"/>
      <c r="B2" s="142"/>
      <c r="C2" s="143"/>
      <c r="D2" s="144" t="s">
        <v>53</v>
      </c>
      <c r="E2" s="145"/>
      <c r="F2" s="146" t="s">
        <v>549</v>
      </c>
      <c r="G2" s="147"/>
      <c r="H2" s="148"/>
    </row>
    <row r="3" spans="1:8" x14ac:dyDescent="0.2">
      <c r="A3" s="144" t="s">
        <v>542</v>
      </c>
      <c r="B3" s="149"/>
      <c r="C3" s="150"/>
      <c r="D3" s="151">
        <v>32751</v>
      </c>
      <c r="E3" s="152"/>
      <c r="F3" s="153">
        <v>46457</v>
      </c>
      <c r="G3" s="154"/>
      <c r="H3" s="155"/>
    </row>
    <row r="4" spans="1:8" x14ac:dyDescent="0.2">
      <c r="A4" s="156"/>
      <c r="B4" s="157"/>
      <c r="C4" s="158"/>
      <c r="D4" s="159">
        <v>20041</v>
      </c>
      <c r="E4" s="160"/>
      <c r="F4" s="161">
        <v>24020</v>
      </c>
      <c r="G4" s="162"/>
      <c r="H4" s="163"/>
    </row>
    <row r="5" spans="1:8" x14ac:dyDescent="0.2">
      <c r="A5" s="144" t="s">
        <v>544</v>
      </c>
      <c r="B5" s="149"/>
      <c r="C5" s="150"/>
      <c r="D5" s="151">
        <v>21523</v>
      </c>
      <c r="E5" s="152"/>
      <c r="F5" s="153">
        <v>51849</v>
      </c>
      <c r="G5" s="154"/>
      <c r="H5" s="155"/>
    </row>
    <row r="6" spans="1:8" x14ac:dyDescent="0.2">
      <c r="A6" s="156"/>
      <c r="B6" s="157"/>
      <c r="C6" s="158"/>
      <c r="D6" s="159">
        <v>12702</v>
      </c>
      <c r="E6" s="160"/>
      <c r="F6" s="161">
        <v>26326</v>
      </c>
      <c r="G6" s="162"/>
      <c r="H6" s="163"/>
    </row>
    <row r="7" spans="1:8" x14ac:dyDescent="0.2">
      <c r="A7" s="144" t="s">
        <v>545</v>
      </c>
      <c r="B7" s="149"/>
      <c r="C7" s="150"/>
      <c r="D7" s="151">
        <v>19219</v>
      </c>
      <c r="E7" s="152"/>
      <c r="F7" s="153">
        <v>52191</v>
      </c>
      <c r="G7" s="154"/>
      <c r="H7" s="155"/>
    </row>
    <row r="8" spans="1:8" x14ac:dyDescent="0.2">
      <c r="A8" s="156"/>
      <c r="B8" s="157"/>
      <c r="C8" s="158"/>
      <c r="D8" s="159">
        <v>12580</v>
      </c>
      <c r="E8" s="160"/>
      <c r="F8" s="161">
        <v>26807</v>
      </c>
      <c r="G8" s="162"/>
      <c r="H8" s="163"/>
    </row>
    <row r="9" spans="1:8" x14ac:dyDescent="0.2">
      <c r="A9" s="144" t="s">
        <v>546</v>
      </c>
      <c r="B9" s="149"/>
      <c r="C9" s="150"/>
      <c r="D9" s="151">
        <v>30149</v>
      </c>
      <c r="E9" s="152"/>
      <c r="F9" s="153">
        <v>48105</v>
      </c>
      <c r="G9" s="154"/>
      <c r="H9" s="155"/>
    </row>
    <row r="10" spans="1:8" x14ac:dyDescent="0.2">
      <c r="A10" s="156"/>
      <c r="B10" s="157"/>
      <c r="C10" s="158"/>
      <c r="D10" s="159">
        <v>20160</v>
      </c>
      <c r="E10" s="160"/>
      <c r="F10" s="161">
        <v>24072</v>
      </c>
      <c r="G10" s="162"/>
      <c r="H10" s="163"/>
    </row>
    <row r="11" spans="1:8" x14ac:dyDescent="0.2">
      <c r="A11" s="144" t="s">
        <v>547</v>
      </c>
      <c r="B11" s="149"/>
      <c r="C11" s="150"/>
      <c r="D11" s="151">
        <v>26890</v>
      </c>
      <c r="E11" s="152"/>
      <c r="F11" s="153">
        <v>47446</v>
      </c>
      <c r="G11" s="154"/>
      <c r="H11" s="155"/>
    </row>
    <row r="12" spans="1:8" x14ac:dyDescent="0.2">
      <c r="A12" s="156"/>
      <c r="B12" s="157"/>
      <c r="C12" s="164"/>
      <c r="D12" s="159">
        <v>17574</v>
      </c>
      <c r="E12" s="160"/>
      <c r="F12" s="161">
        <v>24371</v>
      </c>
      <c r="G12" s="162"/>
      <c r="H12" s="163"/>
    </row>
    <row r="13" spans="1:8" x14ac:dyDescent="0.2">
      <c r="A13" s="144"/>
      <c r="B13" s="149"/>
      <c r="C13" s="165"/>
      <c r="D13" s="166">
        <v>26106</v>
      </c>
      <c r="E13" s="167"/>
      <c r="F13" s="168">
        <v>49210</v>
      </c>
      <c r="G13" s="169"/>
      <c r="H13" s="155"/>
    </row>
    <row r="14" spans="1:8" x14ac:dyDescent="0.2">
      <c r="A14" s="156"/>
      <c r="B14" s="157"/>
      <c r="C14" s="158"/>
      <c r="D14" s="159">
        <v>16611</v>
      </c>
      <c r="E14" s="160"/>
      <c r="F14" s="161">
        <v>25119</v>
      </c>
      <c r="G14" s="162"/>
      <c r="H14" s="163"/>
    </row>
    <row r="17" spans="1:11" x14ac:dyDescent="0.2">
      <c r="A17" s="140" t="s">
        <v>54</v>
      </c>
    </row>
    <row r="18" spans="1:11" x14ac:dyDescent="0.2">
      <c r="A18" s="170"/>
      <c r="B18" s="170" t="str">
        <f>実質収支比率等に係る経年分析!F$46</f>
        <v>H30</v>
      </c>
      <c r="C18" s="170" t="str">
        <f>実質収支比率等に係る経年分析!G$46</f>
        <v>R01</v>
      </c>
      <c r="D18" s="170" t="str">
        <f>実質収支比率等に係る経年分析!H$46</f>
        <v>R02</v>
      </c>
      <c r="E18" s="170" t="str">
        <f>実質収支比率等に係る経年分析!I$46</f>
        <v>R03</v>
      </c>
      <c r="F18" s="170" t="str">
        <f>実質収支比率等に係る経年分析!J$46</f>
        <v>R04</v>
      </c>
    </row>
    <row r="19" spans="1:11" x14ac:dyDescent="0.2">
      <c r="A19" s="170" t="s">
        <v>55</v>
      </c>
      <c r="B19" s="170">
        <f>ROUND(VALUE(SUBSTITUTE(実質収支比率等に係る経年分析!F$48,"▲","-")),2)</f>
        <v>1.32</v>
      </c>
      <c r="C19" s="170">
        <f>ROUND(VALUE(SUBSTITUTE(実質収支比率等に係る経年分析!G$48,"▲","-")),2)</f>
        <v>2.4300000000000002</v>
      </c>
      <c r="D19" s="170">
        <f>ROUND(VALUE(SUBSTITUTE(実質収支比率等に係る経年分析!H$48,"▲","-")),2)</f>
        <v>0.71</v>
      </c>
      <c r="E19" s="170">
        <f>ROUND(VALUE(SUBSTITUTE(実質収支比率等に係る経年分析!I$48,"▲","-")),2)</f>
        <v>0.9</v>
      </c>
      <c r="F19" s="170">
        <f>ROUND(VALUE(SUBSTITUTE(実質収支比率等に係る経年分析!J$48,"▲","-")),2)</f>
        <v>0.09</v>
      </c>
    </row>
    <row r="20" spans="1:11" x14ac:dyDescent="0.2">
      <c r="A20" s="170" t="s">
        <v>56</v>
      </c>
      <c r="B20" s="170">
        <f>ROUND(VALUE(SUBSTITUTE(実質収支比率等に係る経年分析!F$47,"▲","-")),2)</f>
        <v>10.33</v>
      </c>
      <c r="C20" s="170">
        <f>ROUND(VALUE(SUBSTITUTE(実質収支比率等に係る経年分析!G$47,"▲","-")),2)</f>
        <v>10.93</v>
      </c>
      <c r="D20" s="170">
        <f>ROUND(VALUE(SUBSTITUTE(実質収支比率等に係る経年分析!H$47,"▲","-")),2)</f>
        <v>11.92</v>
      </c>
      <c r="E20" s="170">
        <f>ROUND(VALUE(SUBSTITUTE(実質収支比率等に係る経年分析!I$47,"▲","-")),2)</f>
        <v>12.15</v>
      </c>
      <c r="F20" s="170">
        <f>ROUND(VALUE(SUBSTITUTE(実質収支比率等に係る経年分析!J$47,"▲","-")),2)</f>
        <v>13.03</v>
      </c>
    </row>
    <row r="21" spans="1:11" x14ac:dyDescent="0.2">
      <c r="A21" s="170" t="s">
        <v>57</v>
      </c>
      <c r="B21" s="170">
        <f>IF(ISNUMBER(VALUE(SUBSTITUTE(実質収支比率等に係る経年分析!F$49,"▲","-"))),ROUND(VALUE(SUBSTITUTE(実質収支比率等に係る経年分析!F$49,"▲","-")),2),NA())</f>
        <v>1.5</v>
      </c>
      <c r="C21" s="170">
        <f>IF(ISNUMBER(VALUE(SUBSTITUTE(実質収支比率等に係る経年分析!G$49,"▲","-"))),ROUND(VALUE(SUBSTITUTE(実質収支比率等に係る経年分析!G$49,"▲","-")),2),NA())</f>
        <v>1.98</v>
      </c>
      <c r="D21" s="170">
        <f>IF(ISNUMBER(VALUE(SUBSTITUTE(実質収支比率等に係る経年分析!H$49,"▲","-"))),ROUND(VALUE(SUBSTITUTE(実質収支比率等に係る経年分析!H$49,"▲","-")),2),NA())</f>
        <v>-0.11</v>
      </c>
      <c r="E21" s="170">
        <f>IF(ISNUMBER(VALUE(SUBSTITUTE(実質収支比率等に係る経年分析!I$49,"▲","-"))),ROUND(VALUE(SUBSTITUTE(実質収支比率等に係る経年分析!I$49,"▲","-")),2),NA())</f>
        <v>1.2</v>
      </c>
      <c r="F21" s="170">
        <f>IF(ISNUMBER(VALUE(SUBSTITUTE(実質収支比率等に係る経年分析!J$49,"▲","-"))),ROUND(VALUE(SUBSTITUTE(実質収支比率等に係る経年分析!J$49,"▲","-")),2),NA())</f>
        <v>0.42</v>
      </c>
    </row>
    <row r="24" spans="1:11" x14ac:dyDescent="0.2">
      <c r="A24" s="140" t="s">
        <v>58</v>
      </c>
    </row>
    <row r="25" spans="1:11" x14ac:dyDescent="0.2">
      <c r="A25" s="171"/>
      <c r="B25" s="171" t="str">
        <f>連結実質赤字比率に係る赤字・黒字の構成分析!F$33</f>
        <v>H30</v>
      </c>
      <c r="C25" s="171"/>
      <c r="D25" s="171" t="str">
        <f>連結実質赤字比率に係る赤字・黒字の構成分析!G$33</f>
        <v>R01</v>
      </c>
      <c r="E25" s="171"/>
      <c r="F25" s="171" t="str">
        <f>連結実質赤字比率に係る赤字・黒字の構成分析!H$33</f>
        <v>R02</v>
      </c>
      <c r="G25" s="171"/>
      <c r="H25" s="171" t="str">
        <f>連結実質赤字比率に係る赤字・黒字の構成分析!I$33</f>
        <v>R03</v>
      </c>
      <c r="I25" s="171"/>
      <c r="J25" s="171" t="str">
        <f>連結実質赤字比率に係る赤字・黒字の構成分析!J$33</f>
        <v>R04</v>
      </c>
      <c r="K25" s="171"/>
    </row>
    <row r="26" spans="1:11" x14ac:dyDescent="0.2">
      <c r="A26" s="171"/>
      <c r="B26" s="171" t="s">
        <v>59</v>
      </c>
      <c r="C26" s="171" t="s">
        <v>60</v>
      </c>
      <c r="D26" s="171" t="s">
        <v>59</v>
      </c>
      <c r="E26" s="171" t="s">
        <v>60</v>
      </c>
      <c r="F26" s="171" t="s">
        <v>59</v>
      </c>
      <c r="G26" s="171" t="s">
        <v>60</v>
      </c>
      <c r="H26" s="171" t="s">
        <v>59</v>
      </c>
      <c r="I26" s="171" t="s">
        <v>60</v>
      </c>
      <c r="J26" s="171" t="s">
        <v>59</v>
      </c>
      <c r="K26" s="171" t="s">
        <v>60</v>
      </c>
    </row>
    <row r="27" spans="1:11" x14ac:dyDescent="0.2">
      <c r="A27" s="171" t="str">
        <f>IF(連結実質赤字比率に係る赤字・黒字の構成分析!C$43="",NA(),連結実質赤字比率に係る赤字・黒字の構成分析!C$43)</f>
        <v>その他会計（黒字）</v>
      </c>
      <c r="B27" s="171" t="e">
        <f>IF(ROUND(VALUE(SUBSTITUTE(連結実質赤字比率に係る赤字・黒字の構成分析!F$43,"▲", "-")), 2) &lt; 0, ABS(ROUND(VALUE(SUBSTITUTE(連結実質赤字比率に係る赤字・黒字の構成分析!F$43,"▲", "-")), 2)), NA())</f>
        <v>#N/A</v>
      </c>
      <c r="C27" s="171">
        <f>IF(ROUND(VALUE(SUBSTITUTE(連結実質赤字比率に係る赤字・黒字の構成分析!F$43,"▲", "-")), 2) &gt;= 0, ABS(ROUND(VALUE(SUBSTITUTE(連結実質赤字比率に係る赤字・黒字の構成分析!F$43,"▲", "-")), 2)), NA())</f>
        <v>0</v>
      </c>
      <c r="D27" s="171" t="e">
        <f>IF(ROUND(VALUE(SUBSTITUTE(連結実質赤字比率に係る赤字・黒字の構成分析!G$43,"▲", "-")), 2) &lt; 0, ABS(ROUND(VALUE(SUBSTITUTE(連結実質赤字比率に係る赤字・黒字の構成分析!G$43,"▲", "-")), 2)), NA())</f>
        <v>#N/A</v>
      </c>
      <c r="E27" s="171">
        <f>IF(ROUND(VALUE(SUBSTITUTE(連結実質赤字比率に係る赤字・黒字の構成分析!G$43,"▲", "-")), 2) &gt;= 0, ABS(ROUND(VALUE(SUBSTITUTE(連結実質赤字比率に係る赤字・黒字の構成分析!G$43,"▲", "-")), 2)), NA())</f>
        <v>0</v>
      </c>
      <c r="F27" s="171" t="e">
        <f>IF(ROUND(VALUE(SUBSTITUTE(連結実質赤字比率に係る赤字・黒字の構成分析!H$43,"▲", "-")), 2) &lt; 0, ABS(ROUND(VALUE(SUBSTITUTE(連結実質赤字比率に係る赤字・黒字の構成分析!H$43,"▲", "-")), 2)), NA())</f>
        <v>#N/A</v>
      </c>
      <c r="G27" s="171">
        <f>IF(ROUND(VALUE(SUBSTITUTE(連結実質赤字比率に係る赤字・黒字の構成分析!H$43,"▲", "-")), 2) &gt;= 0, ABS(ROUND(VALUE(SUBSTITUTE(連結実質赤字比率に係る赤字・黒字の構成分析!H$43,"▲", "-")), 2)), NA())</f>
        <v>0</v>
      </c>
      <c r="H27" s="171" t="e">
        <f>IF(ROUND(VALUE(SUBSTITUTE(連結実質赤字比率に係る赤字・黒字の構成分析!I$43,"▲", "-")), 2) &lt; 0, ABS(ROUND(VALUE(SUBSTITUTE(連結実質赤字比率に係る赤字・黒字の構成分析!I$43,"▲", "-")), 2)), NA())</f>
        <v>#N/A</v>
      </c>
      <c r="I27" s="171">
        <f>IF(ROUND(VALUE(SUBSTITUTE(連結実質赤字比率に係る赤字・黒字の構成分析!I$43,"▲", "-")), 2) &gt;= 0, ABS(ROUND(VALUE(SUBSTITUTE(連結実質赤字比率に係る赤字・黒字の構成分析!I$43,"▲", "-")), 2)), NA())</f>
        <v>0</v>
      </c>
      <c r="J27" s="171" t="e">
        <f>IF(ROUND(VALUE(SUBSTITUTE(連結実質赤字比率に係る赤字・黒字の構成分析!J$43,"▲", "-")), 2) &lt; 0, ABS(ROUND(VALUE(SUBSTITUTE(連結実質赤字比率に係る赤字・黒字の構成分析!J$43,"▲", "-")), 2)), NA())</f>
        <v>#N/A</v>
      </c>
      <c r="K27" s="171">
        <f>IF(ROUND(VALUE(SUBSTITUTE(連結実質赤字比率に係る赤字・黒字の構成分析!J$43,"▲", "-")), 2) &gt;= 0, ABS(ROUND(VALUE(SUBSTITUTE(連結実質赤字比率に係る赤字・黒字の構成分析!J$43,"▲", "-")), 2)), NA())</f>
        <v>0</v>
      </c>
    </row>
    <row r="28" spans="1:11" x14ac:dyDescent="0.2">
      <c r="A28" s="171" t="str">
        <f>IF(連結実質赤字比率に係る赤字・黒字の構成分析!C$42="",NA(),連結実質赤字比率に係る赤字・黒字の構成分析!C$42)</f>
        <v>その他会計（赤字）</v>
      </c>
      <c r="B28" s="171" t="e">
        <f>IF(ROUND(VALUE(SUBSTITUTE(連結実質赤字比率に係る赤字・黒字の構成分析!F$42,"▲", "-")), 2) &lt; 0, ABS(ROUND(VALUE(SUBSTITUTE(連結実質赤字比率に係る赤字・黒字の構成分析!F$42,"▲", "-")), 2)), NA())</f>
        <v>#VALUE!</v>
      </c>
      <c r="C28" s="171" t="e">
        <f>IF(ROUND(VALUE(SUBSTITUTE(連結実質赤字比率に係る赤字・黒字の構成分析!F$42,"▲", "-")), 2) &gt;= 0, ABS(ROUND(VALUE(SUBSTITUTE(連結実質赤字比率に係る赤字・黒字の構成分析!F$42,"▲", "-")), 2)), NA())</f>
        <v>#VALUE!</v>
      </c>
      <c r="D28" s="171" t="e">
        <f>IF(ROUND(VALUE(SUBSTITUTE(連結実質赤字比率に係る赤字・黒字の構成分析!G$42,"▲", "-")), 2) &lt; 0, ABS(ROUND(VALUE(SUBSTITUTE(連結実質赤字比率に係る赤字・黒字の構成分析!G$42,"▲", "-")), 2)), NA())</f>
        <v>#VALUE!</v>
      </c>
      <c r="E28" s="171" t="e">
        <f>IF(ROUND(VALUE(SUBSTITUTE(連結実質赤字比率に係る赤字・黒字の構成分析!G$42,"▲", "-")), 2) &gt;= 0, ABS(ROUND(VALUE(SUBSTITUTE(連結実質赤字比率に係る赤字・黒字の構成分析!G$42,"▲", "-")), 2)), NA())</f>
        <v>#VALUE!</v>
      </c>
      <c r="F28" s="171" t="e">
        <f>IF(ROUND(VALUE(SUBSTITUTE(連結実質赤字比率に係る赤字・黒字の構成分析!H$42,"▲", "-")), 2) &lt; 0, ABS(ROUND(VALUE(SUBSTITUTE(連結実質赤字比率に係る赤字・黒字の構成分析!H$42,"▲", "-")), 2)), NA())</f>
        <v>#VALUE!</v>
      </c>
      <c r="G28" s="171" t="e">
        <f>IF(ROUND(VALUE(SUBSTITUTE(連結実質赤字比率に係る赤字・黒字の構成分析!H$42,"▲", "-")), 2) &gt;= 0, ABS(ROUND(VALUE(SUBSTITUTE(連結実質赤字比率に係る赤字・黒字の構成分析!H$42,"▲", "-")), 2)), NA())</f>
        <v>#VALUE!</v>
      </c>
      <c r="H28" s="171" t="e">
        <f>IF(ROUND(VALUE(SUBSTITUTE(連結実質赤字比率に係る赤字・黒字の構成分析!I$42,"▲", "-")), 2) &lt; 0, ABS(ROUND(VALUE(SUBSTITUTE(連結実質赤字比率に係る赤字・黒字の構成分析!I$42,"▲", "-")), 2)), NA())</f>
        <v>#VALUE!</v>
      </c>
      <c r="I28" s="171" t="e">
        <f>IF(ROUND(VALUE(SUBSTITUTE(連結実質赤字比率に係る赤字・黒字の構成分析!I$42,"▲", "-")), 2) &gt;= 0, ABS(ROUND(VALUE(SUBSTITUTE(連結実質赤字比率に係る赤字・黒字の構成分析!I$42,"▲", "-")), 2)), NA())</f>
        <v>#VALUE!</v>
      </c>
      <c r="J28" s="171" t="e">
        <f>IF(ROUND(VALUE(SUBSTITUTE(連結実質赤字比率に係る赤字・黒字の構成分析!J$42,"▲", "-")), 2) &lt; 0, ABS(ROUND(VALUE(SUBSTITUTE(連結実質赤字比率に係る赤字・黒字の構成分析!J$42,"▲", "-")), 2)), NA())</f>
        <v>#VALUE!</v>
      </c>
      <c r="K28" s="171" t="e">
        <f>IF(ROUND(VALUE(SUBSTITUTE(連結実質赤字比率に係る赤字・黒字の構成分析!J$42,"▲", "-")), 2) &gt;= 0, ABS(ROUND(VALUE(SUBSTITUTE(連結実質赤字比率に係る赤字・黒字の構成分析!J$42,"▲", "-")), 2)), NA())</f>
        <v>#VALUE!</v>
      </c>
    </row>
    <row r="29" spans="1:11" x14ac:dyDescent="0.2">
      <c r="A29" s="171" t="str">
        <f>IF(連結実質赤字比率に係る赤字・黒字の構成分析!C$41="",NA(),連結実質赤字比率に係る赤字・黒字の構成分析!C$41)</f>
        <v>土地取得事業特別会計</v>
      </c>
      <c r="B29" s="171" t="e">
        <f>IF(ROUND(VALUE(SUBSTITUTE(連結実質赤字比率に係る赤字・黒字の構成分析!F$41,"▲", "-")), 2) &lt; 0, ABS(ROUND(VALUE(SUBSTITUTE(連結実質赤字比率に係る赤字・黒字の構成分析!F$41,"▲", "-")), 2)), NA())</f>
        <v>#N/A</v>
      </c>
      <c r="C29" s="171">
        <f>IF(ROUND(VALUE(SUBSTITUTE(連結実質赤字比率に係る赤字・黒字の構成分析!F$41,"▲", "-")), 2) &gt;= 0, ABS(ROUND(VALUE(SUBSTITUTE(連結実質赤字比率に係る赤字・黒字の構成分析!F$41,"▲", "-")), 2)), NA())</f>
        <v>0</v>
      </c>
      <c r="D29" s="171" t="e">
        <f>IF(ROUND(VALUE(SUBSTITUTE(連結実質赤字比率に係る赤字・黒字の構成分析!G$41,"▲", "-")), 2) &lt; 0, ABS(ROUND(VALUE(SUBSTITUTE(連結実質赤字比率に係る赤字・黒字の構成分析!G$41,"▲", "-")), 2)), NA())</f>
        <v>#N/A</v>
      </c>
      <c r="E29" s="171">
        <f>IF(ROUND(VALUE(SUBSTITUTE(連結実質赤字比率に係る赤字・黒字の構成分析!G$41,"▲", "-")), 2) &gt;= 0, ABS(ROUND(VALUE(SUBSTITUTE(連結実質赤字比率に係る赤字・黒字の構成分析!G$41,"▲", "-")), 2)), NA())</f>
        <v>0</v>
      </c>
      <c r="F29" s="171" t="e">
        <f>IF(ROUND(VALUE(SUBSTITUTE(連結実質赤字比率に係る赤字・黒字の構成分析!H$41,"▲", "-")), 2) &lt; 0, ABS(ROUND(VALUE(SUBSTITUTE(連結実質赤字比率に係る赤字・黒字の構成分析!H$41,"▲", "-")), 2)), NA())</f>
        <v>#N/A</v>
      </c>
      <c r="G29" s="171">
        <f>IF(ROUND(VALUE(SUBSTITUTE(連結実質赤字比率に係る赤字・黒字の構成分析!H$41,"▲", "-")), 2) &gt;= 0, ABS(ROUND(VALUE(SUBSTITUTE(連結実質赤字比率に係る赤字・黒字の構成分析!H$41,"▲", "-")), 2)), NA())</f>
        <v>0</v>
      </c>
      <c r="H29" s="171" t="e">
        <f>IF(ROUND(VALUE(SUBSTITUTE(連結実質赤字比率に係る赤字・黒字の構成分析!I$41,"▲", "-")), 2) &lt; 0, ABS(ROUND(VALUE(SUBSTITUTE(連結実質赤字比率に係る赤字・黒字の構成分析!I$41,"▲", "-")), 2)), NA())</f>
        <v>#N/A</v>
      </c>
      <c r="I29" s="171">
        <f>IF(ROUND(VALUE(SUBSTITUTE(連結実質赤字比率に係る赤字・黒字の構成分析!I$41,"▲", "-")), 2) &gt;= 0, ABS(ROUND(VALUE(SUBSTITUTE(連結実質赤字比率に係る赤字・黒字の構成分析!I$41,"▲", "-")), 2)), NA())</f>
        <v>0</v>
      </c>
      <c r="J29" s="171" t="e">
        <f>IF(ROUND(VALUE(SUBSTITUTE(連結実質赤字比率に係る赤字・黒字の構成分析!J$41,"▲", "-")), 2) &lt; 0, ABS(ROUND(VALUE(SUBSTITUTE(連結実質赤字比率に係る赤字・黒字の構成分析!J$41,"▲", "-")), 2)), NA())</f>
        <v>#N/A</v>
      </c>
      <c r="K29" s="171">
        <f>IF(ROUND(VALUE(SUBSTITUTE(連結実質赤字比率に係る赤字・黒字の構成分析!J$41,"▲", "-")), 2) &gt;= 0, ABS(ROUND(VALUE(SUBSTITUTE(連結実質赤字比率に係る赤字・黒字の構成分析!J$41,"▲", "-")), 2)), NA())</f>
        <v>0</v>
      </c>
    </row>
    <row r="30" spans="1:11" x14ac:dyDescent="0.2">
      <c r="A30" s="171" t="str">
        <f>IF(連結実質赤字比率に係る赤字・黒字の構成分析!C$40="",NA(),連結実質赤字比率に係る赤字・黒字の構成分析!C$40)</f>
        <v>後期高齢者医療事業特別会計</v>
      </c>
      <c r="B30" s="171" t="e">
        <f>IF(ROUND(VALUE(SUBSTITUTE(連結実質赤字比率に係る赤字・黒字の構成分析!F$40,"▲", "-")), 2) &lt; 0, ABS(ROUND(VALUE(SUBSTITUTE(連結実質赤字比率に係る赤字・黒字の構成分析!F$40,"▲", "-")), 2)), NA())</f>
        <v>#N/A</v>
      </c>
      <c r="C30" s="171">
        <f>IF(ROUND(VALUE(SUBSTITUTE(連結実質赤字比率に係る赤字・黒字の構成分析!F$40,"▲", "-")), 2) &gt;= 0, ABS(ROUND(VALUE(SUBSTITUTE(連結実質赤字比率に係る赤字・黒字の構成分析!F$40,"▲", "-")), 2)), NA())</f>
        <v>0.26</v>
      </c>
      <c r="D30" s="171" t="e">
        <f>IF(ROUND(VALUE(SUBSTITUTE(連結実質赤字比率に係る赤字・黒字の構成分析!G$40,"▲", "-")), 2) &lt; 0, ABS(ROUND(VALUE(SUBSTITUTE(連結実質赤字比率に係る赤字・黒字の構成分析!G$40,"▲", "-")), 2)), NA())</f>
        <v>#N/A</v>
      </c>
      <c r="E30" s="171">
        <f>IF(ROUND(VALUE(SUBSTITUTE(連結実質赤字比率に係る赤字・黒字の構成分析!G$40,"▲", "-")), 2) &gt;= 0, ABS(ROUND(VALUE(SUBSTITUTE(連結実質赤字比率に係る赤字・黒字の構成分析!G$40,"▲", "-")), 2)), NA())</f>
        <v>0.06</v>
      </c>
      <c r="F30" s="171" t="e">
        <f>IF(ROUND(VALUE(SUBSTITUTE(連結実質赤字比率に係る赤字・黒字の構成分析!H$40,"▲", "-")), 2) &lt; 0, ABS(ROUND(VALUE(SUBSTITUTE(連結実質赤字比率に係る赤字・黒字の構成分析!H$40,"▲", "-")), 2)), NA())</f>
        <v>#N/A</v>
      </c>
      <c r="G30" s="171">
        <f>IF(ROUND(VALUE(SUBSTITUTE(連結実質赤字比率に係る赤字・黒字の構成分析!H$40,"▲", "-")), 2) &gt;= 0, ABS(ROUND(VALUE(SUBSTITUTE(連結実質赤字比率に係る赤字・黒字の構成分析!H$40,"▲", "-")), 2)), NA())</f>
        <v>0.06</v>
      </c>
      <c r="H30" s="171" t="e">
        <f>IF(ROUND(VALUE(SUBSTITUTE(連結実質赤字比率に係る赤字・黒字の構成分析!I$40,"▲", "-")), 2) &lt; 0, ABS(ROUND(VALUE(SUBSTITUTE(連結実質赤字比率に係る赤字・黒字の構成分析!I$40,"▲", "-")), 2)), NA())</f>
        <v>#N/A</v>
      </c>
      <c r="I30" s="171">
        <f>IF(ROUND(VALUE(SUBSTITUTE(連結実質赤字比率に係る赤字・黒字の構成分析!I$40,"▲", "-")), 2) &gt;= 0, ABS(ROUND(VALUE(SUBSTITUTE(連結実質赤字比率に係る赤字・黒字の構成分析!I$40,"▲", "-")), 2)), NA())</f>
        <v>0.06</v>
      </c>
      <c r="J30" s="171" t="e">
        <f>IF(ROUND(VALUE(SUBSTITUTE(連結実質赤字比率に係る赤字・黒字の構成分析!J$40,"▲", "-")), 2) &lt; 0, ABS(ROUND(VALUE(SUBSTITUTE(連結実質赤字比率に係る赤字・黒字の構成分析!J$40,"▲", "-")), 2)), NA())</f>
        <v>#N/A</v>
      </c>
      <c r="K30" s="171">
        <f>IF(ROUND(VALUE(SUBSTITUTE(連結実質赤字比率に係る赤字・黒字の構成分析!J$40,"▲", "-")), 2) &gt;= 0, ABS(ROUND(VALUE(SUBSTITUTE(連結実質赤字比率に係る赤字・黒字の構成分析!J$40,"▲", "-")), 2)), NA())</f>
        <v>0.08</v>
      </c>
    </row>
    <row r="31" spans="1:11" x14ac:dyDescent="0.2">
      <c r="A31" s="171" t="str">
        <f>IF(連結実質赤字比率に係る赤字・黒字の構成分析!C$39="",NA(),連結実質赤字比率に係る赤字・黒字の構成分析!C$39)</f>
        <v>一般会計</v>
      </c>
      <c r="B31" s="171" t="e">
        <f>IF(ROUND(VALUE(SUBSTITUTE(連結実質赤字比率に係る赤字・黒字の構成分析!F$39,"▲", "-")), 2) &lt; 0, ABS(ROUND(VALUE(SUBSTITUTE(連結実質赤字比率に係る赤字・黒字の構成分析!F$39,"▲", "-")), 2)), NA())</f>
        <v>#N/A</v>
      </c>
      <c r="C31" s="171">
        <f>IF(ROUND(VALUE(SUBSTITUTE(連結実質赤字比率に係る赤字・黒字の構成分析!F$39,"▲", "-")), 2) &gt;= 0, ABS(ROUND(VALUE(SUBSTITUTE(連結実質赤字比率に係る赤字・黒字の構成分析!F$39,"▲", "-")), 2)), NA())</f>
        <v>1.32</v>
      </c>
      <c r="D31" s="171" t="e">
        <f>IF(ROUND(VALUE(SUBSTITUTE(連結実質赤字比率に係る赤字・黒字の構成分析!G$39,"▲", "-")), 2) &lt; 0, ABS(ROUND(VALUE(SUBSTITUTE(連結実質赤字比率に係る赤字・黒字の構成分析!G$39,"▲", "-")), 2)), NA())</f>
        <v>#N/A</v>
      </c>
      <c r="E31" s="171">
        <f>IF(ROUND(VALUE(SUBSTITUTE(連結実質赤字比率に係る赤字・黒字の構成分析!G$39,"▲", "-")), 2) &gt;= 0, ABS(ROUND(VALUE(SUBSTITUTE(連結実質赤字比率に係る赤字・黒字の構成分析!G$39,"▲", "-")), 2)), NA())</f>
        <v>2.42</v>
      </c>
      <c r="F31" s="171" t="e">
        <f>IF(ROUND(VALUE(SUBSTITUTE(連結実質赤字比率に係る赤字・黒字の構成分析!H$39,"▲", "-")), 2) &lt; 0, ABS(ROUND(VALUE(SUBSTITUTE(連結実質赤字比率に係る赤字・黒字の構成分析!H$39,"▲", "-")), 2)), NA())</f>
        <v>#N/A</v>
      </c>
      <c r="G31" s="171">
        <f>IF(ROUND(VALUE(SUBSTITUTE(連結実質赤字比率に係る赤字・黒字の構成分析!H$39,"▲", "-")), 2) &gt;= 0, ABS(ROUND(VALUE(SUBSTITUTE(連結実質赤字比率に係る赤字・黒字の構成分析!H$39,"▲", "-")), 2)), NA())</f>
        <v>0.71</v>
      </c>
      <c r="H31" s="171" t="e">
        <f>IF(ROUND(VALUE(SUBSTITUTE(連結実質赤字比率に係る赤字・黒字の構成分析!I$39,"▲", "-")), 2) &lt; 0, ABS(ROUND(VALUE(SUBSTITUTE(連結実質赤字比率に係る赤字・黒字の構成分析!I$39,"▲", "-")), 2)), NA())</f>
        <v>#N/A</v>
      </c>
      <c r="I31" s="171">
        <f>IF(ROUND(VALUE(SUBSTITUTE(連結実質赤字比率に係る赤字・黒字の構成分析!I$39,"▲", "-")), 2) &gt;= 0, ABS(ROUND(VALUE(SUBSTITUTE(連結実質赤字比率に係る赤字・黒字の構成分析!I$39,"▲", "-")), 2)), NA())</f>
        <v>0.9</v>
      </c>
      <c r="J31" s="171" t="e">
        <f>IF(ROUND(VALUE(SUBSTITUTE(連結実質赤字比率に係る赤字・黒字の構成分析!J$39,"▲", "-")), 2) &lt; 0, ABS(ROUND(VALUE(SUBSTITUTE(連結実質赤字比率に係る赤字・黒字の構成分析!J$39,"▲", "-")), 2)), NA())</f>
        <v>#N/A</v>
      </c>
      <c r="K31" s="171">
        <f>IF(ROUND(VALUE(SUBSTITUTE(連結実質赤字比率に係る赤字・黒字の構成分析!J$39,"▲", "-")), 2) &gt;= 0, ABS(ROUND(VALUE(SUBSTITUTE(連結実質赤字比率に係る赤字・黒字の構成分析!J$39,"▲", "-")), 2)), NA())</f>
        <v>0.09</v>
      </c>
    </row>
    <row r="32" spans="1:11" x14ac:dyDescent="0.2">
      <c r="A32" s="171" t="str">
        <f>IF(連結実質赤字比率に係る赤字・黒字の構成分析!C$38="",NA(),連結実質赤字比率に係る赤字・黒字の構成分析!C$38)</f>
        <v>国民健康保険事業特別会計</v>
      </c>
      <c r="B32" s="171" t="e">
        <f>IF(ROUND(VALUE(SUBSTITUTE(連結実質赤字比率に係る赤字・黒字の構成分析!F$38,"▲", "-")), 2) &lt; 0, ABS(ROUND(VALUE(SUBSTITUTE(連結実質赤字比率に係る赤字・黒字の構成分析!F$38,"▲", "-")), 2)), NA())</f>
        <v>#N/A</v>
      </c>
      <c r="C32" s="171">
        <f>IF(ROUND(VALUE(SUBSTITUTE(連結実質赤字比率に係る赤字・黒字の構成分析!F$38,"▲", "-")), 2) &gt;= 0, ABS(ROUND(VALUE(SUBSTITUTE(連結実質赤字比率に係る赤字・黒字の構成分析!F$38,"▲", "-")), 2)), NA())</f>
        <v>0.74</v>
      </c>
      <c r="D32" s="171" t="e">
        <f>IF(ROUND(VALUE(SUBSTITUTE(連結実質赤字比率に係る赤字・黒字の構成分析!G$38,"▲", "-")), 2) &lt; 0, ABS(ROUND(VALUE(SUBSTITUTE(連結実質赤字比率に係る赤字・黒字の構成分析!G$38,"▲", "-")), 2)), NA())</f>
        <v>#N/A</v>
      </c>
      <c r="E32" s="171">
        <f>IF(ROUND(VALUE(SUBSTITUTE(連結実質赤字比率に係る赤字・黒字の構成分析!G$38,"▲", "-")), 2) &gt;= 0, ABS(ROUND(VALUE(SUBSTITUTE(連結実質赤字比率に係る赤字・黒字の構成分析!G$38,"▲", "-")), 2)), NA())</f>
        <v>0.31</v>
      </c>
      <c r="F32" s="171" t="e">
        <f>IF(ROUND(VALUE(SUBSTITUTE(連結実質赤字比率に係る赤字・黒字の構成分析!H$38,"▲", "-")), 2) &lt; 0, ABS(ROUND(VALUE(SUBSTITUTE(連結実質赤字比率に係る赤字・黒字の構成分析!H$38,"▲", "-")), 2)), NA())</f>
        <v>#N/A</v>
      </c>
      <c r="G32" s="171">
        <f>IF(ROUND(VALUE(SUBSTITUTE(連結実質赤字比率に係る赤字・黒字の構成分析!H$38,"▲", "-")), 2) &gt;= 0, ABS(ROUND(VALUE(SUBSTITUTE(連結実質赤字比率に係る赤字・黒字の構成分析!H$38,"▲", "-")), 2)), NA())</f>
        <v>1.84</v>
      </c>
      <c r="H32" s="171" t="e">
        <f>IF(ROUND(VALUE(SUBSTITUTE(連結実質赤字比率に係る赤字・黒字の構成分析!I$38,"▲", "-")), 2) &lt; 0, ABS(ROUND(VALUE(SUBSTITUTE(連結実質赤字比率に係る赤字・黒字の構成分析!I$38,"▲", "-")), 2)), NA())</f>
        <v>#N/A</v>
      </c>
      <c r="I32" s="171">
        <f>IF(ROUND(VALUE(SUBSTITUTE(連結実質赤字比率に係る赤字・黒字の構成分析!I$38,"▲", "-")), 2) &gt;= 0, ABS(ROUND(VALUE(SUBSTITUTE(連結実質赤字比率に係る赤字・黒字の構成分析!I$38,"▲", "-")), 2)), NA())</f>
        <v>0.64</v>
      </c>
      <c r="J32" s="171" t="e">
        <f>IF(ROUND(VALUE(SUBSTITUTE(連結実質赤字比率に係る赤字・黒字の構成分析!J$38,"▲", "-")), 2) &lt; 0, ABS(ROUND(VALUE(SUBSTITUTE(連結実質赤字比率に係る赤字・黒字の構成分析!J$38,"▲", "-")), 2)), NA())</f>
        <v>#N/A</v>
      </c>
      <c r="K32" s="171">
        <f>IF(ROUND(VALUE(SUBSTITUTE(連結実質赤字比率に係る赤字・黒字の構成分析!J$38,"▲", "-")), 2) &gt;= 0, ABS(ROUND(VALUE(SUBSTITUTE(連結実質赤字比率に係る赤字・黒字の構成分析!J$38,"▲", "-")), 2)), NA())</f>
        <v>0.37</v>
      </c>
    </row>
    <row r="33" spans="1:16" x14ac:dyDescent="0.2">
      <c r="A33" s="171" t="str">
        <f>IF(連結実質赤字比率に係る赤字・黒字の構成分析!C$37="",NA(),連結実質赤字比率に係る赤字・黒字の構成分析!C$37)</f>
        <v>介護保険事業特別会計</v>
      </c>
      <c r="B33" s="171" t="e">
        <f>IF(ROUND(VALUE(SUBSTITUTE(連結実質赤字比率に係る赤字・黒字の構成分析!F$37,"▲", "-")), 2) &lt; 0, ABS(ROUND(VALUE(SUBSTITUTE(連結実質赤字比率に係る赤字・黒字の構成分析!F$37,"▲", "-")), 2)), NA())</f>
        <v>#N/A</v>
      </c>
      <c r="C33" s="171">
        <f>IF(ROUND(VALUE(SUBSTITUTE(連結実質赤字比率に係る赤字・黒字の構成分析!F$37,"▲", "-")), 2) &gt;= 0, ABS(ROUND(VALUE(SUBSTITUTE(連結実質赤字比率に係る赤字・黒字の構成分析!F$37,"▲", "-")), 2)), NA())</f>
        <v>0.24</v>
      </c>
      <c r="D33" s="171" t="e">
        <f>IF(ROUND(VALUE(SUBSTITUTE(連結実質赤字比率に係る赤字・黒字の構成分析!G$37,"▲", "-")), 2) &lt; 0, ABS(ROUND(VALUE(SUBSTITUTE(連結実質赤字比率に係る赤字・黒字の構成分析!G$37,"▲", "-")), 2)), NA())</f>
        <v>#N/A</v>
      </c>
      <c r="E33" s="171">
        <f>IF(ROUND(VALUE(SUBSTITUTE(連結実質赤字比率に係る赤字・黒字の構成分析!G$37,"▲", "-")), 2) &gt;= 0, ABS(ROUND(VALUE(SUBSTITUTE(連結実質赤字比率に係る赤字・黒字の構成分析!G$37,"▲", "-")), 2)), NA())</f>
        <v>0.18</v>
      </c>
      <c r="F33" s="171" t="e">
        <f>IF(ROUND(VALUE(SUBSTITUTE(連結実質赤字比率に係る赤字・黒字の構成分析!H$37,"▲", "-")), 2) &lt; 0, ABS(ROUND(VALUE(SUBSTITUTE(連結実質赤字比率に係る赤字・黒字の構成分析!H$37,"▲", "-")), 2)), NA())</f>
        <v>#N/A</v>
      </c>
      <c r="G33" s="171">
        <f>IF(ROUND(VALUE(SUBSTITUTE(連結実質赤字比率に係る赤字・黒字の構成分析!H$37,"▲", "-")), 2) &gt;= 0, ABS(ROUND(VALUE(SUBSTITUTE(連結実質赤字比率に係る赤字・黒字の構成分析!H$37,"▲", "-")), 2)), NA())</f>
        <v>0.25</v>
      </c>
      <c r="H33" s="171" t="e">
        <f>IF(ROUND(VALUE(SUBSTITUTE(連結実質赤字比率に係る赤字・黒字の構成分析!I$37,"▲", "-")), 2) &lt; 0, ABS(ROUND(VALUE(SUBSTITUTE(連結実質赤字比率に係る赤字・黒字の構成分析!I$37,"▲", "-")), 2)), NA())</f>
        <v>#N/A</v>
      </c>
      <c r="I33" s="171">
        <f>IF(ROUND(VALUE(SUBSTITUTE(連結実質赤字比率に係る赤字・黒字の構成分析!I$37,"▲", "-")), 2) &gt;= 0, ABS(ROUND(VALUE(SUBSTITUTE(連結実質赤字比率に係る赤字・黒字の構成分析!I$37,"▲", "-")), 2)), NA())</f>
        <v>0.22</v>
      </c>
      <c r="J33" s="171" t="e">
        <f>IF(ROUND(VALUE(SUBSTITUTE(連結実質赤字比率に係る赤字・黒字の構成分析!J$37,"▲", "-")), 2) &lt; 0, ABS(ROUND(VALUE(SUBSTITUTE(連結実質赤字比率に係る赤字・黒字の構成分析!J$37,"▲", "-")), 2)), NA())</f>
        <v>#N/A</v>
      </c>
      <c r="K33" s="171">
        <f>IF(ROUND(VALUE(SUBSTITUTE(連結実質赤字比率に係る赤字・黒字の構成分析!J$37,"▲", "-")), 2) &gt;= 0, ABS(ROUND(VALUE(SUBSTITUTE(連結実質赤字比率に係る赤字・黒字の構成分析!J$37,"▲", "-")), 2)), NA())</f>
        <v>0.43</v>
      </c>
    </row>
    <row r="34" spans="1:16" x14ac:dyDescent="0.2">
      <c r="A34" s="171" t="str">
        <f>IF(連結実質赤字比率に係る赤字・黒字の構成分析!C$36="",NA(),連結実質赤字比率に係る赤字・黒字の構成分析!C$36)</f>
        <v>公共下水道事業会計</v>
      </c>
      <c r="B34" s="171" t="e">
        <f>IF(ROUND(VALUE(SUBSTITUTE(連結実質赤字比率に係る赤字・黒字の構成分析!F$36,"▲", "-")), 2) &lt; 0, ABS(ROUND(VALUE(SUBSTITUTE(連結実質赤字比率に係る赤字・黒字の構成分析!F$36,"▲", "-")), 2)), NA())</f>
        <v>#N/A</v>
      </c>
      <c r="C34" s="171">
        <f>IF(ROUND(VALUE(SUBSTITUTE(連結実質赤字比率に係る赤字・黒字の構成分析!F$36,"▲", "-")), 2) &gt;= 0, ABS(ROUND(VALUE(SUBSTITUTE(連結実質赤字比率に係る赤字・黒字の構成分析!F$36,"▲", "-")), 2)), NA())</f>
        <v>3.64</v>
      </c>
      <c r="D34" s="171" t="e">
        <f>IF(ROUND(VALUE(SUBSTITUTE(連結実質赤字比率に係る赤字・黒字の構成分析!G$36,"▲", "-")), 2) &lt; 0, ABS(ROUND(VALUE(SUBSTITUTE(連結実質赤字比率に係る赤字・黒字の構成分析!G$36,"▲", "-")), 2)), NA())</f>
        <v>#N/A</v>
      </c>
      <c r="E34" s="171">
        <f>IF(ROUND(VALUE(SUBSTITUTE(連結実質赤字比率に係る赤字・黒字の構成分析!G$36,"▲", "-")), 2) &gt;= 0, ABS(ROUND(VALUE(SUBSTITUTE(連結実質赤字比率に係る赤字・黒字の構成分析!G$36,"▲", "-")), 2)), NA())</f>
        <v>3.96</v>
      </c>
      <c r="F34" s="171" t="e">
        <f>IF(ROUND(VALUE(SUBSTITUTE(連結実質赤字比率に係る赤字・黒字の構成分析!H$36,"▲", "-")), 2) &lt; 0, ABS(ROUND(VALUE(SUBSTITUTE(連結実質赤字比率に係る赤字・黒字の構成分析!H$36,"▲", "-")), 2)), NA())</f>
        <v>#N/A</v>
      </c>
      <c r="G34" s="171">
        <f>IF(ROUND(VALUE(SUBSTITUTE(連結実質赤字比率に係る赤字・黒字の構成分析!H$36,"▲", "-")), 2) &gt;= 0, ABS(ROUND(VALUE(SUBSTITUTE(連結実質赤字比率に係る赤字・黒字の構成分析!H$36,"▲", "-")), 2)), NA())</f>
        <v>3.68</v>
      </c>
      <c r="H34" s="171" t="e">
        <f>IF(ROUND(VALUE(SUBSTITUTE(連結実質赤字比率に係る赤字・黒字の構成分析!I$36,"▲", "-")), 2) &lt; 0, ABS(ROUND(VALUE(SUBSTITUTE(連結実質赤字比率に係る赤字・黒字の構成分析!I$36,"▲", "-")), 2)), NA())</f>
        <v>#N/A</v>
      </c>
      <c r="I34" s="171">
        <f>IF(ROUND(VALUE(SUBSTITUTE(連結実質赤字比率に係る赤字・黒字の構成分析!I$36,"▲", "-")), 2) &gt;= 0, ABS(ROUND(VALUE(SUBSTITUTE(連結実質赤字比率に係る赤字・黒字の構成分析!I$36,"▲", "-")), 2)), NA())</f>
        <v>3.29</v>
      </c>
      <c r="J34" s="171" t="e">
        <f>IF(ROUND(VALUE(SUBSTITUTE(連結実質赤字比率に係る赤字・黒字の構成分析!J$36,"▲", "-")), 2) &lt; 0, ABS(ROUND(VALUE(SUBSTITUTE(連結実質赤字比率に係る赤字・黒字の構成分析!J$36,"▲", "-")), 2)), NA())</f>
        <v>#N/A</v>
      </c>
      <c r="K34" s="171">
        <f>IF(ROUND(VALUE(SUBSTITUTE(連結実質赤字比率に係る赤字・黒字の構成分析!J$36,"▲", "-")), 2) &gt;= 0, ABS(ROUND(VALUE(SUBSTITUTE(連結実質赤字比率に係る赤字・黒字の構成分析!J$36,"▲", "-")), 2)), NA())</f>
        <v>3.59</v>
      </c>
    </row>
    <row r="35" spans="1:16" x14ac:dyDescent="0.2">
      <c r="A35" s="171" t="str">
        <f>IF(連結実質赤字比率に係る赤字・黒字の構成分析!C$35="",NA(),連結実質赤字比率に係る赤字・黒字の構成分析!C$35)</f>
        <v>水道事業会計</v>
      </c>
      <c r="B35" s="171" t="e">
        <f>IF(ROUND(VALUE(SUBSTITUTE(連結実質赤字比率に係る赤字・黒字の構成分析!F$35,"▲", "-")), 2) &lt; 0, ABS(ROUND(VALUE(SUBSTITUTE(連結実質赤字比率に係る赤字・黒字の構成分析!F$35,"▲", "-")), 2)), NA())</f>
        <v>#N/A</v>
      </c>
      <c r="C35" s="171">
        <f>IF(ROUND(VALUE(SUBSTITUTE(連結実質赤字比率に係る赤字・黒字の構成分析!F$35,"▲", "-")), 2) &gt;= 0, ABS(ROUND(VALUE(SUBSTITUTE(連結実質赤字比率に係る赤字・黒字の構成分析!F$35,"▲", "-")), 2)), NA())</f>
        <v>8.3800000000000008</v>
      </c>
      <c r="D35" s="171" t="e">
        <f>IF(ROUND(VALUE(SUBSTITUTE(連結実質赤字比率に係る赤字・黒字の構成分析!G$35,"▲", "-")), 2) &lt; 0, ABS(ROUND(VALUE(SUBSTITUTE(連結実質赤字比率に係る赤字・黒字の構成分析!G$35,"▲", "-")), 2)), NA())</f>
        <v>#N/A</v>
      </c>
      <c r="E35" s="171">
        <f>IF(ROUND(VALUE(SUBSTITUTE(連結実質赤字比率に係る赤字・黒字の構成分析!G$35,"▲", "-")), 2) &gt;= 0, ABS(ROUND(VALUE(SUBSTITUTE(連結実質赤字比率に係る赤字・黒字の構成分析!G$35,"▲", "-")), 2)), NA())</f>
        <v>7.5</v>
      </c>
      <c r="F35" s="171" t="e">
        <f>IF(ROUND(VALUE(SUBSTITUTE(連結実質赤字比率に係る赤字・黒字の構成分析!H$35,"▲", "-")), 2) &lt; 0, ABS(ROUND(VALUE(SUBSTITUTE(連結実質赤字比率に係る赤字・黒字の構成分析!H$35,"▲", "-")), 2)), NA())</f>
        <v>#N/A</v>
      </c>
      <c r="G35" s="171">
        <f>IF(ROUND(VALUE(SUBSTITUTE(連結実質赤字比率に係る赤字・黒字の構成分析!H$35,"▲", "-")), 2) &gt;= 0, ABS(ROUND(VALUE(SUBSTITUTE(連結実質赤字比率に係る赤字・黒字の構成分析!H$35,"▲", "-")), 2)), NA())</f>
        <v>7</v>
      </c>
      <c r="H35" s="171" t="e">
        <f>IF(ROUND(VALUE(SUBSTITUTE(連結実質赤字比率に係る赤字・黒字の構成分析!I$35,"▲", "-")), 2) &lt; 0, ABS(ROUND(VALUE(SUBSTITUTE(連結実質赤字比率に係る赤字・黒字の構成分析!I$35,"▲", "-")), 2)), NA())</f>
        <v>#N/A</v>
      </c>
      <c r="I35" s="171">
        <f>IF(ROUND(VALUE(SUBSTITUTE(連結実質赤字比率に係る赤字・黒字の構成分析!I$35,"▲", "-")), 2) &gt;= 0, ABS(ROUND(VALUE(SUBSTITUTE(連結実質赤字比率に係る赤字・黒字の構成分析!I$35,"▲", "-")), 2)), NA())</f>
        <v>6.08</v>
      </c>
      <c r="J35" s="171" t="e">
        <f>IF(ROUND(VALUE(SUBSTITUTE(連結実質赤字比率に係る赤字・黒字の構成分析!J$35,"▲", "-")), 2) &lt; 0, ABS(ROUND(VALUE(SUBSTITUTE(連結実質赤字比率に係る赤字・黒字の構成分析!J$35,"▲", "-")), 2)), NA())</f>
        <v>#N/A</v>
      </c>
      <c r="K35" s="171">
        <f>IF(ROUND(VALUE(SUBSTITUTE(連結実質赤字比率に係る赤字・黒字の構成分析!J$35,"▲", "-")), 2) &gt;= 0, ABS(ROUND(VALUE(SUBSTITUTE(連結実質赤字比率に係る赤字・黒字の構成分析!J$35,"▲", "-")), 2)), NA())</f>
        <v>5.84</v>
      </c>
    </row>
    <row r="36" spans="1:16" x14ac:dyDescent="0.2">
      <c r="A36" s="171" t="str">
        <f>IF(連結実質赤字比率に係る赤字・黒字の構成分析!C$34="",NA(),連結実質赤字比率に係る赤字・黒字の構成分析!C$34)</f>
        <v>病院事業会計</v>
      </c>
      <c r="B36" s="171" t="e">
        <f>IF(ROUND(VALUE(SUBSTITUTE(連結実質赤字比率に係る赤字・黒字の構成分析!F$34,"▲", "-")), 2) &lt; 0, ABS(ROUND(VALUE(SUBSTITUTE(連結実質赤字比率に係る赤字・黒字の構成分析!F$34,"▲", "-")), 2)), NA())</f>
        <v>#N/A</v>
      </c>
      <c r="C36" s="171">
        <f>IF(ROUND(VALUE(SUBSTITUTE(連結実質赤字比率に係る赤字・黒字の構成分析!F$34,"▲", "-")), 2) &gt;= 0, ABS(ROUND(VALUE(SUBSTITUTE(連結実質赤字比率に係る赤字・黒字の構成分析!F$34,"▲", "-")), 2)), NA())</f>
        <v>8.5299999999999994</v>
      </c>
      <c r="D36" s="171" t="e">
        <f>IF(ROUND(VALUE(SUBSTITUTE(連結実質赤字比率に係る赤字・黒字の構成分析!G$34,"▲", "-")), 2) &lt; 0, ABS(ROUND(VALUE(SUBSTITUTE(連結実質赤字比率に係る赤字・黒字の構成分析!G$34,"▲", "-")), 2)), NA())</f>
        <v>#N/A</v>
      </c>
      <c r="E36" s="171">
        <f>IF(ROUND(VALUE(SUBSTITUTE(連結実質赤字比率に係る赤字・黒字の構成分析!G$34,"▲", "-")), 2) &gt;= 0, ABS(ROUND(VALUE(SUBSTITUTE(連結実質赤字比率に係る赤字・黒字の構成分析!G$34,"▲", "-")), 2)), NA())</f>
        <v>8.34</v>
      </c>
      <c r="F36" s="171" t="e">
        <f>IF(ROUND(VALUE(SUBSTITUTE(連結実質赤字比率に係る赤字・黒字の構成分析!H$34,"▲", "-")), 2) &lt; 0, ABS(ROUND(VALUE(SUBSTITUTE(連結実質赤字比率に係る赤字・黒字の構成分析!H$34,"▲", "-")), 2)), NA())</f>
        <v>#N/A</v>
      </c>
      <c r="G36" s="171">
        <f>IF(ROUND(VALUE(SUBSTITUTE(連結実質赤字比率に係る赤字・黒字の構成分析!H$34,"▲", "-")), 2) &gt;= 0, ABS(ROUND(VALUE(SUBSTITUTE(連結実質赤字比率に係る赤字・黒字の構成分析!H$34,"▲", "-")), 2)), NA())</f>
        <v>8.51</v>
      </c>
      <c r="H36" s="171" t="e">
        <f>IF(ROUND(VALUE(SUBSTITUTE(連結実質赤字比率に係る赤字・黒字の構成分析!I$34,"▲", "-")), 2) &lt; 0, ABS(ROUND(VALUE(SUBSTITUTE(連結実質赤字比率に係る赤字・黒字の構成分析!I$34,"▲", "-")), 2)), NA())</f>
        <v>#N/A</v>
      </c>
      <c r="I36" s="171">
        <f>IF(ROUND(VALUE(SUBSTITUTE(連結実質赤字比率に係る赤字・黒字の構成分析!I$34,"▲", "-")), 2) &gt;= 0, ABS(ROUND(VALUE(SUBSTITUTE(連結実質赤字比率に係る赤字・黒字の構成分析!I$34,"▲", "-")), 2)), NA())</f>
        <v>10.57</v>
      </c>
      <c r="J36" s="171" t="e">
        <f>IF(ROUND(VALUE(SUBSTITUTE(連結実質赤字比率に係る赤字・黒字の構成分析!J$34,"▲", "-")), 2) &lt; 0, ABS(ROUND(VALUE(SUBSTITUTE(連結実質赤字比率に係る赤字・黒字の構成分析!J$34,"▲", "-")), 2)), NA())</f>
        <v>#N/A</v>
      </c>
      <c r="K36" s="171">
        <f>IF(ROUND(VALUE(SUBSTITUTE(連結実質赤字比率に係る赤字・黒字の構成分析!J$34,"▲", "-")), 2) &gt;= 0, ABS(ROUND(VALUE(SUBSTITUTE(連結実質赤字比率に係る赤字・黒字の構成分析!J$34,"▲", "-")), 2)), NA())</f>
        <v>12.08</v>
      </c>
    </row>
    <row r="39" spans="1:16" x14ac:dyDescent="0.2">
      <c r="A39" s="140" t="s">
        <v>61</v>
      </c>
    </row>
    <row r="40" spans="1:16" x14ac:dyDescent="0.2">
      <c r="A40" s="172"/>
      <c r="B40" s="172" t="str">
        <f>'実質公債費比率（分子）の構造'!K$44</f>
        <v>H30</v>
      </c>
      <c r="C40" s="172"/>
      <c r="D40" s="172"/>
      <c r="E40" s="172" t="str">
        <f>'実質公債費比率（分子）の構造'!L$44</f>
        <v>R01</v>
      </c>
      <c r="F40" s="172"/>
      <c r="G40" s="172"/>
      <c r="H40" s="172" t="str">
        <f>'実質公債費比率（分子）の構造'!M$44</f>
        <v>R02</v>
      </c>
      <c r="I40" s="172"/>
      <c r="J40" s="172"/>
      <c r="K40" s="172" t="str">
        <f>'実質公債費比率（分子）の構造'!N$44</f>
        <v>R03</v>
      </c>
      <c r="L40" s="172"/>
      <c r="M40" s="172"/>
      <c r="N40" s="172" t="str">
        <f>'実質公債費比率（分子）の構造'!O$44</f>
        <v>R04</v>
      </c>
      <c r="O40" s="172"/>
      <c r="P40" s="172"/>
    </row>
    <row r="41" spans="1:16" x14ac:dyDescent="0.2">
      <c r="A41" s="172"/>
      <c r="B41" s="172" t="s">
        <v>62</v>
      </c>
      <c r="C41" s="172"/>
      <c r="D41" s="172" t="s">
        <v>63</v>
      </c>
      <c r="E41" s="172" t="s">
        <v>62</v>
      </c>
      <c r="F41" s="172"/>
      <c r="G41" s="172" t="s">
        <v>63</v>
      </c>
      <c r="H41" s="172" t="s">
        <v>62</v>
      </c>
      <c r="I41" s="172"/>
      <c r="J41" s="172" t="s">
        <v>63</v>
      </c>
      <c r="K41" s="172" t="s">
        <v>62</v>
      </c>
      <c r="L41" s="172"/>
      <c r="M41" s="172" t="s">
        <v>63</v>
      </c>
      <c r="N41" s="172" t="s">
        <v>62</v>
      </c>
      <c r="O41" s="172"/>
      <c r="P41" s="172" t="s">
        <v>63</v>
      </c>
    </row>
    <row r="42" spans="1:16" x14ac:dyDescent="0.2">
      <c r="A42" s="172" t="s">
        <v>64</v>
      </c>
      <c r="B42" s="172"/>
      <c r="C42" s="172"/>
      <c r="D42" s="172">
        <f>'実質公債費比率（分子）の構造'!K$52</f>
        <v>11407</v>
      </c>
      <c r="E42" s="172"/>
      <c r="F42" s="172"/>
      <c r="G42" s="172">
        <f>'実質公債費比率（分子）の構造'!L$52</f>
        <v>11535</v>
      </c>
      <c r="H42" s="172"/>
      <c r="I42" s="172"/>
      <c r="J42" s="172">
        <f>'実質公債費比率（分子）の構造'!M$52</f>
        <v>11660</v>
      </c>
      <c r="K42" s="172"/>
      <c r="L42" s="172"/>
      <c r="M42" s="172">
        <f>'実質公債費比率（分子）の構造'!N$52</f>
        <v>11947</v>
      </c>
      <c r="N42" s="172"/>
      <c r="O42" s="172"/>
      <c r="P42" s="172">
        <f>'実質公債費比率（分子）の構造'!O$52</f>
        <v>12008</v>
      </c>
    </row>
    <row r="43" spans="1:16" x14ac:dyDescent="0.2">
      <c r="A43" s="172" t="s">
        <v>65</v>
      </c>
      <c r="B43" s="172">
        <f>'実質公債費比率（分子）の構造'!K$51</f>
        <v>0</v>
      </c>
      <c r="C43" s="172"/>
      <c r="D43" s="172"/>
      <c r="E43" s="172">
        <f>'実質公債費比率（分子）の構造'!L$51</f>
        <v>0</v>
      </c>
      <c r="F43" s="172"/>
      <c r="G43" s="172"/>
      <c r="H43" s="172">
        <f>'実質公債費比率（分子）の構造'!M$51</f>
        <v>0</v>
      </c>
      <c r="I43" s="172"/>
      <c r="J43" s="172"/>
      <c r="K43" s="172">
        <f>'実質公債費比率（分子）の構造'!N$51</f>
        <v>0</v>
      </c>
      <c r="L43" s="172"/>
      <c r="M43" s="172"/>
      <c r="N43" s="172">
        <f>'実質公債費比率（分子）の構造'!O$51</f>
        <v>0</v>
      </c>
      <c r="O43" s="172"/>
      <c r="P43" s="172"/>
    </row>
    <row r="44" spans="1:16" x14ac:dyDescent="0.2">
      <c r="A44" s="172" t="s">
        <v>66</v>
      </c>
      <c r="B44" s="172" t="str">
        <f>'実質公債費比率（分子）の構造'!K$50</f>
        <v>-</v>
      </c>
      <c r="C44" s="172"/>
      <c r="D44" s="172"/>
      <c r="E44" s="172" t="str">
        <f>'実質公債費比率（分子）の構造'!L$50</f>
        <v>-</v>
      </c>
      <c r="F44" s="172"/>
      <c r="G44" s="172"/>
      <c r="H44" s="172" t="str">
        <f>'実質公債費比率（分子）の構造'!M$50</f>
        <v>-</v>
      </c>
      <c r="I44" s="172"/>
      <c r="J44" s="172"/>
      <c r="K44" s="172" t="str">
        <f>'実質公債費比率（分子）の構造'!N$50</f>
        <v>-</v>
      </c>
      <c r="L44" s="172"/>
      <c r="M44" s="172"/>
      <c r="N44" s="172" t="str">
        <f>'実質公債費比率（分子）の構造'!O$50</f>
        <v>-</v>
      </c>
      <c r="O44" s="172"/>
      <c r="P44" s="172"/>
    </row>
    <row r="45" spans="1:16" x14ac:dyDescent="0.2">
      <c r="A45" s="172" t="s">
        <v>67</v>
      </c>
      <c r="B45" s="172">
        <f>'実質公債費比率（分子）の構造'!K$49</f>
        <v>103</v>
      </c>
      <c r="C45" s="172"/>
      <c r="D45" s="172"/>
      <c r="E45" s="172">
        <f>'実質公債費比率（分子）の構造'!L$49</f>
        <v>88</v>
      </c>
      <c r="F45" s="172"/>
      <c r="G45" s="172"/>
      <c r="H45" s="172">
        <f>'実質公債費比率（分子）の構造'!M$49</f>
        <v>65</v>
      </c>
      <c r="I45" s="172"/>
      <c r="J45" s="172"/>
      <c r="K45" s="172">
        <f>'実質公債費比率（分子）の構造'!N$49</f>
        <v>56</v>
      </c>
      <c r="L45" s="172"/>
      <c r="M45" s="172"/>
      <c r="N45" s="172">
        <f>'実質公債費比率（分子）の構造'!O$49</f>
        <v>33</v>
      </c>
      <c r="O45" s="172"/>
      <c r="P45" s="172"/>
    </row>
    <row r="46" spans="1:16" x14ac:dyDescent="0.2">
      <c r="A46" s="172" t="s">
        <v>68</v>
      </c>
      <c r="B46" s="172">
        <f>'実質公債費比率（分子）の構造'!K$48</f>
        <v>4783</v>
      </c>
      <c r="C46" s="172"/>
      <c r="D46" s="172"/>
      <c r="E46" s="172">
        <f>'実質公債費比率（分子）の構造'!L$48</f>
        <v>4814</v>
      </c>
      <c r="F46" s="172"/>
      <c r="G46" s="172"/>
      <c r="H46" s="172">
        <f>'実質公債費比率（分子）の構造'!M$48</f>
        <v>4883</v>
      </c>
      <c r="I46" s="172"/>
      <c r="J46" s="172"/>
      <c r="K46" s="172">
        <f>'実質公債費比率（分子）の構造'!N$48</f>
        <v>4705</v>
      </c>
      <c r="L46" s="172"/>
      <c r="M46" s="172"/>
      <c r="N46" s="172">
        <f>'実質公債費比率（分子）の構造'!O$48</f>
        <v>4642</v>
      </c>
      <c r="O46" s="172"/>
      <c r="P46" s="172"/>
    </row>
    <row r="47" spans="1:16" x14ac:dyDescent="0.2">
      <c r="A47" s="172" t="s">
        <v>69</v>
      </c>
      <c r="B47" s="172">
        <f>'実質公債費比率（分子）の構造'!K$47</f>
        <v>2</v>
      </c>
      <c r="C47" s="172"/>
      <c r="D47" s="172"/>
      <c r="E47" s="172">
        <f>'実質公債費比率（分子）の構造'!L$47</f>
        <v>1</v>
      </c>
      <c r="F47" s="172"/>
      <c r="G47" s="172"/>
      <c r="H47" s="172" t="str">
        <f>'実質公債費比率（分子）の構造'!M$47</f>
        <v>-</v>
      </c>
      <c r="I47" s="172"/>
      <c r="J47" s="172"/>
      <c r="K47" s="172" t="str">
        <f>'実質公債費比率（分子）の構造'!N$47</f>
        <v>-</v>
      </c>
      <c r="L47" s="172"/>
      <c r="M47" s="172"/>
      <c r="N47" s="172" t="str">
        <f>'実質公債費比率（分子）の構造'!O$47</f>
        <v>-</v>
      </c>
      <c r="O47" s="172"/>
      <c r="P47" s="172"/>
    </row>
    <row r="48" spans="1:16" x14ac:dyDescent="0.2">
      <c r="A48" s="172" t="s">
        <v>70</v>
      </c>
      <c r="B48" s="172">
        <f>'実質公債費比率（分子）の構造'!K$46</f>
        <v>19</v>
      </c>
      <c r="C48" s="172"/>
      <c r="D48" s="172"/>
      <c r="E48" s="172">
        <f>'実質公債費比率（分子）の構造'!L$46</f>
        <v>8</v>
      </c>
      <c r="F48" s="172"/>
      <c r="G48" s="172"/>
      <c r="H48" s="172" t="str">
        <f>'実質公債費比率（分子）の構造'!M$46</f>
        <v>-</v>
      </c>
      <c r="I48" s="172"/>
      <c r="J48" s="172"/>
      <c r="K48" s="172" t="str">
        <f>'実質公債費比率（分子）の構造'!N$46</f>
        <v>-</v>
      </c>
      <c r="L48" s="172"/>
      <c r="M48" s="172"/>
      <c r="N48" s="172" t="str">
        <f>'実質公債費比率（分子）の構造'!O$46</f>
        <v>-</v>
      </c>
      <c r="O48" s="172"/>
      <c r="P48" s="172"/>
    </row>
    <row r="49" spans="1:16" x14ac:dyDescent="0.2">
      <c r="A49" s="172" t="s">
        <v>71</v>
      </c>
      <c r="B49" s="172">
        <f>'実質公債費比率（分子）の構造'!K$45</f>
        <v>8740</v>
      </c>
      <c r="C49" s="172"/>
      <c r="D49" s="172"/>
      <c r="E49" s="172">
        <f>'実質公債費比率（分子）の構造'!L$45</f>
        <v>8679</v>
      </c>
      <c r="F49" s="172"/>
      <c r="G49" s="172"/>
      <c r="H49" s="172">
        <f>'実質公債費比率（分子）の構造'!M$45</f>
        <v>8534</v>
      </c>
      <c r="I49" s="172"/>
      <c r="J49" s="172"/>
      <c r="K49" s="172">
        <f>'実質公債費比率（分子）の構造'!N$45</f>
        <v>8967</v>
      </c>
      <c r="L49" s="172"/>
      <c r="M49" s="172"/>
      <c r="N49" s="172">
        <f>'実質公債費比率（分子）の構造'!O$45</f>
        <v>9055</v>
      </c>
      <c r="O49" s="172"/>
      <c r="P49" s="172"/>
    </row>
    <row r="50" spans="1:16" x14ac:dyDescent="0.2">
      <c r="A50" s="172" t="s">
        <v>72</v>
      </c>
      <c r="B50" s="172" t="e">
        <f>NA()</f>
        <v>#N/A</v>
      </c>
      <c r="C50" s="172">
        <f>IF(ISNUMBER('実質公債費比率（分子）の構造'!K$53),'実質公債費比率（分子）の構造'!K$53,NA())</f>
        <v>2240</v>
      </c>
      <c r="D50" s="172" t="e">
        <f>NA()</f>
        <v>#N/A</v>
      </c>
      <c r="E50" s="172" t="e">
        <f>NA()</f>
        <v>#N/A</v>
      </c>
      <c r="F50" s="172">
        <f>IF(ISNUMBER('実質公債費比率（分子）の構造'!L$53),'実質公債費比率（分子）の構造'!L$53,NA())</f>
        <v>2055</v>
      </c>
      <c r="G50" s="172" t="e">
        <f>NA()</f>
        <v>#N/A</v>
      </c>
      <c r="H50" s="172" t="e">
        <f>NA()</f>
        <v>#N/A</v>
      </c>
      <c r="I50" s="172">
        <f>IF(ISNUMBER('実質公債費比率（分子）の構造'!M$53),'実質公債費比率（分子）の構造'!M$53,NA())</f>
        <v>1822</v>
      </c>
      <c r="J50" s="172" t="e">
        <f>NA()</f>
        <v>#N/A</v>
      </c>
      <c r="K50" s="172" t="e">
        <f>NA()</f>
        <v>#N/A</v>
      </c>
      <c r="L50" s="172">
        <f>IF(ISNUMBER('実質公債費比率（分子）の構造'!N$53),'実質公債費比率（分子）の構造'!N$53,NA())</f>
        <v>1781</v>
      </c>
      <c r="M50" s="172" t="e">
        <f>NA()</f>
        <v>#N/A</v>
      </c>
      <c r="N50" s="172" t="e">
        <f>NA()</f>
        <v>#N/A</v>
      </c>
      <c r="O50" s="172">
        <f>IF(ISNUMBER('実質公債費比率（分子）の構造'!O$53),'実質公債費比率（分子）の構造'!O$53,NA())</f>
        <v>1722</v>
      </c>
      <c r="P50" s="172" t="e">
        <f>NA()</f>
        <v>#N/A</v>
      </c>
    </row>
    <row r="53" spans="1:16" x14ac:dyDescent="0.2">
      <c r="A53" s="140" t="s">
        <v>73</v>
      </c>
    </row>
    <row r="54" spans="1:16" x14ac:dyDescent="0.2">
      <c r="A54" s="171"/>
      <c r="B54" s="171" t="str">
        <f>'将来負担比率（分子）の構造'!I$40</f>
        <v>H30</v>
      </c>
      <c r="C54" s="171"/>
      <c r="D54" s="171"/>
      <c r="E54" s="171" t="str">
        <f>'将来負担比率（分子）の構造'!J$40</f>
        <v>R01</v>
      </c>
      <c r="F54" s="171"/>
      <c r="G54" s="171"/>
      <c r="H54" s="171" t="str">
        <f>'将来負担比率（分子）の構造'!K$40</f>
        <v>R02</v>
      </c>
      <c r="I54" s="171"/>
      <c r="J54" s="171"/>
      <c r="K54" s="171" t="str">
        <f>'将来負担比率（分子）の構造'!L$40</f>
        <v>R03</v>
      </c>
      <c r="L54" s="171"/>
      <c r="M54" s="171"/>
      <c r="N54" s="171" t="str">
        <f>'将来負担比率（分子）の構造'!M$40</f>
        <v>R04</v>
      </c>
      <c r="O54" s="171"/>
      <c r="P54" s="171"/>
    </row>
    <row r="55" spans="1:16" x14ac:dyDescent="0.2">
      <c r="A55" s="171"/>
      <c r="B55" s="171" t="s">
        <v>74</v>
      </c>
      <c r="C55" s="171"/>
      <c r="D55" s="171" t="s">
        <v>75</v>
      </c>
      <c r="E55" s="171" t="s">
        <v>74</v>
      </c>
      <c r="F55" s="171"/>
      <c r="G55" s="171" t="s">
        <v>75</v>
      </c>
      <c r="H55" s="171" t="s">
        <v>74</v>
      </c>
      <c r="I55" s="171"/>
      <c r="J55" s="171" t="s">
        <v>75</v>
      </c>
      <c r="K55" s="171" t="s">
        <v>74</v>
      </c>
      <c r="L55" s="171"/>
      <c r="M55" s="171" t="s">
        <v>75</v>
      </c>
      <c r="N55" s="171" t="s">
        <v>74</v>
      </c>
      <c r="O55" s="171"/>
      <c r="P55" s="171" t="s">
        <v>75</v>
      </c>
    </row>
    <row r="56" spans="1:16" x14ac:dyDescent="0.2">
      <c r="A56" s="171" t="s">
        <v>44</v>
      </c>
      <c r="B56" s="171"/>
      <c r="C56" s="171"/>
      <c r="D56" s="171">
        <f>'将来負担比率（分子）の構造'!I$52</f>
        <v>117056</v>
      </c>
      <c r="E56" s="171"/>
      <c r="F56" s="171"/>
      <c r="G56" s="171">
        <f>'将来負担比率（分子）の構造'!J$52</f>
        <v>116227</v>
      </c>
      <c r="H56" s="171"/>
      <c r="I56" s="171"/>
      <c r="J56" s="171">
        <f>'将来負担比率（分子）の構造'!K$52</f>
        <v>113233</v>
      </c>
      <c r="K56" s="171"/>
      <c r="L56" s="171"/>
      <c r="M56" s="171">
        <f>'将来負担比率（分子）の構造'!L$52</f>
        <v>112231</v>
      </c>
      <c r="N56" s="171"/>
      <c r="O56" s="171"/>
      <c r="P56" s="171">
        <f>'将来負担比率（分子）の構造'!M$52</f>
        <v>108518</v>
      </c>
    </row>
    <row r="57" spans="1:16" x14ac:dyDescent="0.2">
      <c r="A57" s="171" t="s">
        <v>43</v>
      </c>
      <c r="B57" s="171"/>
      <c r="C57" s="171"/>
      <c r="D57" s="171">
        <f>'将来負担比率（分子）の構造'!I$51</f>
        <v>44042</v>
      </c>
      <c r="E57" s="171"/>
      <c r="F57" s="171"/>
      <c r="G57" s="171">
        <f>'将来負担比率（分子）の構造'!J$51</f>
        <v>42975</v>
      </c>
      <c r="H57" s="171"/>
      <c r="I57" s="171"/>
      <c r="J57" s="171">
        <f>'将来負担比率（分子）の構造'!K$51</f>
        <v>42772</v>
      </c>
      <c r="K57" s="171"/>
      <c r="L57" s="171"/>
      <c r="M57" s="171">
        <f>'将来負担比率（分子）の構造'!L$51</f>
        <v>44185</v>
      </c>
      <c r="N57" s="171"/>
      <c r="O57" s="171"/>
      <c r="P57" s="171">
        <f>'将来負担比率（分子）の構造'!M$51</f>
        <v>43864</v>
      </c>
    </row>
    <row r="58" spans="1:16" x14ac:dyDescent="0.2">
      <c r="A58" s="171" t="s">
        <v>42</v>
      </c>
      <c r="B58" s="171"/>
      <c r="C58" s="171"/>
      <c r="D58" s="171">
        <f>'将来負担比率（分子）の構造'!I$50</f>
        <v>8411</v>
      </c>
      <c r="E58" s="171"/>
      <c r="F58" s="171"/>
      <c r="G58" s="171">
        <f>'将来負担比率（分子）の構造'!J$50</f>
        <v>8731</v>
      </c>
      <c r="H58" s="171"/>
      <c r="I58" s="171"/>
      <c r="J58" s="171">
        <f>'将来負担比率（分子）の構造'!K$50</f>
        <v>9877</v>
      </c>
      <c r="K58" s="171"/>
      <c r="L58" s="171"/>
      <c r="M58" s="171">
        <f>'将来負担比率（分子）の構造'!L$50</f>
        <v>11286</v>
      </c>
      <c r="N58" s="171"/>
      <c r="O58" s="171"/>
      <c r="P58" s="171">
        <f>'将来負担比率（分子）の構造'!M$50</f>
        <v>12855</v>
      </c>
    </row>
    <row r="59" spans="1:16" x14ac:dyDescent="0.2">
      <c r="A59" s="171" t="s">
        <v>40</v>
      </c>
      <c r="B59" s="171" t="str">
        <f>'将来負担比率（分子）の構造'!I$49</f>
        <v>-</v>
      </c>
      <c r="C59" s="171"/>
      <c r="D59" s="171"/>
      <c r="E59" s="171" t="str">
        <f>'将来負担比率（分子）の構造'!J$49</f>
        <v>-</v>
      </c>
      <c r="F59" s="171"/>
      <c r="G59" s="171"/>
      <c r="H59" s="171" t="str">
        <f>'将来負担比率（分子）の構造'!K$49</f>
        <v>-</v>
      </c>
      <c r="I59" s="171"/>
      <c r="J59" s="171"/>
      <c r="K59" s="171" t="str">
        <f>'将来負担比率（分子）の構造'!L$49</f>
        <v>-</v>
      </c>
      <c r="L59" s="171"/>
      <c r="M59" s="171"/>
      <c r="N59" s="171" t="str">
        <f>'将来負担比率（分子）の構造'!M$49</f>
        <v>-</v>
      </c>
      <c r="O59" s="171"/>
      <c r="P59" s="171"/>
    </row>
    <row r="60" spans="1:16" x14ac:dyDescent="0.2">
      <c r="A60" s="171" t="s">
        <v>39</v>
      </c>
      <c r="B60" s="171" t="str">
        <f>'将来負担比率（分子）の構造'!I$48</f>
        <v>-</v>
      </c>
      <c r="C60" s="171"/>
      <c r="D60" s="171"/>
      <c r="E60" s="171" t="str">
        <f>'将来負担比率（分子）の構造'!J$48</f>
        <v>-</v>
      </c>
      <c r="F60" s="171"/>
      <c r="G60" s="171"/>
      <c r="H60" s="171" t="str">
        <f>'将来負担比率（分子）の構造'!K$48</f>
        <v>-</v>
      </c>
      <c r="I60" s="171"/>
      <c r="J60" s="171"/>
      <c r="K60" s="171" t="str">
        <f>'将来負担比率（分子）の構造'!L$48</f>
        <v>-</v>
      </c>
      <c r="L60" s="171"/>
      <c r="M60" s="171"/>
      <c r="N60" s="171" t="str">
        <f>'将来負担比率（分子）の構造'!M$48</f>
        <v>-</v>
      </c>
      <c r="O60" s="171"/>
      <c r="P60" s="171"/>
    </row>
    <row r="61" spans="1:16" x14ac:dyDescent="0.2">
      <c r="A61" s="171" t="s">
        <v>37</v>
      </c>
      <c r="B61" s="171" t="str">
        <f>'将来負担比率（分子）の構造'!I$46</f>
        <v>-</v>
      </c>
      <c r="C61" s="171"/>
      <c r="D61" s="171"/>
      <c r="E61" s="171" t="str">
        <f>'将来負担比率（分子）の構造'!J$46</f>
        <v>-</v>
      </c>
      <c r="F61" s="171"/>
      <c r="G61" s="171"/>
      <c r="H61" s="171" t="str">
        <f>'将来負担比率（分子）の構造'!K$46</f>
        <v>-</v>
      </c>
      <c r="I61" s="171"/>
      <c r="J61" s="171"/>
      <c r="K61" s="171" t="str">
        <f>'将来負担比率（分子）の構造'!L$46</f>
        <v>-</v>
      </c>
      <c r="L61" s="171"/>
      <c r="M61" s="171"/>
      <c r="N61" s="171" t="str">
        <f>'将来負担比率（分子）の構造'!M$46</f>
        <v>-</v>
      </c>
      <c r="O61" s="171"/>
      <c r="P61" s="171"/>
    </row>
    <row r="62" spans="1:16" x14ac:dyDescent="0.2">
      <c r="A62" s="171" t="s">
        <v>36</v>
      </c>
      <c r="B62" s="171">
        <f>'将来負担比率（分子）の構造'!I$45</f>
        <v>10684</v>
      </c>
      <c r="C62" s="171"/>
      <c r="D62" s="171"/>
      <c r="E62" s="171">
        <f>'将来負担比率（分子）の構造'!J$45</f>
        <v>10826</v>
      </c>
      <c r="F62" s="171"/>
      <c r="G62" s="171"/>
      <c r="H62" s="171">
        <f>'将来負担比率（分子）の構造'!K$45</f>
        <v>11815</v>
      </c>
      <c r="I62" s="171"/>
      <c r="J62" s="171"/>
      <c r="K62" s="171">
        <f>'将来負担比率（分子）の構造'!L$45</f>
        <v>12040</v>
      </c>
      <c r="L62" s="171"/>
      <c r="M62" s="171"/>
      <c r="N62" s="171">
        <f>'将来負担比率（分子）の構造'!M$45</f>
        <v>12430</v>
      </c>
      <c r="O62" s="171"/>
      <c r="P62" s="171"/>
    </row>
    <row r="63" spans="1:16" x14ac:dyDescent="0.2">
      <c r="A63" s="171" t="s">
        <v>35</v>
      </c>
      <c r="B63" s="171">
        <f>'将来負担比率（分子）の構造'!I$44</f>
        <v>974</v>
      </c>
      <c r="C63" s="171"/>
      <c r="D63" s="171"/>
      <c r="E63" s="171">
        <f>'将来負担比率（分子）の構造'!J$44</f>
        <v>876</v>
      </c>
      <c r="F63" s="171"/>
      <c r="G63" s="171"/>
      <c r="H63" s="171">
        <f>'将来負担比率（分子）の構造'!K$44</f>
        <v>898</v>
      </c>
      <c r="I63" s="171"/>
      <c r="J63" s="171"/>
      <c r="K63" s="171">
        <f>'将来負担比率（分子）の構造'!L$44</f>
        <v>794</v>
      </c>
      <c r="L63" s="171"/>
      <c r="M63" s="171"/>
      <c r="N63" s="171">
        <f>'将来負担比率（分子）の構造'!M$44</f>
        <v>807</v>
      </c>
      <c r="O63" s="171"/>
      <c r="P63" s="171"/>
    </row>
    <row r="64" spans="1:16" x14ac:dyDescent="0.2">
      <c r="A64" s="171" t="s">
        <v>34</v>
      </c>
      <c r="B64" s="171">
        <f>'将来負担比率（分子）の構造'!I$43</f>
        <v>68061</v>
      </c>
      <c r="C64" s="171"/>
      <c r="D64" s="171"/>
      <c r="E64" s="171">
        <f>'将来負担比率（分子）の構造'!J$43</f>
        <v>63874</v>
      </c>
      <c r="F64" s="171"/>
      <c r="G64" s="171"/>
      <c r="H64" s="171">
        <f>'将来負担比率（分子）の構造'!K$43</f>
        <v>59216</v>
      </c>
      <c r="I64" s="171"/>
      <c r="J64" s="171"/>
      <c r="K64" s="171">
        <f>'将来負担比率（分子）の構造'!L$43</f>
        <v>55343</v>
      </c>
      <c r="L64" s="171"/>
      <c r="M64" s="171"/>
      <c r="N64" s="171">
        <f>'将来負担比率（分子）の構造'!M$43</f>
        <v>52124</v>
      </c>
      <c r="O64" s="171"/>
      <c r="P64" s="171"/>
    </row>
    <row r="65" spans="1:16" x14ac:dyDescent="0.2">
      <c r="A65" s="171" t="s">
        <v>33</v>
      </c>
      <c r="B65" s="171" t="str">
        <f>'将来負担比率（分子）の構造'!I$42</f>
        <v>-</v>
      </c>
      <c r="C65" s="171"/>
      <c r="D65" s="171"/>
      <c r="E65" s="171" t="str">
        <f>'将来負担比率（分子）の構造'!J$42</f>
        <v>-</v>
      </c>
      <c r="F65" s="171"/>
      <c r="G65" s="171"/>
      <c r="H65" s="171" t="str">
        <f>'将来負担比率（分子）の構造'!K$42</f>
        <v>-</v>
      </c>
      <c r="I65" s="171"/>
      <c r="J65" s="171"/>
      <c r="K65" s="171" t="str">
        <f>'将来負担比率（分子）の構造'!L$42</f>
        <v>-</v>
      </c>
      <c r="L65" s="171"/>
      <c r="M65" s="171"/>
      <c r="N65" s="171" t="str">
        <f>'将来負担比率（分子）の構造'!M$42</f>
        <v>-</v>
      </c>
      <c r="O65" s="171"/>
      <c r="P65" s="171"/>
    </row>
    <row r="66" spans="1:16" x14ac:dyDescent="0.2">
      <c r="A66" s="171" t="s">
        <v>32</v>
      </c>
      <c r="B66" s="171">
        <f>'将来負担比率（分子）の構造'!I$41</f>
        <v>97576</v>
      </c>
      <c r="C66" s="171"/>
      <c r="D66" s="171"/>
      <c r="E66" s="171">
        <f>'将来負担比率（分子）の構造'!J$41</f>
        <v>97237</v>
      </c>
      <c r="F66" s="171"/>
      <c r="G66" s="171"/>
      <c r="H66" s="171">
        <f>'将来負担比率（分子）の構造'!K$41</f>
        <v>95645</v>
      </c>
      <c r="I66" s="171"/>
      <c r="J66" s="171"/>
      <c r="K66" s="171">
        <f>'将来負担比率（分子）の構造'!L$41</f>
        <v>95057</v>
      </c>
      <c r="L66" s="171"/>
      <c r="M66" s="171"/>
      <c r="N66" s="171">
        <f>'将来負担比率（分子）の構造'!M$41</f>
        <v>92404</v>
      </c>
      <c r="O66" s="171"/>
      <c r="P66" s="171"/>
    </row>
    <row r="67" spans="1:16" x14ac:dyDescent="0.2">
      <c r="A67" s="171" t="s">
        <v>76</v>
      </c>
      <c r="B67" s="171" t="e">
        <f>NA()</f>
        <v>#N/A</v>
      </c>
      <c r="C67" s="171">
        <f>IF(ISNUMBER('将来負担比率（分子）の構造'!I$53), IF('将来負担比率（分子）の構造'!I$53 &lt; 0, 0, '将来負担比率（分子）の構造'!I$53), NA())</f>
        <v>7786</v>
      </c>
      <c r="D67" s="171" t="e">
        <f>NA()</f>
        <v>#N/A</v>
      </c>
      <c r="E67" s="171" t="e">
        <f>NA()</f>
        <v>#N/A</v>
      </c>
      <c r="F67" s="171">
        <f>IF(ISNUMBER('将来負担比率（分子）の構造'!J$53), IF('将来負担比率（分子）の構造'!J$53 &lt; 0, 0, '将来負担比率（分子）の構造'!J$53), NA())</f>
        <v>4881</v>
      </c>
      <c r="G67" s="171" t="e">
        <f>NA()</f>
        <v>#N/A</v>
      </c>
      <c r="H67" s="171" t="e">
        <f>NA()</f>
        <v>#N/A</v>
      </c>
      <c r="I67" s="171">
        <f>IF(ISNUMBER('将来負担比率（分子）の構造'!K$53), IF('将来負担比率（分子）の構造'!K$53 &lt; 0, 0, '将来負担比率（分子）の構造'!K$53), NA())</f>
        <v>1692</v>
      </c>
      <c r="J67" s="171" t="e">
        <f>NA()</f>
        <v>#N/A</v>
      </c>
      <c r="K67" s="171" t="e">
        <f>NA()</f>
        <v>#N/A</v>
      </c>
      <c r="L67" s="171">
        <f>IF(ISNUMBER('将来負担比率（分子）の構造'!L$53), IF('将来負担比率（分子）の構造'!L$53 &lt; 0, 0, '将来負担比率（分子）の構造'!L$53), NA())</f>
        <v>0</v>
      </c>
      <c r="M67" s="171" t="e">
        <f>NA()</f>
        <v>#N/A</v>
      </c>
      <c r="N67" s="171" t="e">
        <f>NA()</f>
        <v>#N/A</v>
      </c>
      <c r="O67" s="171">
        <f>IF(ISNUMBER('将来負担比率（分子）の構造'!M$53), IF('将来負担比率（分子）の構造'!M$53 &lt; 0, 0, '将来負担比率（分子）の構造'!M$53), NA())</f>
        <v>0</v>
      </c>
      <c r="P67" s="171" t="e">
        <f>NA()</f>
        <v>#N/A</v>
      </c>
    </row>
    <row r="70" spans="1:16" x14ac:dyDescent="0.2">
      <c r="A70" s="173" t="s">
        <v>77</v>
      </c>
      <c r="B70" s="173"/>
      <c r="C70" s="173"/>
      <c r="D70" s="173"/>
      <c r="E70" s="173"/>
      <c r="F70" s="173"/>
    </row>
    <row r="71" spans="1:16" x14ac:dyDescent="0.2">
      <c r="A71" s="174"/>
      <c r="B71" s="174" t="str">
        <f>基金残高に係る経年分析!F54</f>
        <v>R02</v>
      </c>
      <c r="C71" s="174" t="str">
        <f>基金残高に係る経年分析!G54</f>
        <v>R03</v>
      </c>
      <c r="D71" s="174" t="str">
        <f>基金残高に係る経年分析!H54</f>
        <v>R04</v>
      </c>
    </row>
    <row r="72" spans="1:16" x14ac:dyDescent="0.2">
      <c r="A72" s="174" t="s">
        <v>78</v>
      </c>
      <c r="B72" s="175">
        <f>基金残高に係る経年分析!F55</f>
        <v>6976</v>
      </c>
      <c r="C72" s="175">
        <f>基金残高に係る経年分析!G55</f>
        <v>7402</v>
      </c>
      <c r="D72" s="175">
        <f>基金残高に係る経年分析!H55</f>
        <v>7824</v>
      </c>
    </row>
    <row r="73" spans="1:16" x14ac:dyDescent="0.2">
      <c r="A73" s="174" t="s">
        <v>79</v>
      </c>
      <c r="B73" s="175" t="str">
        <f>基金残高に係る経年分析!F56</f>
        <v>-</v>
      </c>
      <c r="C73" s="175" t="str">
        <f>基金残高に係る経年分析!G56</f>
        <v>-</v>
      </c>
      <c r="D73" s="175" t="str">
        <f>基金残高に係る経年分析!H56</f>
        <v>-</v>
      </c>
    </row>
    <row r="74" spans="1:16" x14ac:dyDescent="0.2">
      <c r="A74" s="174" t="s">
        <v>80</v>
      </c>
      <c r="B74" s="175">
        <f>基金残高に係る経年分析!F57</f>
        <v>2818</v>
      </c>
      <c r="C74" s="175">
        <f>基金残高に係る経年分析!G57</f>
        <v>3821</v>
      </c>
      <c r="D74" s="175">
        <f>基金残高に係る経年分析!H57</f>
        <v>4965</v>
      </c>
    </row>
  </sheetData>
  <sheetProtection algorithmName="SHA-512" hashValue="itRWot+hWJNLV7a1Iv7i6nWzJeRLnQNVVYNBd67xDMsfy9YwJIMVPsOVsBOU+LtAFD/o3kiNc29/KZ8nkiWKBw==" saltValue="ckHBt8v+cB07XsBTGPAlS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210" customWidth="1"/>
    <col min="2" max="2" width="2.33203125" style="210" customWidth="1"/>
    <col min="3" max="16" width="2.6640625" style="210" customWidth="1"/>
    <col min="17" max="17" width="2.33203125" style="210" customWidth="1"/>
    <col min="18" max="95" width="1.6640625" style="210" customWidth="1"/>
    <col min="96" max="133" width="1.6640625" style="222" customWidth="1"/>
    <col min="134" max="143" width="1.6640625" style="210" customWidth="1"/>
    <col min="144" max="16384" width="0" style="210" hidden="1"/>
  </cols>
  <sheetData>
    <row r="1" spans="2:143" ht="22.5" customHeight="1" thickBot="1" x14ac:dyDescent="0.25">
      <c r="B1" s="208"/>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209"/>
      <c r="DD1" s="209"/>
      <c r="DE1" s="209"/>
      <c r="DF1" s="209"/>
      <c r="DG1" s="209"/>
      <c r="DH1" s="717" t="s">
        <v>216</v>
      </c>
      <c r="DI1" s="718"/>
      <c r="DJ1" s="718"/>
      <c r="DK1" s="718"/>
      <c r="DL1" s="718"/>
      <c r="DM1" s="718"/>
      <c r="DN1" s="719"/>
      <c r="DO1" s="210"/>
      <c r="DP1" s="717" t="s">
        <v>217</v>
      </c>
      <c r="DQ1" s="718"/>
      <c r="DR1" s="718"/>
      <c r="DS1" s="718"/>
      <c r="DT1" s="718"/>
      <c r="DU1" s="718"/>
      <c r="DV1" s="718"/>
      <c r="DW1" s="718"/>
      <c r="DX1" s="718"/>
      <c r="DY1" s="718"/>
      <c r="DZ1" s="718"/>
      <c r="EA1" s="718"/>
      <c r="EB1" s="718"/>
      <c r="EC1" s="719"/>
      <c r="ED1" s="209"/>
      <c r="EE1" s="209"/>
      <c r="EF1" s="209"/>
      <c r="EG1" s="209"/>
      <c r="EH1" s="209"/>
      <c r="EI1" s="209"/>
      <c r="EJ1" s="209"/>
      <c r="EK1" s="209"/>
      <c r="EL1" s="209"/>
      <c r="EM1" s="209"/>
    </row>
    <row r="2" spans="2:143" ht="22.5" customHeight="1" x14ac:dyDescent="0.2">
      <c r="B2" s="211" t="s">
        <v>218</v>
      </c>
      <c r="R2" s="212"/>
      <c r="S2" s="212"/>
      <c r="T2" s="212"/>
      <c r="U2" s="212"/>
      <c r="V2" s="212"/>
      <c r="W2" s="212"/>
      <c r="X2" s="212"/>
      <c r="Y2" s="212"/>
      <c r="Z2" s="212"/>
      <c r="AA2" s="212"/>
      <c r="AB2" s="212"/>
      <c r="AC2" s="212"/>
      <c r="AE2" s="213"/>
      <c r="AF2" s="213"/>
      <c r="AG2" s="213"/>
      <c r="AH2" s="213"/>
      <c r="AI2" s="213"/>
      <c r="AJ2" s="212"/>
      <c r="AK2" s="212"/>
      <c r="AL2" s="212"/>
      <c r="AM2" s="212"/>
      <c r="AN2" s="212"/>
      <c r="AO2" s="212"/>
      <c r="AP2" s="212"/>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209"/>
      <c r="DK2" s="209"/>
      <c r="DL2" s="209"/>
      <c r="DM2" s="209"/>
      <c r="DN2" s="209"/>
      <c r="DO2" s="209"/>
      <c r="DP2" s="209"/>
      <c r="DQ2" s="209"/>
      <c r="DR2" s="209"/>
      <c r="DS2" s="209"/>
      <c r="DT2" s="209"/>
      <c r="DU2" s="209"/>
      <c r="DV2" s="209"/>
      <c r="DW2" s="209"/>
      <c r="DX2" s="209"/>
      <c r="DY2" s="209"/>
      <c r="DZ2" s="209"/>
      <c r="EA2" s="209"/>
      <c r="EB2" s="209"/>
      <c r="EC2" s="209"/>
    </row>
    <row r="3" spans="2:143" ht="11.25" customHeight="1" x14ac:dyDescent="0.2">
      <c r="B3" s="673" t="s">
        <v>219</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220</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221</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222</v>
      </c>
      <c r="S4" s="674"/>
      <c r="T4" s="674"/>
      <c r="U4" s="674"/>
      <c r="V4" s="674"/>
      <c r="W4" s="674"/>
      <c r="X4" s="674"/>
      <c r="Y4" s="675"/>
      <c r="Z4" s="673" t="s">
        <v>223</v>
      </c>
      <c r="AA4" s="674"/>
      <c r="AB4" s="674"/>
      <c r="AC4" s="675"/>
      <c r="AD4" s="673" t="s">
        <v>224</v>
      </c>
      <c r="AE4" s="674"/>
      <c r="AF4" s="674"/>
      <c r="AG4" s="674"/>
      <c r="AH4" s="674"/>
      <c r="AI4" s="674"/>
      <c r="AJ4" s="674"/>
      <c r="AK4" s="675"/>
      <c r="AL4" s="673" t="s">
        <v>223</v>
      </c>
      <c r="AM4" s="674"/>
      <c r="AN4" s="674"/>
      <c r="AO4" s="675"/>
      <c r="AP4" s="720" t="s">
        <v>225</v>
      </c>
      <c r="AQ4" s="720"/>
      <c r="AR4" s="720"/>
      <c r="AS4" s="720"/>
      <c r="AT4" s="720"/>
      <c r="AU4" s="720"/>
      <c r="AV4" s="720"/>
      <c r="AW4" s="720"/>
      <c r="AX4" s="720"/>
      <c r="AY4" s="720"/>
      <c r="AZ4" s="720"/>
      <c r="BA4" s="720"/>
      <c r="BB4" s="720"/>
      <c r="BC4" s="720"/>
      <c r="BD4" s="720"/>
      <c r="BE4" s="720"/>
      <c r="BF4" s="720"/>
      <c r="BG4" s="720" t="s">
        <v>226</v>
      </c>
      <c r="BH4" s="720"/>
      <c r="BI4" s="720"/>
      <c r="BJ4" s="720"/>
      <c r="BK4" s="720"/>
      <c r="BL4" s="720"/>
      <c r="BM4" s="720"/>
      <c r="BN4" s="720"/>
      <c r="BO4" s="720" t="s">
        <v>223</v>
      </c>
      <c r="BP4" s="720"/>
      <c r="BQ4" s="720"/>
      <c r="BR4" s="720"/>
      <c r="BS4" s="720" t="s">
        <v>227</v>
      </c>
      <c r="BT4" s="720"/>
      <c r="BU4" s="720"/>
      <c r="BV4" s="720"/>
      <c r="BW4" s="720"/>
      <c r="BX4" s="720"/>
      <c r="BY4" s="720"/>
      <c r="BZ4" s="720"/>
      <c r="CA4" s="720"/>
      <c r="CB4" s="720"/>
      <c r="CD4" s="673" t="s">
        <v>228</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229</v>
      </c>
      <c r="C5" s="680"/>
      <c r="D5" s="680"/>
      <c r="E5" s="680"/>
      <c r="F5" s="680"/>
      <c r="G5" s="680"/>
      <c r="H5" s="680"/>
      <c r="I5" s="680"/>
      <c r="J5" s="680"/>
      <c r="K5" s="680"/>
      <c r="L5" s="680"/>
      <c r="M5" s="680"/>
      <c r="N5" s="680"/>
      <c r="O5" s="680"/>
      <c r="P5" s="680"/>
      <c r="Q5" s="681"/>
      <c r="R5" s="676">
        <v>40015496</v>
      </c>
      <c r="S5" s="677"/>
      <c r="T5" s="677"/>
      <c r="U5" s="677"/>
      <c r="V5" s="677"/>
      <c r="W5" s="677"/>
      <c r="X5" s="677"/>
      <c r="Y5" s="702"/>
      <c r="Z5" s="715">
        <v>32.5</v>
      </c>
      <c r="AA5" s="715"/>
      <c r="AB5" s="715"/>
      <c r="AC5" s="715"/>
      <c r="AD5" s="716">
        <v>36562090</v>
      </c>
      <c r="AE5" s="716"/>
      <c r="AF5" s="716"/>
      <c r="AG5" s="716"/>
      <c r="AH5" s="716"/>
      <c r="AI5" s="716"/>
      <c r="AJ5" s="716"/>
      <c r="AK5" s="716"/>
      <c r="AL5" s="703">
        <v>60.8</v>
      </c>
      <c r="AM5" s="685"/>
      <c r="AN5" s="685"/>
      <c r="AO5" s="704"/>
      <c r="AP5" s="679" t="s">
        <v>230</v>
      </c>
      <c r="AQ5" s="680"/>
      <c r="AR5" s="680"/>
      <c r="AS5" s="680"/>
      <c r="AT5" s="680"/>
      <c r="AU5" s="680"/>
      <c r="AV5" s="680"/>
      <c r="AW5" s="680"/>
      <c r="AX5" s="680"/>
      <c r="AY5" s="680"/>
      <c r="AZ5" s="680"/>
      <c r="BA5" s="680"/>
      <c r="BB5" s="680"/>
      <c r="BC5" s="680"/>
      <c r="BD5" s="680"/>
      <c r="BE5" s="680"/>
      <c r="BF5" s="681"/>
      <c r="BG5" s="621">
        <v>36558786</v>
      </c>
      <c r="BH5" s="622"/>
      <c r="BI5" s="622"/>
      <c r="BJ5" s="622"/>
      <c r="BK5" s="622"/>
      <c r="BL5" s="622"/>
      <c r="BM5" s="622"/>
      <c r="BN5" s="623"/>
      <c r="BO5" s="659">
        <v>91.4</v>
      </c>
      <c r="BP5" s="659"/>
      <c r="BQ5" s="659"/>
      <c r="BR5" s="659"/>
      <c r="BS5" s="660">
        <v>619274</v>
      </c>
      <c r="BT5" s="660"/>
      <c r="BU5" s="660"/>
      <c r="BV5" s="660"/>
      <c r="BW5" s="660"/>
      <c r="BX5" s="660"/>
      <c r="BY5" s="660"/>
      <c r="BZ5" s="660"/>
      <c r="CA5" s="660"/>
      <c r="CB5" s="700"/>
      <c r="CD5" s="673" t="s">
        <v>225</v>
      </c>
      <c r="CE5" s="674"/>
      <c r="CF5" s="674"/>
      <c r="CG5" s="674"/>
      <c r="CH5" s="674"/>
      <c r="CI5" s="674"/>
      <c r="CJ5" s="674"/>
      <c r="CK5" s="674"/>
      <c r="CL5" s="674"/>
      <c r="CM5" s="674"/>
      <c r="CN5" s="674"/>
      <c r="CO5" s="674"/>
      <c r="CP5" s="674"/>
      <c r="CQ5" s="675"/>
      <c r="CR5" s="673" t="s">
        <v>231</v>
      </c>
      <c r="CS5" s="674"/>
      <c r="CT5" s="674"/>
      <c r="CU5" s="674"/>
      <c r="CV5" s="674"/>
      <c r="CW5" s="674"/>
      <c r="CX5" s="674"/>
      <c r="CY5" s="675"/>
      <c r="CZ5" s="673" t="s">
        <v>223</v>
      </c>
      <c r="DA5" s="674"/>
      <c r="DB5" s="674"/>
      <c r="DC5" s="675"/>
      <c r="DD5" s="673" t="s">
        <v>232</v>
      </c>
      <c r="DE5" s="674"/>
      <c r="DF5" s="674"/>
      <c r="DG5" s="674"/>
      <c r="DH5" s="674"/>
      <c r="DI5" s="674"/>
      <c r="DJ5" s="674"/>
      <c r="DK5" s="674"/>
      <c r="DL5" s="674"/>
      <c r="DM5" s="674"/>
      <c r="DN5" s="674"/>
      <c r="DO5" s="674"/>
      <c r="DP5" s="675"/>
      <c r="DQ5" s="673" t="s">
        <v>233</v>
      </c>
      <c r="DR5" s="674"/>
      <c r="DS5" s="674"/>
      <c r="DT5" s="674"/>
      <c r="DU5" s="674"/>
      <c r="DV5" s="674"/>
      <c r="DW5" s="674"/>
      <c r="DX5" s="674"/>
      <c r="DY5" s="674"/>
      <c r="DZ5" s="674"/>
      <c r="EA5" s="674"/>
      <c r="EB5" s="674"/>
      <c r="EC5" s="675"/>
    </row>
    <row r="6" spans="2:143" ht="11.25" customHeight="1" x14ac:dyDescent="0.2">
      <c r="B6" s="618" t="s">
        <v>234</v>
      </c>
      <c r="C6" s="619"/>
      <c r="D6" s="619"/>
      <c r="E6" s="619"/>
      <c r="F6" s="619"/>
      <c r="G6" s="619"/>
      <c r="H6" s="619"/>
      <c r="I6" s="619"/>
      <c r="J6" s="619"/>
      <c r="K6" s="619"/>
      <c r="L6" s="619"/>
      <c r="M6" s="619"/>
      <c r="N6" s="619"/>
      <c r="O6" s="619"/>
      <c r="P6" s="619"/>
      <c r="Q6" s="620"/>
      <c r="R6" s="621">
        <v>445394</v>
      </c>
      <c r="S6" s="622"/>
      <c r="T6" s="622"/>
      <c r="U6" s="622"/>
      <c r="V6" s="622"/>
      <c r="W6" s="622"/>
      <c r="X6" s="622"/>
      <c r="Y6" s="623"/>
      <c r="Z6" s="659">
        <v>0.4</v>
      </c>
      <c r="AA6" s="659"/>
      <c r="AB6" s="659"/>
      <c r="AC6" s="659"/>
      <c r="AD6" s="660">
        <v>445394</v>
      </c>
      <c r="AE6" s="660"/>
      <c r="AF6" s="660"/>
      <c r="AG6" s="660"/>
      <c r="AH6" s="660"/>
      <c r="AI6" s="660"/>
      <c r="AJ6" s="660"/>
      <c r="AK6" s="660"/>
      <c r="AL6" s="624">
        <v>0.7</v>
      </c>
      <c r="AM6" s="625"/>
      <c r="AN6" s="625"/>
      <c r="AO6" s="661"/>
      <c r="AP6" s="618" t="s">
        <v>235</v>
      </c>
      <c r="AQ6" s="619"/>
      <c r="AR6" s="619"/>
      <c r="AS6" s="619"/>
      <c r="AT6" s="619"/>
      <c r="AU6" s="619"/>
      <c r="AV6" s="619"/>
      <c r="AW6" s="619"/>
      <c r="AX6" s="619"/>
      <c r="AY6" s="619"/>
      <c r="AZ6" s="619"/>
      <c r="BA6" s="619"/>
      <c r="BB6" s="619"/>
      <c r="BC6" s="619"/>
      <c r="BD6" s="619"/>
      <c r="BE6" s="619"/>
      <c r="BF6" s="620"/>
      <c r="BG6" s="621">
        <v>36558786</v>
      </c>
      <c r="BH6" s="622"/>
      <c r="BI6" s="622"/>
      <c r="BJ6" s="622"/>
      <c r="BK6" s="622"/>
      <c r="BL6" s="622"/>
      <c r="BM6" s="622"/>
      <c r="BN6" s="623"/>
      <c r="BO6" s="659">
        <v>91.4</v>
      </c>
      <c r="BP6" s="659"/>
      <c r="BQ6" s="659"/>
      <c r="BR6" s="659"/>
      <c r="BS6" s="660">
        <v>619274</v>
      </c>
      <c r="BT6" s="660"/>
      <c r="BU6" s="660"/>
      <c r="BV6" s="660"/>
      <c r="BW6" s="660"/>
      <c r="BX6" s="660"/>
      <c r="BY6" s="660"/>
      <c r="BZ6" s="660"/>
      <c r="CA6" s="660"/>
      <c r="CB6" s="700"/>
      <c r="CD6" s="679" t="s">
        <v>236</v>
      </c>
      <c r="CE6" s="680"/>
      <c r="CF6" s="680"/>
      <c r="CG6" s="680"/>
      <c r="CH6" s="680"/>
      <c r="CI6" s="680"/>
      <c r="CJ6" s="680"/>
      <c r="CK6" s="680"/>
      <c r="CL6" s="680"/>
      <c r="CM6" s="680"/>
      <c r="CN6" s="680"/>
      <c r="CO6" s="680"/>
      <c r="CP6" s="680"/>
      <c r="CQ6" s="681"/>
      <c r="CR6" s="621">
        <v>467169</v>
      </c>
      <c r="CS6" s="622"/>
      <c r="CT6" s="622"/>
      <c r="CU6" s="622"/>
      <c r="CV6" s="622"/>
      <c r="CW6" s="622"/>
      <c r="CX6" s="622"/>
      <c r="CY6" s="623"/>
      <c r="CZ6" s="703">
        <v>0.4</v>
      </c>
      <c r="DA6" s="685"/>
      <c r="DB6" s="685"/>
      <c r="DC6" s="705"/>
      <c r="DD6" s="627" t="s">
        <v>131</v>
      </c>
      <c r="DE6" s="622"/>
      <c r="DF6" s="622"/>
      <c r="DG6" s="622"/>
      <c r="DH6" s="622"/>
      <c r="DI6" s="622"/>
      <c r="DJ6" s="622"/>
      <c r="DK6" s="622"/>
      <c r="DL6" s="622"/>
      <c r="DM6" s="622"/>
      <c r="DN6" s="622"/>
      <c r="DO6" s="622"/>
      <c r="DP6" s="623"/>
      <c r="DQ6" s="627">
        <v>467001</v>
      </c>
      <c r="DR6" s="622"/>
      <c r="DS6" s="622"/>
      <c r="DT6" s="622"/>
      <c r="DU6" s="622"/>
      <c r="DV6" s="622"/>
      <c r="DW6" s="622"/>
      <c r="DX6" s="622"/>
      <c r="DY6" s="622"/>
      <c r="DZ6" s="622"/>
      <c r="EA6" s="622"/>
      <c r="EB6" s="622"/>
      <c r="EC6" s="658"/>
    </row>
    <row r="7" spans="2:143" ht="11.25" customHeight="1" x14ac:dyDescent="0.2">
      <c r="B7" s="618" t="s">
        <v>237</v>
      </c>
      <c r="C7" s="619"/>
      <c r="D7" s="619"/>
      <c r="E7" s="619"/>
      <c r="F7" s="619"/>
      <c r="G7" s="619"/>
      <c r="H7" s="619"/>
      <c r="I7" s="619"/>
      <c r="J7" s="619"/>
      <c r="K7" s="619"/>
      <c r="L7" s="619"/>
      <c r="M7" s="619"/>
      <c r="N7" s="619"/>
      <c r="O7" s="619"/>
      <c r="P7" s="619"/>
      <c r="Q7" s="620"/>
      <c r="R7" s="621">
        <v>35514</v>
      </c>
      <c r="S7" s="622"/>
      <c r="T7" s="622"/>
      <c r="U7" s="622"/>
      <c r="V7" s="622"/>
      <c r="W7" s="622"/>
      <c r="X7" s="622"/>
      <c r="Y7" s="623"/>
      <c r="Z7" s="659">
        <v>0</v>
      </c>
      <c r="AA7" s="659"/>
      <c r="AB7" s="659"/>
      <c r="AC7" s="659"/>
      <c r="AD7" s="660">
        <v>35514</v>
      </c>
      <c r="AE7" s="660"/>
      <c r="AF7" s="660"/>
      <c r="AG7" s="660"/>
      <c r="AH7" s="660"/>
      <c r="AI7" s="660"/>
      <c r="AJ7" s="660"/>
      <c r="AK7" s="660"/>
      <c r="AL7" s="624">
        <v>0.1</v>
      </c>
      <c r="AM7" s="625"/>
      <c r="AN7" s="625"/>
      <c r="AO7" s="661"/>
      <c r="AP7" s="618" t="s">
        <v>238</v>
      </c>
      <c r="AQ7" s="619"/>
      <c r="AR7" s="619"/>
      <c r="AS7" s="619"/>
      <c r="AT7" s="619"/>
      <c r="AU7" s="619"/>
      <c r="AV7" s="619"/>
      <c r="AW7" s="619"/>
      <c r="AX7" s="619"/>
      <c r="AY7" s="619"/>
      <c r="AZ7" s="619"/>
      <c r="BA7" s="619"/>
      <c r="BB7" s="619"/>
      <c r="BC7" s="619"/>
      <c r="BD7" s="619"/>
      <c r="BE7" s="619"/>
      <c r="BF7" s="620"/>
      <c r="BG7" s="621">
        <v>17481167</v>
      </c>
      <c r="BH7" s="622"/>
      <c r="BI7" s="622"/>
      <c r="BJ7" s="622"/>
      <c r="BK7" s="622"/>
      <c r="BL7" s="622"/>
      <c r="BM7" s="622"/>
      <c r="BN7" s="623"/>
      <c r="BO7" s="659">
        <v>43.7</v>
      </c>
      <c r="BP7" s="659"/>
      <c r="BQ7" s="659"/>
      <c r="BR7" s="659"/>
      <c r="BS7" s="660">
        <v>619274</v>
      </c>
      <c r="BT7" s="660"/>
      <c r="BU7" s="660"/>
      <c r="BV7" s="660"/>
      <c r="BW7" s="660"/>
      <c r="BX7" s="660"/>
      <c r="BY7" s="660"/>
      <c r="BZ7" s="660"/>
      <c r="CA7" s="660"/>
      <c r="CB7" s="700"/>
      <c r="CD7" s="618" t="s">
        <v>239</v>
      </c>
      <c r="CE7" s="619"/>
      <c r="CF7" s="619"/>
      <c r="CG7" s="619"/>
      <c r="CH7" s="619"/>
      <c r="CI7" s="619"/>
      <c r="CJ7" s="619"/>
      <c r="CK7" s="619"/>
      <c r="CL7" s="619"/>
      <c r="CM7" s="619"/>
      <c r="CN7" s="619"/>
      <c r="CO7" s="619"/>
      <c r="CP7" s="619"/>
      <c r="CQ7" s="620"/>
      <c r="CR7" s="621">
        <v>8657786</v>
      </c>
      <c r="CS7" s="622"/>
      <c r="CT7" s="622"/>
      <c r="CU7" s="622"/>
      <c r="CV7" s="622"/>
      <c r="CW7" s="622"/>
      <c r="CX7" s="622"/>
      <c r="CY7" s="623"/>
      <c r="CZ7" s="659">
        <v>7.1</v>
      </c>
      <c r="DA7" s="659"/>
      <c r="DB7" s="659"/>
      <c r="DC7" s="659"/>
      <c r="DD7" s="627">
        <v>116699</v>
      </c>
      <c r="DE7" s="622"/>
      <c r="DF7" s="622"/>
      <c r="DG7" s="622"/>
      <c r="DH7" s="622"/>
      <c r="DI7" s="622"/>
      <c r="DJ7" s="622"/>
      <c r="DK7" s="622"/>
      <c r="DL7" s="622"/>
      <c r="DM7" s="622"/>
      <c r="DN7" s="622"/>
      <c r="DO7" s="622"/>
      <c r="DP7" s="623"/>
      <c r="DQ7" s="627">
        <v>6399417</v>
      </c>
      <c r="DR7" s="622"/>
      <c r="DS7" s="622"/>
      <c r="DT7" s="622"/>
      <c r="DU7" s="622"/>
      <c r="DV7" s="622"/>
      <c r="DW7" s="622"/>
      <c r="DX7" s="622"/>
      <c r="DY7" s="622"/>
      <c r="DZ7" s="622"/>
      <c r="EA7" s="622"/>
      <c r="EB7" s="622"/>
      <c r="EC7" s="658"/>
    </row>
    <row r="8" spans="2:143" ht="11.25" customHeight="1" x14ac:dyDescent="0.2">
      <c r="B8" s="618" t="s">
        <v>240</v>
      </c>
      <c r="C8" s="619"/>
      <c r="D8" s="619"/>
      <c r="E8" s="619"/>
      <c r="F8" s="619"/>
      <c r="G8" s="619"/>
      <c r="H8" s="619"/>
      <c r="I8" s="619"/>
      <c r="J8" s="619"/>
      <c r="K8" s="619"/>
      <c r="L8" s="619"/>
      <c r="M8" s="619"/>
      <c r="N8" s="619"/>
      <c r="O8" s="619"/>
      <c r="P8" s="619"/>
      <c r="Q8" s="620"/>
      <c r="R8" s="621">
        <v>296407</v>
      </c>
      <c r="S8" s="622"/>
      <c r="T8" s="622"/>
      <c r="U8" s="622"/>
      <c r="V8" s="622"/>
      <c r="W8" s="622"/>
      <c r="X8" s="622"/>
      <c r="Y8" s="623"/>
      <c r="Z8" s="659">
        <v>0.2</v>
      </c>
      <c r="AA8" s="659"/>
      <c r="AB8" s="659"/>
      <c r="AC8" s="659"/>
      <c r="AD8" s="660">
        <v>296407</v>
      </c>
      <c r="AE8" s="660"/>
      <c r="AF8" s="660"/>
      <c r="AG8" s="660"/>
      <c r="AH8" s="660"/>
      <c r="AI8" s="660"/>
      <c r="AJ8" s="660"/>
      <c r="AK8" s="660"/>
      <c r="AL8" s="624">
        <v>0.5</v>
      </c>
      <c r="AM8" s="625"/>
      <c r="AN8" s="625"/>
      <c r="AO8" s="661"/>
      <c r="AP8" s="618" t="s">
        <v>241</v>
      </c>
      <c r="AQ8" s="619"/>
      <c r="AR8" s="619"/>
      <c r="AS8" s="619"/>
      <c r="AT8" s="619"/>
      <c r="AU8" s="619"/>
      <c r="AV8" s="619"/>
      <c r="AW8" s="619"/>
      <c r="AX8" s="619"/>
      <c r="AY8" s="619"/>
      <c r="AZ8" s="619"/>
      <c r="BA8" s="619"/>
      <c r="BB8" s="619"/>
      <c r="BC8" s="619"/>
      <c r="BD8" s="619"/>
      <c r="BE8" s="619"/>
      <c r="BF8" s="620"/>
      <c r="BG8" s="621">
        <v>433423</v>
      </c>
      <c r="BH8" s="622"/>
      <c r="BI8" s="622"/>
      <c r="BJ8" s="622"/>
      <c r="BK8" s="622"/>
      <c r="BL8" s="622"/>
      <c r="BM8" s="622"/>
      <c r="BN8" s="623"/>
      <c r="BO8" s="659">
        <v>1.1000000000000001</v>
      </c>
      <c r="BP8" s="659"/>
      <c r="BQ8" s="659"/>
      <c r="BR8" s="659"/>
      <c r="BS8" s="660" t="s">
        <v>131</v>
      </c>
      <c r="BT8" s="660"/>
      <c r="BU8" s="660"/>
      <c r="BV8" s="660"/>
      <c r="BW8" s="660"/>
      <c r="BX8" s="660"/>
      <c r="BY8" s="660"/>
      <c r="BZ8" s="660"/>
      <c r="CA8" s="660"/>
      <c r="CB8" s="700"/>
      <c r="CD8" s="618" t="s">
        <v>242</v>
      </c>
      <c r="CE8" s="619"/>
      <c r="CF8" s="619"/>
      <c r="CG8" s="619"/>
      <c r="CH8" s="619"/>
      <c r="CI8" s="619"/>
      <c r="CJ8" s="619"/>
      <c r="CK8" s="619"/>
      <c r="CL8" s="619"/>
      <c r="CM8" s="619"/>
      <c r="CN8" s="619"/>
      <c r="CO8" s="619"/>
      <c r="CP8" s="619"/>
      <c r="CQ8" s="620"/>
      <c r="CR8" s="621">
        <v>64794962</v>
      </c>
      <c r="CS8" s="622"/>
      <c r="CT8" s="622"/>
      <c r="CU8" s="622"/>
      <c r="CV8" s="622"/>
      <c r="CW8" s="622"/>
      <c r="CX8" s="622"/>
      <c r="CY8" s="623"/>
      <c r="CZ8" s="659">
        <v>52.8</v>
      </c>
      <c r="DA8" s="659"/>
      <c r="DB8" s="659"/>
      <c r="DC8" s="659"/>
      <c r="DD8" s="627">
        <v>1341054</v>
      </c>
      <c r="DE8" s="622"/>
      <c r="DF8" s="622"/>
      <c r="DG8" s="622"/>
      <c r="DH8" s="622"/>
      <c r="DI8" s="622"/>
      <c r="DJ8" s="622"/>
      <c r="DK8" s="622"/>
      <c r="DL8" s="622"/>
      <c r="DM8" s="622"/>
      <c r="DN8" s="622"/>
      <c r="DO8" s="622"/>
      <c r="DP8" s="623"/>
      <c r="DQ8" s="627">
        <v>27937262</v>
      </c>
      <c r="DR8" s="622"/>
      <c r="DS8" s="622"/>
      <c r="DT8" s="622"/>
      <c r="DU8" s="622"/>
      <c r="DV8" s="622"/>
      <c r="DW8" s="622"/>
      <c r="DX8" s="622"/>
      <c r="DY8" s="622"/>
      <c r="DZ8" s="622"/>
      <c r="EA8" s="622"/>
      <c r="EB8" s="622"/>
      <c r="EC8" s="658"/>
    </row>
    <row r="9" spans="2:143" ht="11.25" customHeight="1" x14ac:dyDescent="0.2">
      <c r="B9" s="618" t="s">
        <v>243</v>
      </c>
      <c r="C9" s="619"/>
      <c r="D9" s="619"/>
      <c r="E9" s="619"/>
      <c r="F9" s="619"/>
      <c r="G9" s="619"/>
      <c r="H9" s="619"/>
      <c r="I9" s="619"/>
      <c r="J9" s="619"/>
      <c r="K9" s="619"/>
      <c r="L9" s="619"/>
      <c r="M9" s="619"/>
      <c r="N9" s="619"/>
      <c r="O9" s="619"/>
      <c r="P9" s="619"/>
      <c r="Q9" s="620"/>
      <c r="R9" s="621">
        <v>212026</v>
      </c>
      <c r="S9" s="622"/>
      <c r="T9" s="622"/>
      <c r="U9" s="622"/>
      <c r="V9" s="622"/>
      <c r="W9" s="622"/>
      <c r="X9" s="622"/>
      <c r="Y9" s="623"/>
      <c r="Z9" s="659">
        <v>0.2</v>
      </c>
      <c r="AA9" s="659"/>
      <c r="AB9" s="659"/>
      <c r="AC9" s="659"/>
      <c r="AD9" s="660">
        <v>212026</v>
      </c>
      <c r="AE9" s="660"/>
      <c r="AF9" s="660"/>
      <c r="AG9" s="660"/>
      <c r="AH9" s="660"/>
      <c r="AI9" s="660"/>
      <c r="AJ9" s="660"/>
      <c r="AK9" s="660"/>
      <c r="AL9" s="624">
        <v>0.4</v>
      </c>
      <c r="AM9" s="625"/>
      <c r="AN9" s="625"/>
      <c r="AO9" s="661"/>
      <c r="AP9" s="618" t="s">
        <v>244</v>
      </c>
      <c r="AQ9" s="619"/>
      <c r="AR9" s="619"/>
      <c r="AS9" s="619"/>
      <c r="AT9" s="619"/>
      <c r="AU9" s="619"/>
      <c r="AV9" s="619"/>
      <c r="AW9" s="619"/>
      <c r="AX9" s="619"/>
      <c r="AY9" s="619"/>
      <c r="AZ9" s="619"/>
      <c r="BA9" s="619"/>
      <c r="BB9" s="619"/>
      <c r="BC9" s="619"/>
      <c r="BD9" s="619"/>
      <c r="BE9" s="619"/>
      <c r="BF9" s="620"/>
      <c r="BG9" s="621">
        <v>14125702</v>
      </c>
      <c r="BH9" s="622"/>
      <c r="BI9" s="622"/>
      <c r="BJ9" s="622"/>
      <c r="BK9" s="622"/>
      <c r="BL9" s="622"/>
      <c r="BM9" s="622"/>
      <c r="BN9" s="623"/>
      <c r="BO9" s="659">
        <v>35.299999999999997</v>
      </c>
      <c r="BP9" s="659"/>
      <c r="BQ9" s="659"/>
      <c r="BR9" s="659"/>
      <c r="BS9" s="660" t="s">
        <v>131</v>
      </c>
      <c r="BT9" s="660"/>
      <c r="BU9" s="660"/>
      <c r="BV9" s="660"/>
      <c r="BW9" s="660"/>
      <c r="BX9" s="660"/>
      <c r="BY9" s="660"/>
      <c r="BZ9" s="660"/>
      <c r="CA9" s="660"/>
      <c r="CB9" s="700"/>
      <c r="CD9" s="618" t="s">
        <v>245</v>
      </c>
      <c r="CE9" s="619"/>
      <c r="CF9" s="619"/>
      <c r="CG9" s="619"/>
      <c r="CH9" s="619"/>
      <c r="CI9" s="619"/>
      <c r="CJ9" s="619"/>
      <c r="CK9" s="619"/>
      <c r="CL9" s="619"/>
      <c r="CM9" s="619"/>
      <c r="CN9" s="619"/>
      <c r="CO9" s="619"/>
      <c r="CP9" s="619"/>
      <c r="CQ9" s="620"/>
      <c r="CR9" s="621">
        <v>14240756</v>
      </c>
      <c r="CS9" s="622"/>
      <c r="CT9" s="622"/>
      <c r="CU9" s="622"/>
      <c r="CV9" s="622"/>
      <c r="CW9" s="622"/>
      <c r="CX9" s="622"/>
      <c r="CY9" s="623"/>
      <c r="CZ9" s="659">
        <v>11.6</v>
      </c>
      <c r="DA9" s="659"/>
      <c r="DB9" s="659"/>
      <c r="DC9" s="659"/>
      <c r="DD9" s="627">
        <v>249466</v>
      </c>
      <c r="DE9" s="622"/>
      <c r="DF9" s="622"/>
      <c r="DG9" s="622"/>
      <c r="DH9" s="622"/>
      <c r="DI9" s="622"/>
      <c r="DJ9" s="622"/>
      <c r="DK9" s="622"/>
      <c r="DL9" s="622"/>
      <c r="DM9" s="622"/>
      <c r="DN9" s="622"/>
      <c r="DO9" s="622"/>
      <c r="DP9" s="623"/>
      <c r="DQ9" s="627">
        <v>8792599</v>
      </c>
      <c r="DR9" s="622"/>
      <c r="DS9" s="622"/>
      <c r="DT9" s="622"/>
      <c r="DU9" s="622"/>
      <c r="DV9" s="622"/>
      <c r="DW9" s="622"/>
      <c r="DX9" s="622"/>
      <c r="DY9" s="622"/>
      <c r="DZ9" s="622"/>
      <c r="EA9" s="622"/>
      <c r="EB9" s="622"/>
      <c r="EC9" s="658"/>
    </row>
    <row r="10" spans="2:143" ht="11.25" customHeight="1" x14ac:dyDescent="0.2">
      <c r="B10" s="618" t="s">
        <v>246</v>
      </c>
      <c r="C10" s="619"/>
      <c r="D10" s="619"/>
      <c r="E10" s="619"/>
      <c r="F10" s="619"/>
      <c r="G10" s="619"/>
      <c r="H10" s="619"/>
      <c r="I10" s="619"/>
      <c r="J10" s="619"/>
      <c r="K10" s="619"/>
      <c r="L10" s="619"/>
      <c r="M10" s="619"/>
      <c r="N10" s="619"/>
      <c r="O10" s="619"/>
      <c r="P10" s="619"/>
      <c r="Q10" s="620"/>
      <c r="R10" s="621" t="s">
        <v>131</v>
      </c>
      <c r="S10" s="622"/>
      <c r="T10" s="622"/>
      <c r="U10" s="622"/>
      <c r="V10" s="622"/>
      <c r="W10" s="622"/>
      <c r="X10" s="622"/>
      <c r="Y10" s="623"/>
      <c r="Z10" s="659" t="s">
        <v>131</v>
      </c>
      <c r="AA10" s="659"/>
      <c r="AB10" s="659"/>
      <c r="AC10" s="659"/>
      <c r="AD10" s="660" t="s">
        <v>131</v>
      </c>
      <c r="AE10" s="660"/>
      <c r="AF10" s="660"/>
      <c r="AG10" s="660"/>
      <c r="AH10" s="660"/>
      <c r="AI10" s="660"/>
      <c r="AJ10" s="660"/>
      <c r="AK10" s="660"/>
      <c r="AL10" s="624" t="s">
        <v>131</v>
      </c>
      <c r="AM10" s="625"/>
      <c r="AN10" s="625"/>
      <c r="AO10" s="661"/>
      <c r="AP10" s="618" t="s">
        <v>247</v>
      </c>
      <c r="AQ10" s="619"/>
      <c r="AR10" s="619"/>
      <c r="AS10" s="619"/>
      <c r="AT10" s="619"/>
      <c r="AU10" s="619"/>
      <c r="AV10" s="619"/>
      <c r="AW10" s="619"/>
      <c r="AX10" s="619"/>
      <c r="AY10" s="619"/>
      <c r="AZ10" s="619"/>
      <c r="BA10" s="619"/>
      <c r="BB10" s="619"/>
      <c r="BC10" s="619"/>
      <c r="BD10" s="619"/>
      <c r="BE10" s="619"/>
      <c r="BF10" s="620"/>
      <c r="BG10" s="621">
        <v>755687</v>
      </c>
      <c r="BH10" s="622"/>
      <c r="BI10" s="622"/>
      <c r="BJ10" s="622"/>
      <c r="BK10" s="622"/>
      <c r="BL10" s="622"/>
      <c r="BM10" s="622"/>
      <c r="BN10" s="623"/>
      <c r="BO10" s="659">
        <v>1.9</v>
      </c>
      <c r="BP10" s="659"/>
      <c r="BQ10" s="659"/>
      <c r="BR10" s="659"/>
      <c r="BS10" s="660" t="s">
        <v>131</v>
      </c>
      <c r="BT10" s="660"/>
      <c r="BU10" s="660"/>
      <c r="BV10" s="660"/>
      <c r="BW10" s="660"/>
      <c r="BX10" s="660"/>
      <c r="BY10" s="660"/>
      <c r="BZ10" s="660"/>
      <c r="CA10" s="660"/>
      <c r="CB10" s="700"/>
      <c r="CD10" s="618" t="s">
        <v>248</v>
      </c>
      <c r="CE10" s="619"/>
      <c r="CF10" s="619"/>
      <c r="CG10" s="619"/>
      <c r="CH10" s="619"/>
      <c r="CI10" s="619"/>
      <c r="CJ10" s="619"/>
      <c r="CK10" s="619"/>
      <c r="CL10" s="619"/>
      <c r="CM10" s="619"/>
      <c r="CN10" s="619"/>
      <c r="CO10" s="619"/>
      <c r="CP10" s="619"/>
      <c r="CQ10" s="620"/>
      <c r="CR10" s="621">
        <v>229840</v>
      </c>
      <c r="CS10" s="622"/>
      <c r="CT10" s="622"/>
      <c r="CU10" s="622"/>
      <c r="CV10" s="622"/>
      <c r="CW10" s="622"/>
      <c r="CX10" s="622"/>
      <c r="CY10" s="623"/>
      <c r="CZ10" s="659">
        <v>0.2</v>
      </c>
      <c r="DA10" s="659"/>
      <c r="DB10" s="659"/>
      <c r="DC10" s="659"/>
      <c r="DD10" s="627" t="s">
        <v>131</v>
      </c>
      <c r="DE10" s="622"/>
      <c r="DF10" s="622"/>
      <c r="DG10" s="622"/>
      <c r="DH10" s="622"/>
      <c r="DI10" s="622"/>
      <c r="DJ10" s="622"/>
      <c r="DK10" s="622"/>
      <c r="DL10" s="622"/>
      <c r="DM10" s="622"/>
      <c r="DN10" s="622"/>
      <c r="DO10" s="622"/>
      <c r="DP10" s="623"/>
      <c r="DQ10" s="627">
        <v>213989</v>
      </c>
      <c r="DR10" s="622"/>
      <c r="DS10" s="622"/>
      <c r="DT10" s="622"/>
      <c r="DU10" s="622"/>
      <c r="DV10" s="622"/>
      <c r="DW10" s="622"/>
      <c r="DX10" s="622"/>
      <c r="DY10" s="622"/>
      <c r="DZ10" s="622"/>
      <c r="EA10" s="622"/>
      <c r="EB10" s="622"/>
      <c r="EC10" s="658"/>
    </row>
    <row r="11" spans="2:143" ht="11.25" customHeight="1" x14ac:dyDescent="0.2">
      <c r="B11" s="618" t="s">
        <v>249</v>
      </c>
      <c r="C11" s="619"/>
      <c r="D11" s="619"/>
      <c r="E11" s="619"/>
      <c r="F11" s="619"/>
      <c r="G11" s="619"/>
      <c r="H11" s="619"/>
      <c r="I11" s="619"/>
      <c r="J11" s="619"/>
      <c r="K11" s="619"/>
      <c r="L11" s="619"/>
      <c r="M11" s="619"/>
      <c r="N11" s="619"/>
      <c r="O11" s="619"/>
      <c r="P11" s="619"/>
      <c r="Q11" s="620"/>
      <c r="R11" s="621">
        <v>6281995</v>
      </c>
      <c r="S11" s="622"/>
      <c r="T11" s="622"/>
      <c r="U11" s="622"/>
      <c r="V11" s="622"/>
      <c r="W11" s="622"/>
      <c r="X11" s="622"/>
      <c r="Y11" s="623"/>
      <c r="Z11" s="624">
        <v>5.0999999999999996</v>
      </c>
      <c r="AA11" s="625"/>
      <c r="AB11" s="625"/>
      <c r="AC11" s="626"/>
      <c r="AD11" s="627">
        <v>6281995</v>
      </c>
      <c r="AE11" s="622"/>
      <c r="AF11" s="622"/>
      <c r="AG11" s="622"/>
      <c r="AH11" s="622"/>
      <c r="AI11" s="622"/>
      <c r="AJ11" s="622"/>
      <c r="AK11" s="623"/>
      <c r="AL11" s="624">
        <v>10.4</v>
      </c>
      <c r="AM11" s="625"/>
      <c r="AN11" s="625"/>
      <c r="AO11" s="661"/>
      <c r="AP11" s="618" t="s">
        <v>250</v>
      </c>
      <c r="AQ11" s="619"/>
      <c r="AR11" s="619"/>
      <c r="AS11" s="619"/>
      <c r="AT11" s="619"/>
      <c r="AU11" s="619"/>
      <c r="AV11" s="619"/>
      <c r="AW11" s="619"/>
      <c r="AX11" s="619"/>
      <c r="AY11" s="619"/>
      <c r="AZ11" s="619"/>
      <c r="BA11" s="619"/>
      <c r="BB11" s="619"/>
      <c r="BC11" s="619"/>
      <c r="BD11" s="619"/>
      <c r="BE11" s="619"/>
      <c r="BF11" s="620"/>
      <c r="BG11" s="621">
        <v>2166355</v>
      </c>
      <c r="BH11" s="622"/>
      <c r="BI11" s="622"/>
      <c r="BJ11" s="622"/>
      <c r="BK11" s="622"/>
      <c r="BL11" s="622"/>
      <c r="BM11" s="622"/>
      <c r="BN11" s="623"/>
      <c r="BO11" s="659">
        <v>5.4</v>
      </c>
      <c r="BP11" s="659"/>
      <c r="BQ11" s="659"/>
      <c r="BR11" s="659"/>
      <c r="BS11" s="660">
        <v>619274</v>
      </c>
      <c r="BT11" s="660"/>
      <c r="BU11" s="660"/>
      <c r="BV11" s="660"/>
      <c r="BW11" s="660"/>
      <c r="BX11" s="660"/>
      <c r="BY11" s="660"/>
      <c r="BZ11" s="660"/>
      <c r="CA11" s="660"/>
      <c r="CB11" s="700"/>
      <c r="CD11" s="618" t="s">
        <v>251</v>
      </c>
      <c r="CE11" s="619"/>
      <c r="CF11" s="619"/>
      <c r="CG11" s="619"/>
      <c r="CH11" s="619"/>
      <c r="CI11" s="619"/>
      <c r="CJ11" s="619"/>
      <c r="CK11" s="619"/>
      <c r="CL11" s="619"/>
      <c r="CM11" s="619"/>
      <c r="CN11" s="619"/>
      <c r="CO11" s="619"/>
      <c r="CP11" s="619"/>
      <c r="CQ11" s="620"/>
      <c r="CR11" s="621">
        <v>257910</v>
      </c>
      <c r="CS11" s="622"/>
      <c r="CT11" s="622"/>
      <c r="CU11" s="622"/>
      <c r="CV11" s="622"/>
      <c r="CW11" s="622"/>
      <c r="CX11" s="622"/>
      <c r="CY11" s="623"/>
      <c r="CZ11" s="659">
        <v>0.2</v>
      </c>
      <c r="DA11" s="659"/>
      <c r="DB11" s="659"/>
      <c r="DC11" s="659"/>
      <c r="DD11" s="627">
        <v>139859</v>
      </c>
      <c r="DE11" s="622"/>
      <c r="DF11" s="622"/>
      <c r="DG11" s="622"/>
      <c r="DH11" s="622"/>
      <c r="DI11" s="622"/>
      <c r="DJ11" s="622"/>
      <c r="DK11" s="622"/>
      <c r="DL11" s="622"/>
      <c r="DM11" s="622"/>
      <c r="DN11" s="622"/>
      <c r="DO11" s="622"/>
      <c r="DP11" s="623"/>
      <c r="DQ11" s="627">
        <v>183531</v>
      </c>
      <c r="DR11" s="622"/>
      <c r="DS11" s="622"/>
      <c r="DT11" s="622"/>
      <c r="DU11" s="622"/>
      <c r="DV11" s="622"/>
      <c r="DW11" s="622"/>
      <c r="DX11" s="622"/>
      <c r="DY11" s="622"/>
      <c r="DZ11" s="622"/>
      <c r="EA11" s="622"/>
      <c r="EB11" s="622"/>
      <c r="EC11" s="658"/>
    </row>
    <row r="12" spans="2:143" ht="11.25" customHeight="1" x14ac:dyDescent="0.2">
      <c r="B12" s="618" t="s">
        <v>252</v>
      </c>
      <c r="C12" s="619"/>
      <c r="D12" s="619"/>
      <c r="E12" s="619"/>
      <c r="F12" s="619"/>
      <c r="G12" s="619"/>
      <c r="H12" s="619"/>
      <c r="I12" s="619"/>
      <c r="J12" s="619"/>
      <c r="K12" s="619"/>
      <c r="L12" s="619"/>
      <c r="M12" s="619"/>
      <c r="N12" s="619"/>
      <c r="O12" s="619"/>
      <c r="P12" s="619"/>
      <c r="Q12" s="620"/>
      <c r="R12" s="621" t="s">
        <v>131</v>
      </c>
      <c r="S12" s="622"/>
      <c r="T12" s="622"/>
      <c r="U12" s="622"/>
      <c r="V12" s="622"/>
      <c r="W12" s="622"/>
      <c r="X12" s="622"/>
      <c r="Y12" s="623"/>
      <c r="Z12" s="659" t="s">
        <v>131</v>
      </c>
      <c r="AA12" s="659"/>
      <c r="AB12" s="659"/>
      <c r="AC12" s="659"/>
      <c r="AD12" s="660" t="s">
        <v>131</v>
      </c>
      <c r="AE12" s="660"/>
      <c r="AF12" s="660"/>
      <c r="AG12" s="660"/>
      <c r="AH12" s="660"/>
      <c r="AI12" s="660"/>
      <c r="AJ12" s="660"/>
      <c r="AK12" s="660"/>
      <c r="AL12" s="624" t="s">
        <v>131</v>
      </c>
      <c r="AM12" s="625"/>
      <c r="AN12" s="625"/>
      <c r="AO12" s="661"/>
      <c r="AP12" s="618" t="s">
        <v>253</v>
      </c>
      <c r="AQ12" s="619"/>
      <c r="AR12" s="619"/>
      <c r="AS12" s="619"/>
      <c r="AT12" s="619"/>
      <c r="AU12" s="619"/>
      <c r="AV12" s="619"/>
      <c r="AW12" s="619"/>
      <c r="AX12" s="619"/>
      <c r="AY12" s="619"/>
      <c r="AZ12" s="619"/>
      <c r="BA12" s="619"/>
      <c r="BB12" s="619"/>
      <c r="BC12" s="619"/>
      <c r="BD12" s="619"/>
      <c r="BE12" s="619"/>
      <c r="BF12" s="620"/>
      <c r="BG12" s="621">
        <v>16688773</v>
      </c>
      <c r="BH12" s="622"/>
      <c r="BI12" s="622"/>
      <c r="BJ12" s="622"/>
      <c r="BK12" s="622"/>
      <c r="BL12" s="622"/>
      <c r="BM12" s="622"/>
      <c r="BN12" s="623"/>
      <c r="BO12" s="659">
        <v>41.7</v>
      </c>
      <c r="BP12" s="659"/>
      <c r="BQ12" s="659"/>
      <c r="BR12" s="659"/>
      <c r="BS12" s="660" t="s">
        <v>131</v>
      </c>
      <c r="BT12" s="660"/>
      <c r="BU12" s="660"/>
      <c r="BV12" s="660"/>
      <c r="BW12" s="660"/>
      <c r="BX12" s="660"/>
      <c r="BY12" s="660"/>
      <c r="BZ12" s="660"/>
      <c r="CA12" s="660"/>
      <c r="CB12" s="700"/>
      <c r="CD12" s="618" t="s">
        <v>254</v>
      </c>
      <c r="CE12" s="619"/>
      <c r="CF12" s="619"/>
      <c r="CG12" s="619"/>
      <c r="CH12" s="619"/>
      <c r="CI12" s="619"/>
      <c r="CJ12" s="619"/>
      <c r="CK12" s="619"/>
      <c r="CL12" s="619"/>
      <c r="CM12" s="619"/>
      <c r="CN12" s="619"/>
      <c r="CO12" s="619"/>
      <c r="CP12" s="619"/>
      <c r="CQ12" s="620"/>
      <c r="CR12" s="621">
        <v>1475829</v>
      </c>
      <c r="CS12" s="622"/>
      <c r="CT12" s="622"/>
      <c r="CU12" s="622"/>
      <c r="CV12" s="622"/>
      <c r="CW12" s="622"/>
      <c r="CX12" s="622"/>
      <c r="CY12" s="623"/>
      <c r="CZ12" s="659">
        <v>1.2</v>
      </c>
      <c r="DA12" s="659"/>
      <c r="DB12" s="659"/>
      <c r="DC12" s="659"/>
      <c r="DD12" s="627" t="s">
        <v>131</v>
      </c>
      <c r="DE12" s="622"/>
      <c r="DF12" s="622"/>
      <c r="DG12" s="622"/>
      <c r="DH12" s="622"/>
      <c r="DI12" s="622"/>
      <c r="DJ12" s="622"/>
      <c r="DK12" s="622"/>
      <c r="DL12" s="622"/>
      <c r="DM12" s="622"/>
      <c r="DN12" s="622"/>
      <c r="DO12" s="622"/>
      <c r="DP12" s="623"/>
      <c r="DQ12" s="627">
        <v>1054107</v>
      </c>
      <c r="DR12" s="622"/>
      <c r="DS12" s="622"/>
      <c r="DT12" s="622"/>
      <c r="DU12" s="622"/>
      <c r="DV12" s="622"/>
      <c r="DW12" s="622"/>
      <c r="DX12" s="622"/>
      <c r="DY12" s="622"/>
      <c r="DZ12" s="622"/>
      <c r="EA12" s="622"/>
      <c r="EB12" s="622"/>
      <c r="EC12" s="658"/>
    </row>
    <row r="13" spans="2:143" ht="11.25" customHeight="1" x14ac:dyDescent="0.2">
      <c r="B13" s="618" t="s">
        <v>255</v>
      </c>
      <c r="C13" s="619"/>
      <c r="D13" s="619"/>
      <c r="E13" s="619"/>
      <c r="F13" s="619"/>
      <c r="G13" s="619"/>
      <c r="H13" s="619"/>
      <c r="I13" s="619"/>
      <c r="J13" s="619"/>
      <c r="K13" s="619"/>
      <c r="L13" s="619"/>
      <c r="M13" s="619"/>
      <c r="N13" s="619"/>
      <c r="O13" s="619"/>
      <c r="P13" s="619"/>
      <c r="Q13" s="620"/>
      <c r="R13" s="621" t="s">
        <v>131</v>
      </c>
      <c r="S13" s="622"/>
      <c r="T13" s="622"/>
      <c r="U13" s="622"/>
      <c r="V13" s="622"/>
      <c r="W13" s="622"/>
      <c r="X13" s="622"/>
      <c r="Y13" s="623"/>
      <c r="Z13" s="659" t="s">
        <v>131</v>
      </c>
      <c r="AA13" s="659"/>
      <c r="AB13" s="659"/>
      <c r="AC13" s="659"/>
      <c r="AD13" s="660" t="s">
        <v>131</v>
      </c>
      <c r="AE13" s="660"/>
      <c r="AF13" s="660"/>
      <c r="AG13" s="660"/>
      <c r="AH13" s="660"/>
      <c r="AI13" s="660"/>
      <c r="AJ13" s="660"/>
      <c r="AK13" s="660"/>
      <c r="AL13" s="624" t="s">
        <v>131</v>
      </c>
      <c r="AM13" s="625"/>
      <c r="AN13" s="625"/>
      <c r="AO13" s="661"/>
      <c r="AP13" s="618" t="s">
        <v>256</v>
      </c>
      <c r="AQ13" s="619"/>
      <c r="AR13" s="619"/>
      <c r="AS13" s="619"/>
      <c r="AT13" s="619"/>
      <c r="AU13" s="619"/>
      <c r="AV13" s="619"/>
      <c r="AW13" s="619"/>
      <c r="AX13" s="619"/>
      <c r="AY13" s="619"/>
      <c r="AZ13" s="619"/>
      <c r="BA13" s="619"/>
      <c r="BB13" s="619"/>
      <c r="BC13" s="619"/>
      <c r="BD13" s="619"/>
      <c r="BE13" s="619"/>
      <c r="BF13" s="620"/>
      <c r="BG13" s="621">
        <v>16412034</v>
      </c>
      <c r="BH13" s="622"/>
      <c r="BI13" s="622"/>
      <c r="BJ13" s="622"/>
      <c r="BK13" s="622"/>
      <c r="BL13" s="622"/>
      <c r="BM13" s="622"/>
      <c r="BN13" s="623"/>
      <c r="BO13" s="659">
        <v>41</v>
      </c>
      <c r="BP13" s="659"/>
      <c r="BQ13" s="659"/>
      <c r="BR13" s="659"/>
      <c r="BS13" s="660" t="s">
        <v>131</v>
      </c>
      <c r="BT13" s="660"/>
      <c r="BU13" s="660"/>
      <c r="BV13" s="660"/>
      <c r="BW13" s="660"/>
      <c r="BX13" s="660"/>
      <c r="BY13" s="660"/>
      <c r="BZ13" s="660"/>
      <c r="CA13" s="660"/>
      <c r="CB13" s="700"/>
      <c r="CD13" s="618" t="s">
        <v>257</v>
      </c>
      <c r="CE13" s="619"/>
      <c r="CF13" s="619"/>
      <c r="CG13" s="619"/>
      <c r="CH13" s="619"/>
      <c r="CI13" s="619"/>
      <c r="CJ13" s="619"/>
      <c r="CK13" s="619"/>
      <c r="CL13" s="619"/>
      <c r="CM13" s="619"/>
      <c r="CN13" s="619"/>
      <c r="CO13" s="619"/>
      <c r="CP13" s="619"/>
      <c r="CQ13" s="620"/>
      <c r="CR13" s="621">
        <v>8256350</v>
      </c>
      <c r="CS13" s="622"/>
      <c r="CT13" s="622"/>
      <c r="CU13" s="622"/>
      <c r="CV13" s="622"/>
      <c r="CW13" s="622"/>
      <c r="CX13" s="622"/>
      <c r="CY13" s="623"/>
      <c r="CZ13" s="659">
        <v>6.7</v>
      </c>
      <c r="DA13" s="659"/>
      <c r="DB13" s="659"/>
      <c r="DC13" s="659"/>
      <c r="DD13" s="627">
        <v>2388602</v>
      </c>
      <c r="DE13" s="622"/>
      <c r="DF13" s="622"/>
      <c r="DG13" s="622"/>
      <c r="DH13" s="622"/>
      <c r="DI13" s="622"/>
      <c r="DJ13" s="622"/>
      <c r="DK13" s="622"/>
      <c r="DL13" s="622"/>
      <c r="DM13" s="622"/>
      <c r="DN13" s="622"/>
      <c r="DO13" s="622"/>
      <c r="DP13" s="623"/>
      <c r="DQ13" s="627">
        <v>6416192</v>
      </c>
      <c r="DR13" s="622"/>
      <c r="DS13" s="622"/>
      <c r="DT13" s="622"/>
      <c r="DU13" s="622"/>
      <c r="DV13" s="622"/>
      <c r="DW13" s="622"/>
      <c r="DX13" s="622"/>
      <c r="DY13" s="622"/>
      <c r="DZ13" s="622"/>
      <c r="EA13" s="622"/>
      <c r="EB13" s="622"/>
      <c r="EC13" s="658"/>
    </row>
    <row r="14" spans="2:143" ht="11.25" customHeight="1" x14ac:dyDescent="0.2">
      <c r="B14" s="618" t="s">
        <v>258</v>
      </c>
      <c r="C14" s="619"/>
      <c r="D14" s="619"/>
      <c r="E14" s="619"/>
      <c r="F14" s="619"/>
      <c r="G14" s="619"/>
      <c r="H14" s="619"/>
      <c r="I14" s="619"/>
      <c r="J14" s="619"/>
      <c r="K14" s="619"/>
      <c r="L14" s="619"/>
      <c r="M14" s="619"/>
      <c r="N14" s="619"/>
      <c r="O14" s="619"/>
      <c r="P14" s="619"/>
      <c r="Q14" s="620"/>
      <c r="R14" s="621">
        <v>3243</v>
      </c>
      <c r="S14" s="622"/>
      <c r="T14" s="622"/>
      <c r="U14" s="622"/>
      <c r="V14" s="622"/>
      <c r="W14" s="622"/>
      <c r="X14" s="622"/>
      <c r="Y14" s="623"/>
      <c r="Z14" s="659">
        <v>0</v>
      </c>
      <c r="AA14" s="659"/>
      <c r="AB14" s="659"/>
      <c r="AC14" s="659"/>
      <c r="AD14" s="660">
        <v>3243</v>
      </c>
      <c r="AE14" s="660"/>
      <c r="AF14" s="660"/>
      <c r="AG14" s="660"/>
      <c r="AH14" s="660"/>
      <c r="AI14" s="660"/>
      <c r="AJ14" s="660"/>
      <c r="AK14" s="660"/>
      <c r="AL14" s="624">
        <v>0</v>
      </c>
      <c r="AM14" s="625"/>
      <c r="AN14" s="625"/>
      <c r="AO14" s="661"/>
      <c r="AP14" s="618" t="s">
        <v>259</v>
      </c>
      <c r="AQ14" s="619"/>
      <c r="AR14" s="619"/>
      <c r="AS14" s="619"/>
      <c r="AT14" s="619"/>
      <c r="AU14" s="619"/>
      <c r="AV14" s="619"/>
      <c r="AW14" s="619"/>
      <c r="AX14" s="619"/>
      <c r="AY14" s="619"/>
      <c r="AZ14" s="619"/>
      <c r="BA14" s="619"/>
      <c r="BB14" s="619"/>
      <c r="BC14" s="619"/>
      <c r="BD14" s="619"/>
      <c r="BE14" s="619"/>
      <c r="BF14" s="620"/>
      <c r="BG14" s="621">
        <v>429781</v>
      </c>
      <c r="BH14" s="622"/>
      <c r="BI14" s="622"/>
      <c r="BJ14" s="622"/>
      <c r="BK14" s="622"/>
      <c r="BL14" s="622"/>
      <c r="BM14" s="622"/>
      <c r="BN14" s="623"/>
      <c r="BO14" s="659">
        <v>1.1000000000000001</v>
      </c>
      <c r="BP14" s="659"/>
      <c r="BQ14" s="659"/>
      <c r="BR14" s="659"/>
      <c r="BS14" s="660" t="s">
        <v>260</v>
      </c>
      <c r="BT14" s="660"/>
      <c r="BU14" s="660"/>
      <c r="BV14" s="660"/>
      <c r="BW14" s="660"/>
      <c r="BX14" s="660"/>
      <c r="BY14" s="660"/>
      <c r="BZ14" s="660"/>
      <c r="CA14" s="660"/>
      <c r="CB14" s="700"/>
      <c r="CD14" s="618" t="s">
        <v>261</v>
      </c>
      <c r="CE14" s="619"/>
      <c r="CF14" s="619"/>
      <c r="CG14" s="619"/>
      <c r="CH14" s="619"/>
      <c r="CI14" s="619"/>
      <c r="CJ14" s="619"/>
      <c r="CK14" s="619"/>
      <c r="CL14" s="619"/>
      <c r="CM14" s="619"/>
      <c r="CN14" s="619"/>
      <c r="CO14" s="619"/>
      <c r="CP14" s="619"/>
      <c r="CQ14" s="620"/>
      <c r="CR14" s="621">
        <v>3004431</v>
      </c>
      <c r="CS14" s="622"/>
      <c r="CT14" s="622"/>
      <c r="CU14" s="622"/>
      <c r="CV14" s="622"/>
      <c r="CW14" s="622"/>
      <c r="CX14" s="622"/>
      <c r="CY14" s="623"/>
      <c r="CZ14" s="659">
        <v>2.4</v>
      </c>
      <c r="DA14" s="659"/>
      <c r="DB14" s="659"/>
      <c r="DC14" s="659"/>
      <c r="DD14" s="627">
        <v>346825</v>
      </c>
      <c r="DE14" s="622"/>
      <c r="DF14" s="622"/>
      <c r="DG14" s="622"/>
      <c r="DH14" s="622"/>
      <c r="DI14" s="622"/>
      <c r="DJ14" s="622"/>
      <c r="DK14" s="622"/>
      <c r="DL14" s="622"/>
      <c r="DM14" s="622"/>
      <c r="DN14" s="622"/>
      <c r="DO14" s="622"/>
      <c r="DP14" s="623"/>
      <c r="DQ14" s="627">
        <v>2759101</v>
      </c>
      <c r="DR14" s="622"/>
      <c r="DS14" s="622"/>
      <c r="DT14" s="622"/>
      <c r="DU14" s="622"/>
      <c r="DV14" s="622"/>
      <c r="DW14" s="622"/>
      <c r="DX14" s="622"/>
      <c r="DY14" s="622"/>
      <c r="DZ14" s="622"/>
      <c r="EA14" s="622"/>
      <c r="EB14" s="622"/>
      <c r="EC14" s="658"/>
    </row>
    <row r="15" spans="2:143" ht="11.25" customHeight="1" x14ac:dyDescent="0.2">
      <c r="B15" s="618" t="s">
        <v>262</v>
      </c>
      <c r="C15" s="619"/>
      <c r="D15" s="619"/>
      <c r="E15" s="619"/>
      <c r="F15" s="619"/>
      <c r="G15" s="619"/>
      <c r="H15" s="619"/>
      <c r="I15" s="619"/>
      <c r="J15" s="619"/>
      <c r="K15" s="619"/>
      <c r="L15" s="619"/>
      <c r="M15" s="619"/>
      <c r="N15" s="619"/>
      <c r="O15" s="619"/>
      <c r="P15" s="619"/>
      <c r="Q15" s="620"/>
      <c r="R15" s="621" t="s">
        <v>131</v>
      </c>
      <c r="S15" s="622"/>
      <c r="T15" s="622"/>
      <c r="U15" s="622"/>
      <c r="V15" s="622"/>
      <c r="W15" s="622"/>
      <c r="X15" s="622"/>
      <c r="Y15" s="623"/>
      <c r="Z15" s="659" t="s">
        <v>131</v>
      </c>
      <c r="AA15" s="659"/>
      <c r="AB15" s="659"/>
      <c r="AC15" s="659"/>
      <c r="AD15" s="660" t="s">
        <v>131</v>
      </c>
      <c r="AE15" s="660"/>
      <c r="AF15" s="660"/>
      <c r="AG15" s="660"/>
      <c r="AH15" s="660"/>
      <c r="AI15" s="660"/>
      <c r="AJ15" s="660"/>
      <c r="AK15" s="660"/>
      <c r="AL15" s="624" t="s">
        <v>131</v>
      </c>
      <c r="AM15" s="625"/>
      <c r="AN15" s="625"/>
      <c r="AO15" s="661"/>
      <c r="AP15" s="618" t="s">
        <v>263</v>
      </c>
      <c r="AQ15" s="619"/>
      <c r="AR15" s="619"/>
      <c r="AS15" s="619"/>
      <c r="AT15" s="619"/>
      <c r="AU15" s="619"/>
      <c r="AV15" s="619"/>
      <c r="AW15" s="619"/>
      <c r="AX15" s="619"/>
      <c r="AY15" s="619"/>
      <c r="AZ15" s="619"/>
      <c r="BA15" s="619"/>
      <c r="BB15" s="619"/>
      <c r="BC15" s="619"/>
      <c r="BD15" s="619"/>
      <c r="BE15" s="619"/>
      <c r="BF15" s="620"/>
      <c r="BG15" s="621">
        <v>1959065</v>
      </c>
      <c r="BH15" s="622"/>
      <c r="BI15" s="622"/>
      <c r="BJ15" s="622"/>
      <c r="BK15" s="622"/>
      <c r="BL15" s="622"/>
      <c r="BM15" s="622"/>
      <c r="BN15" s="623"/>
      <c r="BO15" s="659">
        <v>4.9000000000000004</v>
      </c>
      <c r="BP15" s="659"/>
      <c r="BQ15" s="659"/>
      <c r="BR15" s="659"/>
      <c r="BS15" s="660" t="s">
        <v>131</v>
      </c>
      <c r="BT15" s="660"/>
      <c r="BU15" s="660"/>
      <c r="BV15" s="660"/>
      <c r="BW15" s="660"/>
      <c r="BX15" s="660"/>
      <c r="BY15" s="660"/>
      <c r="BZ15" s="660"/>
      <c r="CA15" s="660"/>
      <c r="CB15" s="700"/>
      <c r="CD15" s="618" t="s">
        <v>264</v>
      </c>
      <c r="CE15" s="619"/>
      <c r="CF15" s="619"/>
      <c r="CG15" s="619"/>
      <c r="CH15" s="619"/>
      <c r="CI15" s="619"/>
      <c r="CJ15" s="619"/>
      <c r="CK15" s="619"/>
      <c r="CL15" s="619"/>
      <c r="CM15" s="619"/>
      <c r="CN15" s="619"/>
      <c r="CO15" s="619"/>
      <c r="CP15" s="619"/>
      <c r="CQ15" s="620"/>
      <c r="CR15" s="621">
        <v>11948421</v>
      </c>
      <c r="CS15" s="622"/>
      <c r="CT15" s="622"/>
      <c r="CU15" s="622"/>
      <c r="CV15" s="622"/>
      <c r="CW15" s="622"/>
      <c r="CX15" s="622"/>
      <c r="CY15" s="623"/>
      <c r="CZ15" s="659">
        <v>9.6999999999999993</v>
      </c>
      <c r="DA15" s="659"/>
      <c r="DB15" s="659"/>
      <c r="DC15" s="659"/>
      <c r="DD15" s="627">
        <v>2462591</v>
      </c>
      <c r="DE15" s="622"/>
      <c r="DF15" s="622"/>
      <c r="DG15" s="622"/>
      <c r="DH15" s="622"/>
      <c r="DI15" s="622"/>
      <c r="DJ15" s="622"/>
      <c r="DK15" s="622"/>
      <c r="DL15" s="622"/>
      <c r="DM15" s="622"/>
      <c r="DN15" s="622"/>
      <c r="DO15" s="622"/>
      <c r="DP15" s="623"/>
      <c r="DQ15" s="627">
        <v>8010022</v>
      </c>
      <c r="DR15" s="622"/>
      <c r="DS15" s="622"/>
      <c r="DT15" s="622"/>
      <c r="DU15" s="622"/>
      <c r="DV15" s="622"/>
      <c r="DW15" s="622"/>
      <c r="DX15" s="622"/>
      <c r="DY15" s="622"/>
      <c r="DZ15" s="622"/>
      <c r="EA15" s="622"/>
      <c r="EB15" s="622"/>
      <c r="EC15" s="658"/>
    </row>
    <row r="16" spans="2:143" ht="11.25" customHeight="1" x14ac:dyDescent="0.2">
      <c r="B16" s="618" t="s">
        <v>265</v>
      </c>
      <c r="C16" s="619"/>
      <c r="D16" s="619"/>
      <c r="E16" s="619"/>
      <c r="F16" s="619"/>
      <c r="G16" s="619"/>
      <c r="H16" s="619"/>
      <c r="I16" s="619"/>
      <c r="J16" s="619"/>
      <c r="K16" s="619"/>
      <c r="L16" s="619"/>
      <c r="M16" s="619"/>
      <c r="N16" s="619"/>
      <c r="O16" s="619"/>
      <c r="P16" s="619"/>
      <c r="Q16" s="620"/>
      <c r="R16" s="621">
        <v>97031</v>
      </c>
      <c r="S16" s="622"/>
      <c r="T16" s="622"/>
      <c r="U16" s="622"/>
      <c r="V16" s="622"/>
      <c r="W16" s="622"/>
      <c r="X16" s="622"/>
      <c r="Y16" s="623"/>
      <c r="Z16" s="659">
        <v>0.1</v>
      </c>
      <c r="AA16" s="659"/>
      <c r="AB16" s="659"/>
      <c r="AC16" s="659"/>
      <c r="AD16" s="660">
        <v>97031</v>
      </c>
      <c r="AE16" s="660"/>
      <c r="AF16" s="660"/>
      <c r="AG16" s="660"/>
      <c r="AH16" s="660"/>
      <c r="AI16" s="660"/>
      <c r="AJ16" s="660"/>
      <c r="AK16" s="660"/>
      <c r="AL16" s="624">
        <v>0.2</v>
      </c>
      <c r="AM16" s="625"/>
      <c r="AN16" s="625"/>
      <c r="AO16" s="661"/>
      <c r="AP16" s="618" t="s">
        <v>266</v>
      </c>
      <c r="AQ16" s="619"/>
      <c r="AR16" s="619"/>
      <c r="AS16" s="619"/>
      <c r="AT16" s="619"/>
      <c r="AU16" s="619"/>
      <c r="AV16" s="619"/>
      <c r="AW16" s="619"/>
      <c r="AX16" s="619"/>
      <c r="AY16" s="619"/>
      <c r="AZ16" s="619"/>
      <c r="BA16" s="619"/>
      <c r="BB16" s="619"/>
      <c r="BC16" s="619"/>
      <c r="BD16" s="619"/>
      <c r="BE16" s="619"/>
      <c r="BF16" s="620"/>
      <c r="BG16" s="621" t="s">
        <v>131</v>
      </c>
      <c r="BH16" s="622"/>
      <c r="BI16" s="622"/>
      <c r="BJ16" s="622"/>
      <c r="BK16" s="622"/>
      <c r="BL16" s="622"/>
      <c r="BM16" s="622"/>
      <c r="BN16" s="623"/>
      <c r="BO16" s="659" t="s">
        <v>131</v>
      </c>
      <c r="BP16" s="659"/>
      <c r="BQ16" s="659"/>
      <c r="BR16" s="659"/>
      <c r="BS16" s="660" t="s">
        <v>131</v>
      </c>
      <c r="BT16" s="660"/>
      <c r="BU16" s="660"/>
      <c r="BV16" s="660"/>
      <c r="BW16" s="660"/>
      <c r="BX16" s="660"/>
      <c r="BY16" s="660"/>
      <c r="BZ16" s="660"/>
      <c r="CA16" s="660"/>
      <c r="CB16" s="700"/>
      <c r="CD16" s="618" t="s">
        <v>267</v>
      </c>
      <c r="CE16" s="619"/>
      <c r="CF16" s="619"/>
      <c r="CG16" s="619"/>
      <c r="CH16" s="619"/>
      <c r="CI16" s="619"/>
      <c r="CJ16" s="619"/>
      <c r="CK16" s="619"/>
      <c r="CL16" s="619"/>
      <c r="CM16" s="619"/>
      <c r="CN16" s="619"/>
      <c r="CO16" s="619"/>
      <c r="CP16" s="619"/>
      <c r="CQ16" s="620"/>
      <c r="CR16" s="621" t="s">
        <v>131</v>
      </c>
      <c r="CS16" s="622"/>
      <c r="CT16" s="622"/>
      <c r="CU16" s="622"/>
      <c r="CV16" s="622"/>
      <c r="CW16" s="622"/>
      <c r="CX16" s="622"/>
      <c r="CY16" s="623"/>
      <c r="CZ16" s="659" t="s">
        <v>131</v>
      </c>
      <c r="DA16" s="659"/>
      <c r="DB16" s="659"/>
      <c r="DC16" s="659"/>
      <c r="DD16" s="627" t="s">
        <v>131</v>
      </c>
      <c r="DE16" s="622"/>
      <c r="DF16" s="622"/>
      <c r="DG16" s="622"/>
      <c r="DH16" s="622"/>
      <c r="DI16" s="622"/>
      <c r="DJ16" s="622"/>
      <c r="DK16" s="622"/>
      <c r="DL16" s="622"/>
      <c r="DM16" s="622"/>
      <c r="DN16" s="622"/>
      <c r="DO16" s="622"/>
      <c r="DP16" s="623"/>
      <c r="DQ16" s="627" t="s">
        <v>131</v>
      </c>
      <c r="DR16" s="622"/>
      <c r="DS16" s="622"/>
      <c r="DT16" s="622"/>
      <c r="DU16" s="622"/>
      <c r="DV16" s="622"/>
      <c r="DW16" s="622"/>
      <c r="DX16" s="622"/>
      <c r="DY16" s="622"/>
      <c r="DZ16" s="622"/>
      <c r="EA16" s="622"/>
      <c r="EB16" s="622"/>
      <c r="EC16" s="658"/>
    </row>
    <row r="17" spans="2:133" ht="11.25" customHeight="1" x14ac:dyDescent="0.2">
      <c r="B17" s="618" t="s">
        <v>268</v>
      </c>
      <c r="C17" s="619"/>
      <c r="D17" s="619"/>
      <c r="E17" s="619"/>
      <c r="F17" s="619"/>
      <c r="G17" s="619"/>
      <c r="H17" s="619"/>
      <c r="I17" s="619"/>
      <c r="J17" s="619"/>
      <c r="K17" s="619"/>
      <c r="L17" s="619"/>
      <c r="M17" s="619"/>
      <c r="N17" s="619"/>
      <c r="O17" s="619"/>
      <c r="P17" s="619"/>
      <c r="Q17" s="620"/>
      <c r="R17" s="621">
        <v>683155</v>
      </c>
      <c r="S17" s="622"/>
      <c r="T17" s="622"/>
      <c r="U17" s="622"/>
      <c r="V17" s="622"/>
      <c r="W17" s="622"/>
      <c r="X17" s="622"/>
      <c r="Y17" s="623"/>
      <c r="Z17" s="659">
        <v>0.6</v>
      </c>
      <c r="AA17" s="659"/>
      <c r="AB17" s="659"/>
      <c r="AC17" s="659"/>
      <c r="AD17" s="660">
        <v>683155</v>
      </c>
      <c r="AE17" s="660"/>
      <c r="AF17" s="660"/>
      <c r="AG17" s="660"/>
      <c r="AH17" s="660"/>
      <c r="AI17" s="660"/>
      <c r="AJ17" s="660"/>
      <c r="AK17" s="660"/>
      <c r="AL17" s="624">
        <v>1.1000000000000001</v>
      </c>
      <c r="AM17" s="625"/>
      <c r="AN17" s="625"/>
      <c r="AO17" s="661"/>
      <c r="AP17" s="618" t="s">
        <v>269</v>
      </c>
      <c r="AQ17" s="619"/>
      <c r="AR17" s="619"/>
      <c r="AS17" s="619"/>
      <c r="AT17" s="619"/>
      <c r="AU17" s="619"/>
      <c r="AV17" s="619"/>
      <c r="AW17" s="619"/>
      <c r="AX17" s="619"/>
      <c r="AY17" s="619"/>
      <c r="AZ17" s="619"/>
      <c r="BA17" s="619"/>
      <c r="BB17" s="619"/>
      <c r="BC17" s="619"/>
      <c r="BD17" s="619"/>
      <c r="BE17" s="619"/>
      <c r="BF17" s="620"/>
      <c r="BG17" s="621" t="s">
        <v>131</v>
      </c>
      <c r="BH17" s="622"/>
      <c r="BI17" s="622"/>
      <c r="BJ17" s="622"/>
      <c r="BK17" s="622"/>
      <c r="BL17" s="622"/>
      <c r="BM17" s="622"/>
      <c r="BN17" s="623"/>
      <c r="BO17" s="659" t="s">
        <v>131</v>
      </c>
      <c r="BP17" s="659"/>
      <c r="BQ17" s="659"/>
      <c r="BR17" s="659"/>
      <c r="BS17" s="660" t="s">
        <v>131</v>
      </c>
      <c r="BT17" s="660"/>
      <c r="BU17" s="660"/>
      <c r="BV17" s="660"/>
      <c r="BW17" s="660"/>
      <c r="BX17" s="660"/>
      <c r="BY17" s="660"/>
      <c r="BZ17" s="660"/>
      <c r="CA17" s="660"/>
      <c r="CB17" s="700"/>
      <c r="CD17" s="618" t="s">
        <v>270</v>
      </c>
      <c r="CE17" s="619"/>
      <c r="CF17" s="619"/>
      <c r="CG17" s="619"/>
      <c r="CH17" s="619"/>
      <c r="CI17" s="619"/>
      <c r="CJ17" s="619"/>
      <c r="CK17" s="619"/>
      <c r="CL17" s="619"/>
      <c r="CM17" s="619"/>
      <c r="CN17" s="619"/>
      <c r="CO17" s="619"/>
      <c r="CP17" s="619"/>
      <c r="CQ17" s="620"/>
      <c r="CR17" s="621">
        <v>9383272</v>
      </c>
      <c r="CS17" s="622"/>
      <c r="CT17" s="622"/>
      <c r="CU17" s="622"/>
      <c r="CV17" s="622"/>
      <c r="CW17" s="622"/>
      <c r="CX17" s="622"/>
      <c r="CY17" s="623"/>
      <c r="CZ17" s="659">
        <v>7.6</v>
      </c>
      <c r="DA17" s="659"/>
      <c r="DB17" s="659"/>
      <c r="DC17" s="659"/>
      <c r="DD17" s="627" t="s">
        <v>260</v>
      </c>
      <c r="DE17" s="622"/>
      <c r="DF17" s="622"/>
      <c r="DG17" s="622"/>
      <c r="DH17" s="622"/>
      <c r="DI17" s="622"/>
      <c r="DJ17" s="622"/>
      <c r="DK17" s="622"/>
      <c r="DL17" s="622"/>
      <c r="DM17" s="622"/>
      <c r="DN17" s="622"/>
      <c r="DO17" s="622"/>
      <c r="DP17" s="623"/>
      <c r="DQ17" s="627">
        <v>9243977</v>
      </c>
      <c r="DR17" s="622"/>
      <c r="DS17" s="622"/>
      <c r="DT17" s="622"/>
      <c r="DU17" s="622"/>
      <c r="DV17" s="622"/>
      <c r="DW17" s="622"/>
      <c r="DX17" s="622"/>
      <c r="DY17" s="622"/>
      <c r="DZ17" s="622"/>
      <c r="EA17" s="622"/>
      <c r="EB17" s="622"/>
      <c r="EC17" s="658"/>
    </row>
    <row r="18" spans="2:133" ht="11.25" customHeight="1" x14ac:dyDescent="0.2">
      <c r="B18" s="618" t="s">
        <v>271</v>
      </c>
      <c r="C18" s="619"/>
      <c r="D18" s="619"/>
      <c r="E18" s="619"/>
      <c r="F18" s="619"/>
      <c r="G18" s="619"/>
      <c r="H18" s="619"/>
      <c r="I18" s="619"/>
      <c r="J18" s="619"/>
      <c r="K18" s="619"/>
      <c r="L18" s="619"/>
      <c r="M18" s="619"/>
      <c r="N18" s="619"/>
      <c r="O18" s="619"/>
      <c r="P18" s="619"/>
      <c r="Q18" s="620"/>
      <c r="R18" s="621">
        <v>332892</v>
      </c>
      <c r="S18" s="622"/>
      <c r="T18" s="622"/>
      <c r="U18" s="622"/>
      <c r="V18" s="622"/>
      <c r="W18" s="622"/>
      <c r="X18" s="622"/>
      <c r="Y18" s="623"/>
      <c r="Z18" s="659">
        <v>0.3</v>
      </c>
      <c r="AA18" s="659"/>
      <c r="AB18" s="659"/>
      <c r="AC18" s="659"/>
      <c r="AD18" s="660">
        <v>332892</v>
      </c>
      <c r="AE18" s="660"/>
      <c r="AF18" s="660"/>
      <c r="AG18" s="660"/>
      <c r="AH18" s="660"/>
      <c r="AI18" s="660"/>
      <c r="AJ18" s="660"/>
      <c r="AK18" s="660"/>
      <c r="AL18" s="624">
        <v>0.6</v>
      </c>
      <c r="AM18" s="625"/>
      <c r="AN18" s="625"/>
      <c r="AO18" s="661"/>
      <c r="AP18" s="618" t="s">
        <v>272</v>
      </c>
      <c r="AQ18" s="619"/>
      <c r="AR18" s="619"/>
      <c r="AS18" s="619"/>
      <c r="AT18" s="619"/>
      <c r="AU18" s="619"/>
      <c r="AV18" s="619"/>
      <c r="AW18" s="619"/>
      <c r="AX18" s="619"/>
      <c r="AY18" s="619"/>
      <c r="AZ18" s="619"/>
      <c r="BA18" s="619"/>
      <c r="BB18" s="619"/>
      <c r="BC18" s="619"/>
      <c r="BD18" s="619"/>
      <c r="BE18" s="619"/>
      <c r="BF18" s="620"/>
      <c r="BG18" s="621" t="s">
        <v>131</v>
      </c>
      <c r="BH18" s="622"/>
      <c r="BI18" s="622"/>
      <c r="BJ18" s="622"/>
      <c r="BK18" s="622"/>
      <c r="BL18" s="622"/>
      <c r="BM18" s="622"/>
      <c r="BN18" s="623"/>
      <c r="BO18" s="659" t="s">
        <v>131</v>
      </c>
      <c r="BP18" s="659"/>
      <c r="BQ18" s="659"/>
      <c r="BR18" s="659"/>
      <c r="BS18" s="660" t="s">
        <v>131</v>
      </c>
      <c r="BT18" s="660"/>
      <c r="BU18" s="660"/>
      <c r="BV18" s="660"/>
      <c r="BW18" s="660"/>
      <c r="BX18" s="660"/>
      <c r="BY18" s="660"/>
      <c r="BZ18" s="660"/>
      <c r="CA18" s="660"/>
      <c r="CB18" s="700"/>
      <c r="CD18" s="618" t="s">
        <v>273</v>
      </c>
      <c r="CE18" s="619"/>
      <c r="CF18" s="619"/>
      <c r="CG18" s="619"/>
      <c r="CH18" s="619"/>
      <c r="CI18" s="619"/>
      <c r="CJ18" s="619"/>
      <c r="CK18" s="619"/>
      <c r="CL18" s="619"/>
      <c r="CM18" s="619"/>
      <c r="CN18" s="619"/>
      <c r="CO18" s="619"/>
      <c r="CP18" s="619"/>
      <c r="CQ18" s="620"/>
      <c r="CR18" s="621" t="s">
        <v>131</v>
      </c>
      <c r="CS18" s="622"/>
      <c r="CT18" s="622"/>
      <c r="CU18" s="622"/>
      <c r="CV18" s="622"/>
      <c r="CW18" s="622"/>
      <c r="CX18" s="622"/>
      <c r="CY18" s="623"/>
      <c r="CZ18" s="659" t="s">
        <v>131</v>
      </c>
      <c r="DA18" s="659"/>
      <c r="DB18" s="659"/>
      <c r="DC18" s="659"/>
      <c r="DD18" s="627" t="s">
        <v>131</v>
      </c>
      <c r="DE18" s="622"/>
      <c r="DF18" s="622"/>
      <c r="DG18" s="622"/>
      <c r="DH18" s="622"/>
      <c r="DI18" s="622"/>
      <c r="DJ18" s="622"/>
      <c r="DK18" s="622"/>
      <c r="DL18" s="622"/>
      <c r="DM18" s="622"/>
      <c r="DN18" s="622"/>
      <c r="DO18" s="622"/>
      <c r="DP18" s="623"/>
      <c r="DQ18" s="627" t="s">
        <v>131</v>
      </c>
      <c r="DR18" s="622"/>
      <c r="DS18" s="622"/>
      <c r="DT18" s="622"/>
      <c r="DU18" s="622"/>
      <c r="DV18" s="622"/>
      <c r="DW18" s="622"/>
      <c r="DX18" s="622"/>
      <c r="DY18" s="622"/>
      <c r="DZ18" s="622"/>
      <c r="EA18" s="622"/>
      <c r="EB18" s="622"/>
      <c r="EC18" s="658"/>
    </row>
    <row r="19" spans="2:133" ht="11.25" customHeight="1" x14ac:dyDescent="0.2">
      <c r="B19" s="618" t="s">
        <v>274</v>
      </c>
      <c r="C19" s="619"/>
      <c r="D19" s="619"/>
      <c r="E19" s="619"/>
      <c r="F19" s="619"/>
      <c r="G19" s="619"/>
      <c r="H19" s="619"/>
      <c r="I19" s="619"/>
      <c r="J19" s="619"/>
      <c r="K19" s="619"/>
      <c r="L19" s="619"/>
      <c r="M19" s="619"/>
      <c r="N19" s="619"/>
      <c r="O19" s="619"/>
      <c r="P19" s="619"/>
      <c r="Q19" s="620"/>
      <c r="R19" s="621">
        <v>320084</v>
      </c>
      <c r="S19" s="622"/>
      <c r="T19" s="622"/>
      <c r="U19" s="622"/>
      <c r="V19" s="622"/>
      <c r="W19" s="622"/>
      <c r="X19" s="622"/>
      <c r="Y19" s="623"/>
      <c r="Z19" s="659">
        <v>0.3</v>
      </c>
      <c r="AA19" s="659"/>
      <c r="AB19" s="659"/>
      <c r="AC19" s="659"/>
      <c r="AD19" s="660">
        <v>320084</v>
      </c>
      <c r="AE19" s="660"/>
      <c r="AF19" s="660"/>
      <c r="AG19" s="660"/>
      <c r="AH19" s="660"/>
      <c r="AI19" s="660"/>
      <c r="AJ19" s="660"/>
      <c r="AK19" s="660"/>
      <c r="AL19" s="624">
        <v>0.5</v>
      </c>
      <c r="AM19" s="625"/>
      <c r="AN19" s="625"/>
      <c r="AO19" s="661"/>
      <c r="AP19" s="618" t="s">
        <v>275</v>
      </c>
      <c r="AQ19" s="619"/>
      <c r="AR19" s="619"/>
      <c r="AS19" s="619"/>
      <c r="AT19" s="619"/>
      <c r="AU19" s="619"/>
      <c r="AV19" s="619"/>
      <c r="AW19" s="619"/>
      <c r="AX19" s="619"/>
      <c r="AY19" s="619"/>
      <c r="AZ19" s="619"/>
      <c r="BA19" s="619"/>
      <c r="BB19" s="619"/>
      <c r="BC19" s="619"/>
      <c r="BD19" s="619"/>
      <c r="BE19" s="619"/>
      <c r="BF19" s="620"/>
      <c r="BG19" s="621">
        <v>3456710</v>
      </c>
      <c r="BH19" s="622"/>
      <c r="BI19" s="622"/>
      <c r="BJ19" s="622"/>
      <c r="BK19" s="622"/>
      <c r="BL19" s="622"/>
      <c r="BM19" s="622"/>
      <c r="BN19" s="623"/>
      <c r="BO19" s="659">
        <v>8.6</v>
      </c>
      <c r="BP19" s="659"/>
      <c r="BQ19" s="659"/>
      <c r="BR19" s="659"/>
      <c r="BS19" s="660" t="s">
        <v>131</v>
      </c>
      <c r="BT19" s="660"/>
      <c r="BU19" s="660"/>
      <c r="BV19" s="660"/>
      <c r="BW19" s="660"/>
      <c r="BX19" s="660"/>
      <c r="BY19" s="660"/>
      <c r="BZ19" s="660"/>
      <c r="CA19" s="660"/>
      <c r="CB19" s="700"/>
      <c r="CD19" s="618" t="s">
        <v>276</v>
      </c>
      <c r="CE19" s="619"/>
      <c r="CF19" s="619"/>
      <c r="CG19" s="619"/>
      <c r="CH19" s="619"/>
      <c r="CI19" s="619"/>
      <c r="CJ19" s="619"/>
      <c r="CK19" s="619"/>
      <c r="CL19" s="619"/>
      <c r="CM19" s="619"/>
      <c r="CN19" s="619"/>
      <c r="CO19" s="619"/>
      <c r="CP19" s="619"/>
      <c r="CQ19" s="620"/>
      <c r="CR19" s="621" t="s">
        <v>131</v>
      </c>
      <c r="CS19" s="622"/>
      <c r="CT19" s="622"/>
      <c r="CU19" s="622"/>
      <c r="CV19" s="622"/>
      <c r="CW19" s="622"/>
      <c r="CX19" s="622"/>
      <c r="CY19" s="623"/>
      <c r="CZ19" s="659" t="s">
        <v>131</v>
      </c>
      <c r="DA19" s="659"/>
      <c r="DB19" s="659"/>
      <c r="DC19" s="659"/>
      <c r="DD19" s="627" t="s">
        <v>131</v>
      </c>
      <c r="DE19" s="622"/>
      <c r="DF19" s="622"/>
      <c r="DG19" s="622"/>
      <c r="DH19" s="622"/>
      <c r="DI19" s="622"/>
      <c r="DJ19" s="622"/>
      <c r="DK19" s="622"/>
      <c r="DL19" s="622"/>
      <c r="DM19" s="622"/>
      <c r="DN19" s="622"/>
      <c r="DO19" s="622"/>
      <c r="DP19" s="623"/>
      <c r="DQ19" s="627" t="s">
        <v>131</v>
      </c>
      <c r="DR19" s="622"/>
      <c r="DS19" s="622"/>
      <c r="DT19" s="622"/>
      <c r="DU19" s="622"/>
      <c r="DV19" s="622"/>
      <c r="DW19" s="622"/>
      <c r="DX19" s="622"/>
      <c r="DY19" s="622"/>
      <c r="DZ19" s="622"/>
      <c r="EA19" s="622"/>
      <c r="EB19" s="622"/>
      <c r="EC19" s="658"/>
    </row>
    <row r="20" spans="2:133" ht="11.25" customHeight="1" x14ac:dyDescent="0.2">
      <c r="B20" s="688" t="s">
        <v>277</v>
      </c>
      <c r="C20" s="689"/>
      <c r="D20" s="689"/>
      <c r="E20" s="689"/>
      <c r="F20" s="689"/>
      <c r="G20" s="689"/>
      <c r="H20" s="689"/>
      <c r="I20" s="689"/>
      <c r="J20" s="689"/>
      <c r="K20" s="689"/>
      <c r="L20" s="689"/>
      <c r="M20" s="689"/>
      <c r="N20" s="689"/>
      <c r="O20" s="689"/>
      <c r="P20" s="689"/>
      <c r="Q20" s="690"/>
      <c r="R20" s="621">
        <v>12808</v>
      </c>
      <c r="S20" s="622"/>
      <c r="T20" s="622"/>
      <c r="U20" s="622"/>
      <c r="V20" s="622"/>
      <c r="W20" s="622"/>
      <c r="X20" s="622"/>
      <c r="Y20" s="623"/>
      <c r="Z20" s="659">
        <v>0</v>
      </c>
      <c r="AA20" s="659"/>
      <c r="AB20" s="659"/>
      <c r="AC20" s="659"/>
      <c r="AD20" s="660">
        <v>12808</v>
      </c>
      <c r="AE20" s="660"/>
      <c r="AF20" s="660"/>
      <c r="AG20" s="660"/>
      <c r="AH20" s="660"/>
      <c r="AI20" s="660"/>
      <c r="AJ20" s="660"/>
      <c r="AK20" s="660"/>
      <c r="AL20" s="624">
        <v>0</v>
      </c>
      <c r="AM20" s="625"/>
      <c r="AN20" s="625"/>
      <c r="AO20" s="661"/>
      <c r="AP20" s="618" t="s">
        <v>278</v>
      </c>
      <c r="AQ20" s="619"/>
      <c r="AR20" s="619"/>
      <c r="AS20" s="619"/>
      <c r="AT20" s="619"/>
      <c r="AU20" s="619"/>
      <c r="AV20" s="619"/>
      <c r="AW20" s="619"/>
      <c r="AX20" s="619"/>
      <c r="AY20" s="619"/>
      <c r="AZ20" s="619"/>
      <c r="BA20" s="619"/>
      <c r="BB20" s="619"/>
      <c r="BC20" s="619"/>
      <c r="BD20" s="619"/>
      <c r="BE20" s="619"/>
      <c r="BF20" s="620"/>
      <c r="BG20" s="621">
        <v>3456710</v>
      </c>
      <c r="BH20" s="622"/>
      <c r="BI20" s="622"/>
      <c r="BJ20" s="622"/>
      <c r="BK20" s="622"/>
      <c r="BL20" s="622"/>
      <c r="BM20" s="622"/>
      <c r="BN20" s="623"/>
      <c r="BO20" s="659">
        <v>8.6</v>
      </c>
      <c r="BP20" s="659"/>
      <c r="BQ20" s="659"/>
      <c r="BR20" s="659"/>
      <c r="BS20" s="660" t="s">
        <v>131</v>
      </c>
      <c r="BT20" s="660"/>
      <c r="BU20" s="660"/>
      <c r="BV20" s="660"/>
      <c r="BW20" s="660"/>
      <c r="BX20" s="660"/>
      <c r="BY20" s="660"/>
      <c r="BZ20" s="660"/>
      <c r="CA20" s="660"/>
      <c r="CB20" s="700"/>
      <c r="CD20" s="618" t="s">
        <v>279</v>
      </c>
      <c r="CE20" s="619"/>
      <c r="CF20" s="619"/>
      <c r="CG20" s="619"/>
      <c r="CH20" s="619"/>
      <c r="CI20" s="619"/>
      <c r="CJ20" s="619"/>
      <c r="CK20" s="619"/>
      <c r="CL20" s="619"/>
      <c r="CM20" s="619"/>
      <c r="CN20" s="619"/>
      <c r="CO20" s="619"/>
      <c r="CP20" s="619"/>
      <c r="CQ20" s="620"/>
      <c r="CR20" s="621">
        <v>122716726</v>
      </c>
      <c r="CS20" s="622"/>
      <c r="CT20" s="622"/>
      <c r="CU20" s="622"/>
      <c r="CV20" s="622"/>
      <c r="CW20" s="622"/>
      <c r="CX20" s="622"/>
      <c r="CY20" s="623"/>
      <c r="CZ20" s="659">
        <v>100</v>
      </c>
      <c r="DA20" s="659"/>
      <c r="DB20" s="659"/>
      <c r="DC20" s="659"/>
      <c r="DD20" s="627">
        <v>7045096</v>
      </c>
      <c r="DE20" s="622"/>
      <c r="DF20" s="622"/>
      <c r="DG20" s="622"/>
      <c r="DH20" s="622"/>
      <c r="DI20" s="622"/>
      <c r="DJ20" s="622"/>
      <c r="DK20" s="622"/>
      <c r="DL20" s="622"/>
      <c r="DM20" s="622"/>
      <c r="DN20" s="622"/>
      <c r="DO20" s="622"/>
      <c r="DP20" s="623"/>
      <c r="DQ20" s="627">
        <v>71477198</v>
      </c>
      <c r="DR20" s="622"/>
      <c r="DS20" s="622"/>
      <c r="DT20" s="622"/>
      <c r="DU20" s="622"/>
      <c r="DV20" s="622"/>
      <c r="DW20" s="622"/>
      <c r="DX20" s="622"/>
      <c r="DY20" s="622"/>
      <c r="DZ20" s="622"/>
      <c r="EA20" s="622"/>
      <c r="EB20" s="622"/>
      <c r="EC20" s="658"/>
    </row>
    <row r="21" spans="2:133" ht="11.25" customHeight="1" x14ac:dyDescent="0.2">
      <c r="B21" s="618" t="s">
        <v>280</v>
      </c>
      <c r="C21" s="619"/>
      <c r="D21" s="619"/>
      <c r="E21" s="619"/>
      <c r="F21" s="619"/>
      <c r="G21" s="619"/>
      <c r="H21" s="619"/>
      <c r="I21" s="619"/>
      <c r="J21" s="619"/>
      <c r="K21" s="619"/>
      <c r="L21" s="619"/>
      <c r="M21" s="619"/>
      <c r="N21" s="619"/>
      <c r="O21" s="619"/>
      <c r="P21" s="619"/>
      <c r="Q21" s="620"/>
      <c r="R21" s="621">
        <v>15042229</v>
      </c>
      <c r="S21" s="622"/>
      <c r="T21" s="622"/>
      <c r="U21" s="622"/>
      <c r="V21" s="622"/>
      <c r="W21" s="622"/>
      <c r="X21" s="622"/>
      <c r="Y21" s="623"/>
      <c r="Z21" s="659">
        <v>12.2</v>
      </c>
      <c r="AA21" s="659"/>
      <c r="AB21" s="659"/>
      <c r="AC21" s="659"/>
      <c r="AD21" s="660">
        <v>14454487</v>
      </c>
      <c r="AE21" s="660"/>
      <c r="AF21" s="660"/>
      <c r="AG21" s="660"/>
      <c r="AH21" s="660"/>
      <c r="AI21" s="660"/>
      <c r="AJ21" s="660"/>
      <c r="AK21" s="660"/>
      <c r="AL21" s="624">
        <v>24</v>
      </c>
      <c r="AM21" s="625"/>
      <c r="AN21" s="625"/>
      <c r="AO21" s="661"/>
      <c r="AP21" s="618" t="s">
        <v>281</v>
      </c>
      <c r="AQ21" s="698"/>
      <c r="AR21" s="698"/>
      <c r="AS21" s="698"/>
      <c r="AT21" s="698"/>
      <c r="AU21" s="698"/>
      <c r="AV21" s="698"/>
      <c r="AW21" s="698"/>
      <c r="AX21" s="698"/>
      <c r="AY21" s="698"/>
      <c r="AZ21" s="698"/>
      <c r="BA21" s="698"/>
      <c r="BB21" s="698"/>
      <c r="BC21" s="698"/>
      <c r="BD21" s="698"/>
      <c r="BE21" s="698"/>
      <c r="BF21" s="699"/>
      <c r="BG21" s="621">
        <v>3304</v>
      </c>
      <c r="BH21" s="622"/>
      <c r="BI21" s="622"/>
      <c r="BJ21" s="622"/>
      <c r="BK21" s="622"/>
      <c r="BL21" s="622"/>
      <c r="BM21" s="622"/>
      <c r="BN21" s="623"/>
      <c r="BO21" s="659">
        <v>0</v>
      </c>
      <c r="BP21" s="659"/>
      <c r="BQ21" s="659"/>
      <c r="BR21" s="659"/>
      <c r="BS21" s="660" t="s">
        <v>131</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282</v>
      </c>
      <c r="C22" s="619"/>
      <c r="D22" s="619"/>
      <c r="E22" s="619"/>
      <c r="F22" s="619"/>
      <c r="G22" s="619"/>
      <c r="H22" s="619"/>
      <c r="I22" s="619"/>
      <c r="J22" s="619"/>
      <c r="K22" s="619"/>
      <c r="L22" s="619"/>
      <c r="M22" s="619"/>
      <c r="N22" s="619"/>
      <c r="O22" s="619"/>
      <c r="P22" s="619"/>
      <c r="Q22" s="620"/>
      <c r="R22" s="621">
        <v>14454487</v>
      </c>
      <c r="S22" s="622"/>
      <c r="T22" s="622"/>
      <c r="U22" s="622"/>
      <c r="V22" s="622"/>
      <c r="W22" s="622"/>
      <c r="X22" s="622"/>
      <c r="Y22" s="623"/>
      <c r="Z22" s="659">
        <v>11.7</v>
      </c>
      <c r="AA22" s="659"/>
      <c r="AB22" s="659"/>
      <c r="AC22" s="659"/>
      <c r="AD22" s="660">
        <v>14454487</v>
      </c>
      <c r="AE22" s="660"/>
      <c r="AF22" s="660"/>
      <c r="AG22" s="660"/>
      <c r="AH22" s="660"/>
      <c r="AI22" s="660"/>
      <c r="AJ22" s="660"/>
      <c r="AK22" s="660"/>
      <c r="AL22" s="624">
        <v>24</v>
      </c>
      <c r="AM22" s="625"/>
      <c r="AN22" s="625"/>
      <c r="AO22" s="661"/>
      <c r="AP22" s="618" t="s">
        <v>283</v>
      </c>
      <c r="AQ22" s="698"/>
      <c r="AR22" s="698"/>
      <c r="AS22" s="698"/>
      <c r="AT22" s="698"/>
      <c r="AU22" s="698"/>
      <c r="AV22" s="698"/>
      <c r="AW22" s="698"/>
      <c r="AX22" s="698"/>
      <c r="AY22" s="698"/>
      <c r="AZ22" s="698"/>
      <c r="BA22" s="698"/>
      <c r="BB22" s="698"/>
      <c r="BC22" s="698"/>
      <c r="BD22" s="698"/>
      <c r="BE22" s="698"/>
      <c r="BF22" s="699"/>
      <c r="BG22" s="621" t="s">
        <v>131</v>
      </c>
      <c r="BH22" s="622"/>
      <c r="BI22" s="622"/>
      <c r="BJ22" s="622"/>
      <c r="BK22" s="622"/>
      <c r="BL22" s="622"/>
      <c r="BM22" s="622"/>
      <c r="BN22" s="623"/>
      <c r="BO22" s="659" t="s">
        <v>131</v>
      </c>
      <c r="BP22" s="659"/>
      <c r="BQ22" s="659"/>
      <c r="BR22" s="659"/>
      <c r="BS22" s="660" t="s">
        <v>131</v>
      </c>
      <c r="BT22" s="660"/>
      <c r="BU22" s="660"/>
      <c r="BV22" s="660"/>
      <c r="BW22" s="660"/>
      <c r="BX22" s="660"/>
      <c r="BY22" s="660"/>
      <c r="BZ22" s="660"/>
      <c r="CA22" s="660"/>
      <c r="CB22" s="700"/>
      <c r="CD22" s="673" t="s">
        <v>284</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285</v>
      </c>
      <c r="C23" s="619"/>
      <c r="D23" s="619"/>
      <c r="E23" s="619"/>
      <c r="F23" s="619"/>
      <c r="G23" s="619"/>
      <c r="H23" s="619"/>
      <c r="I23" s="619"/>
      <c r="J23" s="619"/>
      <c r="K23" s="619"/>
      <c r="L23" s="619"/>
      <c r="M23" s="619"/>
      <c r="N23" s="619"/>
      <c r="O23" s="619"/>
      <c r="P23" s="619"/>
      <c r="Q23" s="620"/>
      <c r="R23" s="621">
        <v>587742</v>
      </c>
      <c r="S23" s="622"/>
      <c r="T23" s="622"/>
      <c r="U23" s="622"/>
      <c r="V23" s="622"/>
      <c r="W23" s="622"/>
      <c r="X23" s="622"/>
      <c r="Y23" s="623"/>
      <c r="Z23" s="659">
        <v>0.5</v>
      </c>
      <c r="AA23" s="659"/>
      <c r="AB23" s="659"/>
      <c r="AC23" s="659"/>
      <c r="AD23" s="660" t="s">
        <v>131</v>
      </c>
      <c r="AE23" s="660"/>
      <c r="AF23" s="660"/>
      <c r="AG23" s="660"/>
      <c r="AH23" s="660"/>
      <c r="AI23" s="660"/>
      <c r="AJ23" s="660"/>
      <c r="AK23" s="660"/>
      <c r="AL23" s="624" t="s">
        <v>131</v>
      </c>
      <c r="AM23" s="625"/>
      <c r="AN23" s="625"/>
      <c r="AO23" s="661"/>
      <c r="AP23" s="618" t="s">
        <v>286</v>
      </c>
      <c r="AQ23" s="698"/>
      <c r="AR23" s="698"/>
      <c r="AS23" s="698"/>
      <c r="AT23" s="698"/>
      <c r="AU23" s="698"/>
      <c r="AV23" s="698"/>
      <c r="AW23" s="698"/>
      <c r="AX23" s="698"/>
      <c r="AY23" s="698"/>
      <c r="AZ23" s="698"/>
      <c r="BA23" s="698"/>
      <c r="BB23" s="698"/>
      <c r="BC23" s="698"/>
      <c r="BD23" s="698"/>
      <c r="BE23" s="698"/>
      <c r="BF23" s="699"/>
      <c r="BG23" s="621">
        <v>3453406</v>
      </c>
      <c r="BH23" s="622"/>
      <c r="BI23" s="622"/>
      <c r="BJ23" s="622"/>
      <c r="BK23" s="622"/>
      <c r="BL23" s="622"/>
      <c r="BM23" s="622"/>
      <c r="BN23" s="623"/>
      <c r="BO23" s="659">
        <v>8.6</v>
      </c>
      <c r="BP23" s="659"/>
      <c r="BQ23" s="659"/>
      <c r="BR23" s="659"/>
      <c r="BS23" s="660" t="s">
        <v>131</v>
      </c>
      <c r="BT23" s="660"/>
      <c r="BU23" s="660"/>
      <c r="BV23" s="660"/>
      <c r="BW23" s="660"/>
      <c r="BX23" s="660"/>
      <c r="BY23" s="660"/>
      <c r="BZ23" s="660"/>
      <c r="CA23" s="660"/>
      <c r="CB23" s="700"/>
      <c r="CD23" s="673" t="s">
        <v>225</v>
      </c>
      <c r="CE23" s="674"/>
      <c r="CF23" s="674"/>
      <c r="CG23" s="674"/>
      <c r="CH23" s="674"/>
      <c r="CI23" s="674"/>
      <c r="CJ23" s="674"/>
      <c r="CK23" s="674"/>
      <c r="CL23" s="674"/>
      <c r="CM23" s="674"/>
      <c r="CN23" s="674"/>
      <c r="CO23" s="674"/>
      <c r="CP23" s="674"/>
      <c r="CQ23" s="675"/>
      <c r="CR23" s="673" t="s">
        <v>287</v>
      </c>
      <c r="CS23" s="674"/>
      <c r="CT23" s="674"/>
      <c r="CU23" s="674"/>
      <c r="CV23" s="674"/>
      <c r="CW23" s="674"/>
      <c r="CX23" s="674"/>
      <c r="CY23" s="675"/>
      <c r="CZ23" s="673" t="s">
        <v>288</v>
      </c>
      <c r="DA23" s="674"/>
      <c r="DB23" s="674"/>
      <c r="DC23" s="675"/>
      <c r="DD23" s="673" t="s">
        <v>289</v>
      </c>
      <c r="DE23" s="674"/>
      <c r="DF23" s="674"/>
      <c r="DG23" s="674"/>
      <c r="DH23" s="674"/>
      <c r="DI23" s="674"/>
      <c r="DJ23" s="674"/>
      <c r="DK23" s="675"/>
      <c r="DL23" s="711" t="s">
        <v>290</v>
      </c>
      <c r="DM23" s="712"/>
      <c r="DN23" s="712"/>
      <c r="DO23" s="712"/>
      <c r="DP23" s="712"/>
      <c r="DQ23" s="712"/>
      <c r="DR23" s="712"/>
      <c r="DS23" s="712"/>
      <c r="DT23" s="712"/>
      <c r="DU23" s="712"/>
      <c r="DV23" s="713"/>
      <c r="DW23" s="673" t="s">
        <v>291</v>
      </c>
      <c r="DX23" s="674"/>
      <c r="DY23" s="674"/>
      <c r="DZ23" s="674"/>
      <c r="EA23" s="674"/>
      <c r="EB23" s="674"/>
      <c r="EC23" s="675"/>
    </row>
    <row r="24" spans="2:133" ht="11.25" customHeight="1" x14ac:dyDescent="0.2">
      <c r="B24" s="618" t="s">
        <v>292</v>
      </c>
      <c r="C24" s="619"/>
      <c r="D24" s="619"/>
      <c r="E24" s="619"/>
      <c r="F24" s="619"/>
      <c r="G24" s="619"/>
      <c r="H24" s="619"/>
      <c r="I24" s="619"/>
      <c r="J24" s="619"/>
      <c r="K24" s="619"/>
      <c r="L24" s="619"/>
      <c r="M24" s="619"/>
      <c r="N24" s="619"/>
      <c r="O24" s="619"/>
      <c r="P24" s="619"/>
      <c r="Q24" s="620"/>
      <c r="R24" s="621" t="s">
        <v>131</v>
      </c>
      <c r="S24" s="622"/>
      <c r="T24" s="622"/>
      <c r="U24" s="622"/>
      <c r="V24" s="622"/>
      <c r="W24" s="622"/>
      <c r="X24" s="622"/>
      <c r="Y24" s="623"/>
      <c r="Z24" s="659" t="s">
        <v>131</v>
      </c>
      <c r="AA24" s="659"/>
      <c r="AB24" s="659"/>
      <c r="AC24" s="659"/>
      <c r="AD24" s="660" t="s">
        <v>260</v>
      </c>
      <c r="AE24" s="660"/>
      <c r="AF24" s="660"/>
      <c r="AG24" s="660"/>
      <c r="AH24" s="660"/>
      <c r="AI24" s="660"/>
      <c r="AJ24" s="660"/>
      <c r="AK24" s="660"/>
      <c r="AL24" s="624" t="s">
        <v>131</v>
      </c>
      <c r="AM24" s="625"/>
      <c r="AN24" s="625"/>
      <c r="AO24" s="661"/>
      <c r="AP24" s="618" t="s">
        <v>293</v>
      </c>
      <c r="AQ24" s="698"/>
      <c r="AR24" s="698"/>
      <c r="AS24" s="698"/>
      <c r="AT24" s="698"/>
      <c r="AU24" s="698"/>
      <c r="AV24" s="698"/>
      <c r="AW24" s="698"/>
      <c r="AX24" s="698"/>
      <c r="AY24" s="698"/>
      <c r="AZ24" s="698"/>
      <c r="BA24" s="698"/>
      <c r="BB24" s="698"/>
      <c r="BC24" s="698"/>
      <c r="BD24" s="698"/>
      <c r="BE24" s="698"/>
      <c r="BF24" s="699"/>
      <c r="BG24" s="621" t="s">
        <v>131</v>
      </c>
      <c r="BH24" s="622"/>
      <c r="BI24" s="622"/>
      <c r="BJ24" s="622"/>
      <c r="BK24" s="622"/>
      <c r="BL24" s="622"/>
      <c r="BM24" s="622"/>
      <c r="BN24" s="623"/>
      <c r="BO24" s="659" t="s">
        <v>131</v>
      </c>
      <c r="BP24" s="659"/>
      <c r="BQ24" s="659"/>
      <c r="BR24" s="659"/>
      <c r="BS24" s="660" t="s">
        <v>131</v>
      </c>
      <c r="BT24" s="660"/>
      <c r="BU24" s="660"/>
      <c r="BV24" s="660"/>
      <c r="BW24" s="660"/>
      <c r="BX24" s="660"/>
      <c r="BY24" s="660"/>
      <c r="BZ24" s="660"/>
      <c r="CA24" s="660"/>
      <c r="CB24" s="700"/>
      <c r="CD24" s="679" t="s">
        <v>294</v>
      </c>
      <c r="CE24" s="680"/>
      <c r="CF24" s="680"/>
      <c r="CG24" s="680"/>
      <c r="CH24" s="680"/>
      <c r="CI24" s="680"/>
      <c r="CJ24" s="680"/>
      <c r="CK24" s="680"/>
      <c r="CL24" s="680"/>
      <c r="CM24" s="680"/>
      <c r="CN24" s="680"/>
      <c r="CO24" s="680"/>
      <c r="CP24" s="680"/>
      <c r="CQ24" s="681"/>
      <c r="CR24" s="676">
        <v>74277984</v>
      </c>
      <c r="CS24" s="677"/>
      <c r="CT24" s="677"/>
      <c r="CU24" s="677"/>
      <c r="CV24" s="677"/>
      <c r="CW24" s="677"/>
      <c r="CX24" s="677"/>
      <c r="CY24" s="702"/>
      <c r="CZ24" s="703">
        <v>60.5</v>
      </c>
      <c r="DA24" s="685"/>
      <c r="DB24" s="685"/>
      <c r="DC24" s="705"/>
      <c r="DD24" s="701">
        <v>39026511</v>
      </c>
      <c r="DE24" s="677"/>
      <c r="DF24" s="677"/>
      <c r="DG24" s="677"/>
      <c r="DH24" s="677"/>
      <c r="DI24" s="677"/>
      <c r="DJ24" s="677"/>
      <c r="DK24" s="702"/>
      <c r="DL24" s="701">
        <v>36962346</v>
      </c>
      <c r="DM24" s="677"/>
      <c r="DN24" s="677"/>
      <c r="DO24" s="677"/>
      <c r="DP24" s="677"/>
      <c r="DQ24" s="677"/>
      <c r="DR24" s="677"/>
      <c r="DS24" s="677"/>
      <c r="DT24" s="677"/>
      <c r="DU24" s="677"/>
      <c r="DV24" s="702"/>
      <c r="DW24" s="703">
        <v>59.1</v>
      </c>
      <c r="DX24" s="685"/>
      <c r="DY24" s="685"/>
      <c r="DZ24" s="685"/>
      <c r="EA24" s="685"/>
      <c r="EB24" s="685"/>
      <c r="EC24" s="704"/>
    </row>
    <row r="25" spans="2:133" ht="11.25" customHeight="1" x14ac:dyDescent="0.2">
      <c r="B25" s="618" t="s">
        <v>295</v>
      </c>
      <c r="C25" s="619"/>
      <c r="D25" s="619"/>
      <c r="E25" s="619"/>
      <c r="F25" s="619"/>
      <c r="G25" s="619"/>
      <c r="H25" s="619"/>
      <c r="I25" s="619"/>
      <c r="J25" s="619"/>
      <c r="K25" s="619"/>
      <c r="L25" s="619"/>
      <c r="M25" s="619"/>
      <c r="N25" s="619"/>
      <c r="O25" s="619"/>
      <c r="P25" s="619"/>
      <c r="Q25" s="620"/>
      <c r="R25" s="621">
        <v>63445382</v>
      </c>
      <c r="S25" s="622"/>
      <c r="T25" s="622"/>
      <c r="U25" s="622"/>
      <c r="V25" s="622"/>
      <c r="W25" s="622"/>
      <c r="X25" s="622"/>
      <c r="Y25" s="623"/>
      <c r="Z25" s="659">
        <v>51.5</v>
      </c>
      <c r="AA25" s="659"/>
      <c r="AB25" s="659"/>
      <c r="AC25" s="659"/>
      <c r="AD25" s="660">
        <v>59404234</v>
      </c>
      <c r="AE25" s="660"/>
      <c r="AF25" s="660"/>
      <c r="AG25" s="660"/>
      <c r="AH25" s="660"/>
      <c r="AI25" s="660"/>
      <c r="AJ25" s="660"/>
      <c r="AK25" s="660"/>
      <c r="AL25" s="624">
        <v>98.8</v>
      </c>
      <c r="AM25" s="625"/>
      <c r="AN25" s="625"/>
      <c r="AO25" s="661"/>
      <c r="AP25" s="618" t="s">
        <v>296</v>
      </c>
      <c r="AQ25" s="698"/>
      <c r="AR25" s="698"/>
      <c r="AS25" s="698"/>
      <c r="AT25" s="698"/>
      <c r="AU25" s="698"/>
      <c r="AV25" s="698"/>
      <c r="AW25" s="698"/>
      <c r="AX25" s="698"/>
      <c r="AY25" s="698"/>
      <c r="AZ25" s="698"/>
      <c r="BA25" s="698"/>
      <c r="BB25" s="698"/>
      <c r="BC25" s="698"/>
      <c r="BD25" s="698"/>
      <c r="BE25" s="698"/>
      <c r="BF25" s="699"/>
      <c r="BG25" s="621" t="s">
        <v>131</v>
      </c>
      <c r="BH25" s="622"/>
      <c r="BI25" s="622"/>
      <c r="BJ25" s="622"/>
      <c r="BK25" s="622"/>
      <c r="BL25" s="622"/>
      <c r="BM25" s="622"/>
      <c r="BN25" s="623"/>
      <c r="BO25" s="659" t="s">
        <v>131</v>
      </c>
      <c r="BP25" s="659"/>
      <c r="BQ25" s="659"/>
      <c r="BR25" s="659"/>
      <c r="BS25" s="660" t="s">
        <v>131</v>
      </c>
      <c r="BT25" s="660"/>
      <c r="BU25" s="660"/>
      <c r="BV25" s="660"/>
      <c r="BW25" s="660"/>
      <c r="BX25" s="660"/>
      <c r="BY25" s="660"/>
      <c r="BZ25" s="660"/>
      <c r="CA25" s="660"/>
      <c r="CB25" s="700"/>
      <c r="CD25" s="618" t="s">
        <v>297</v>
      </c>
      <c r="CE25" s="619"/>
      <c r="CF25" s="619"/>
      <c r="CG25" s="619"/>
      <c r="CH25" s="619"/>
      <c r="CI25" s="619"/>
      <c r="CJ25" s="619"/>
      <c r="CK25" s="619"/>
      <c r="CL25" s="619"/>
      <c r="CM25" s="619"/>
      <c r="CN25" s="619"/>
      <c r="CO25" s="619"/>
      <c r="CP25" s="619"/>
      <c r="CQ25" s="620"/>
      <c r="CR25" s="621">
        <v>17940667</v>
      </c>
      <c r="CS25" s="634"/>
      <c r="CT25" s="634"/>
      <c r="CU25" s="634"/>
      <c r="CV25" s="634"/>
      <c r="CW25" s="634"/>
      <c r="CX25" s="634"/>
      <c r="CY25" s="635"/>
      <c r="CZ25" s="624">
        <v>14.6</v>
      </c>
      <c r="DA25" s="636"/>
      <c r="DB25" s="636"/>
      <c r="DC25" s="637"/>
      <c r="DD25" s="627">
        <v>16377098</v>
      </c>
      <c r="DE25" s="634"/>
      <c r="DF25" s="634"/>
      <c r="DG25" s="634"/>
      <c r="DH25" s="634"/>
      <c r="DI25" s="634"/>
      <c r="DJ25" s="634"/>
      <c r="DK25" s="635"/>
      <c r="DL25" s="627">
        <v>16270558</v>
      </c>
      <c r="DM25" s="634"/>
      <c r="DN25" s="634"/>
      <c r="DO25" s="634"/>
      <c r="DP25" s="634"/>
      <c r="DQ25" s="634"/>
      <c r="DR25" s="634"/>
      <c r="DS25" s="634"/>
      <c r="DT25" s="634"/>
      <c r="DU25" s="634"/>
      <c r="DV25" s="635"/>
      <c r="DW25" s="624">
        <v>26</v>
      </c>
      <c r="DX25" s="636"/>
      <c r="DY25" s="636"/>
      <c r="DZ25" s="636"/>
      <c r="EA25" s="636"/>
      <c r="EB25" s="636"/>
      <c r="EC25" s="648"/>
    </row>
    <row r="26" spans="2:133" ht="11.25" customHeight="1" x14ac:dyDescent="0.2">
      <c r="B26" s="618" t="s">
        <v>298</v>
      </c>
      <c r="C26" s="619"/>
      <c r="D26" s="619"/>
      <c r="E26" s="619"/>
      <c r="F26" s="619"/>
      <c r="G26" s="619"/>
      <c r="H26" s="619"/>
      <c r="I26" s="619"/>
      <c r="J26" s="619"/>
      <c r="K26" s="619"/>
      <c r="L26" s="619"/>
      <c r="M26" s="619"/>
      <c r="N26" s="619"/>
      <c r="O26" s="619"/>
      <c r="P26" s="619"/>
      <c r="Q26" s="620"/>
      <c r="R26" s="621">
        <v>31820</v>
      </c>
      <c r="S26" s="622"/>
      <c r="T26" s="622"/>
      <c r="U26" s="622"/>
      <c r="V26" s="622"/>
      <c r="W26" s="622"/>
      <c r="X26" s="622"/>
      <c r="Y26" s="623"/>
      <c r="Z26" s="659">
        <v>0</v>
      </c>
      <c r="AA26" s="659"/>
      <c r="AB26" s="659"/>
      <c r="AC26" s="659"/>
      <c r="AD26" s="660">
        <v>31820</v>
      </c>
      <c r="AE26" s="660"/>
      <c r="AF26" s="660"/>
      <c r="AG26" s="660"/>
      <c r="AH26" s="660"/>
      <c r="AI26" s="660"/>
      <c r="AJ26" s="660"/>
      <c r="AK26" s="660"/>
      <c r="AL26" s="624">
        <v>0.1</v>
      </c>
      <c r="AM26" s="625"/>
      <c r="AN26" s="625"/>
      <c r="AO26" s="661"/>
      <c r="AP26" s="618" t="s">
        <v>299</v>
      </c>
      <c r="AQ26" s="698"/>
      <c r="AR26" s="698"/>
      <c r="AS26" s="698"/>
      <c r="AT26" s="698"/>
      <c r="AU26" s="698"/>
      <c r="AV26" s="698"/>
      <c r="AW26" s="698"/>
      <c r="AX26" s="698"/>
      <c r="AY26" s="698"/>
      <c r="AZ26" s="698"/>
      <c r="BA26" s="698"/>
      <c r="BB26" s="698"/>
      <c r="BC26" s="698"/>
      <c r="BD26" s="698"/>
      <c r="BE26" s="698"/>
      <c r="BF26" s="699"/>
      <c r="BG26" s="621" t="s">
        <v>260</v>
      </c>
      <c r="BH26" s="622"/>
      <c r="BI26" s="622"/>
      <c r="BJ26" s="622"/>
      <c r="BK26" s="622"/>
      <c r="BL26" s="622"/>
      <c r="BM26" s="622"/>
      <c r="BN26" s="623"/>
      <c r="BO26" s="659" t="s">
        <v>131</v>
      </c>
      <c r="BP26" s="659"/>
      <c r="BQ26" s="659"/>
      <c r="BR26" s="659"/>
      <c r="BS26" s="660" t="s">
        <v>131</v>
      </c>
      <c r="BT26" s="660"/>
      <c r="BU26" s="660"/>
      <c r="BV26" s="660"/>
      <c r="BW26" s="660"/>
      <c r="BX26" s="660"/>
      <c r="BY26" s="660"/>
      <c r="BZ26" s="660"/>
      <c r="CA26" s="660"/>
      <c r="CB26" s="700"/>
      <c r="CD26" s="618" t="s">
        <v>300</v>
      </c>
      <c r="CE26" s="619"/>
      <c r="CF26" s="619"/>
      <c r="CG26" s="619"/>
      <c r="CH26" s="619"/>
      <c r="CI26" s="619"/>
      <c r="CJ26" s="619"/>
      <c r="CK26" s="619"/>
      <c r="CL26" s="619"/>
      <c r="CM26" s="619"/>
      <c r="CN26" s="619"/>
      <c r="CO26" s="619"/>
      <c r="CP26" s="619"/>
      <c r="CQ26" s="620"/>
      <c r="CR26" s="621">
        <v>12378410</v>
      </c>
      <c r="CS26" s="622"/>
      <c r="CT26" s="622"/>
      <c r="CU26" s="622"/>
      <c r="CV26" s="622"/>
      <c r="CW26" s="622"/>
      <c r="CX26" s="622"/>
      <c r="CY26" s="623"/>
      <c r="CZ26" s="624">
        <v>10.1</v>
      </c>
      <c r="DA26" s="636"/>
      <c r="DB26" s="636"/>
      <c r="DC26" s="637"/>
      <c r="DD26" s="627">
        <v>11485030</v>
      </c>
      <c r="DE26" s="622"/>
      <c r="DF26" s="622"/>
      <c r="DG26" s="622"/>
      <c r="DH26" s="622"/>
      <c r="DI26" s="622"/>
      <c r="DJ26" s="622"/>
      <c r="DK26" s="623"/>
      <c r="DL26" s="627" t="s">
        <v>131</v>
      </c>
      <c r="DM26" s="622"/>
      <c r="DN26" s="622"/>
      <c r="DO26" s="622"/>
      <c r="DP26" s="622"/>
      <c r="DQ26" s="622"/>
      <c r="DR26" s="622"/>
      <c r="DS26" s="622"/>
      <c r="DT26" s="622"/>
      <c r="DU26" s="622"/>
      <c r="DV26" s="623"/>
      <c r="DW26" s="624" t="s">
        <v>131</v>
      </c>
      <c r="DX26" s="636"/>
      <c r="DY26" s="636"/>
      <c r="DZ26" s="636"/>
      <c r="EA26" s="636"/>
      <c r="EB26" s="636"/>
      <c r="EC26" s="648"/>
    </row>
    <row r="27" spans="2:133" ht="11.25" customHeight="1" x14ac:dyDescent="0.2">
      <c r="B27" s="618" t="s">
        <v>301</v>
      </c>
      <c r="C27" s="619"/>
      <c r="D27" s="619"/>
      <c r="E27" s="619"/>
      <c r="F27" s="619"/>
      <c r="G27" s="619"/>
      <c r="H27" s="619"/>
      <c r="I27" s="619"/>
      <c r="J27" s="619"/>
      <c r="K27" s="619"/>
      <c r="L27" s="619"/>
      <c r="M27" s="619"/>
      <c r="N27" s="619"/>
      <c r="O27" s="619"/>
      <c r="P27" s="619"/>
      <c r="Q27" s="620"/>
      <c r="R27" s="621">
        <v>769519</v>
      </c>
      <c r="S27" s="622"/>
      <c r="T27" s="622"/>
      <c r="U27" s="622"/>
      <c r="V27" s="622"/>
      <c r="W27" s="622"/>
      <c r="X27" s="622"/>
      <c r="Y27" s="623"/>
      <c r="Z27" s="659">
        <v>0.6</v>
      </c>
      <c r="AA27" s="659"/>
      <c r="AB27" s="659"/>
      <c r="AC27" s="659"/>
      <c r="AD27" s="660" t="s">
        <v>131</v>
      </c>
      <c r="AE27" s="660"/>
      <c r="AF27" s="660"/>
      <c r="AG27" s="660"/>
      <c r="AH27" s="660"/>
      <c r="AI27" s="660"/>
      <c r="AJ27" s="660"/>
      <c r="AK27" s="660"/>
      <c r="AL27" s="624" t="s">
        <v>131</v>
      </c>
      <c r="AM27" s="625"/>
      <c r="AN27" s="625"/>
      <c r="AO27" s="661"/>
      <c r="AP27" s="618" t="s">
        <v>302</v>
      </c>
      <c r="AQ27" s="619"/>
      <c r="AR27" s="619"/>
      <c r="AS27" s="619"/>
      <c r="AT27" s="619"/>
      <c r="AU27" s="619"/>
      <c r="AV27" s="619"/>
      <c r="AW27" s="619"/>
      <c r="AX27" s="619"/>
      <c r="AY27" s="619"/>
      <c r="AZ27" s="619"/>
      <c r="BA27" s="619"/>
      <c r="BB27" s="619"/>
      <c r="BC27" s="619"/>
      <c r="BD27" s="619"/>
      <c r="BE27" s="619"/>
      <c r="BF27" s="620"/>
      <c r="BG27" s="621">
        <v>40015496</v>
      </c>
      <c r="BH27" s="622"/>
      <c r="BI27" s="622"/>
      <c r="BJ27" s="622"/>
      <c r="BK27" s="622"/>
      <c r="BL27" s="622"/>
      <c r="BM27" s="622"/>
      <c r="BN27" s="623"/>
      <c r="BO27" s="659">
        <v>100</v>
      </c>
      <c r="BP27" s="659"/>
      <c r="BQ27" s="659"/>
      <c r="BR27" s="659"/>
      <c r="BS27" s="660">
        <v>619274</v>
      </c>
      <c r="BT27" s="660"/>
      <c r="BU27" s="660"/>
      <c r="BV27" s="660"/>
      <c r="BW27" s="660"/>
      <c r="BX27" s="660"/>
      <c r="BY27" s="660"/>
      <c r="BZ27" s="660"/>
      <c r="CA27" s="660"/>
      <c r="CB27" s="700"/>
      <c r="CD27" s="618" t="s">
        <v>303</v>
      </c>
      <c r="CE27" s="619"/>
      <c r="CF27" s="619"/>
      <c r="CG27" s="619"/>
      <c r="CH27" s="619"/>
      <c r="CI27" s="619"/>
      <c r="CJ27" s="619"/>
      <c r="CK27" s="619"/>
      <c r="CL27" s="619"/>
      <c r="CM27" s="619"/>
      <c r="CN27" s="619"/>
      <c r="CO27" s="619"/>
      <c r="CP27" s="619"/>
      <c r="CQ27" s="620"/>
      <c r="CR27" s="621">
        <v>46957434</v>
      </c>
      <c r="CS27" s="634"/>
      <c r="CT27" s="634"/>
      <c r="CU27" s="634"/>
      <c r="CV27" s="634"/>
      <c r="CW27" s="634"/>
      <c r="CX27" s="634"/>
      <c r="CY27" s="635"/>
      <c r="CZ27" s="624">
        <v>38.299999999999997</v>
      </c>
      <c r="DA27" s="636"/>
      <c r="DB27" s="636"/>
      <c r="DC27" s="637"/>
      <c r="DD27" s="627">
        <v>13408825</v>
      </c>
      <c r="DE27" s="634"/>
      <c r="DF27" s="634"/>
      <c r="DG27" s="634"/>
      <c r="DH27" s="634"/>
      <c r="DI27" s="634"/>
      <c r="DJ27" s="634"/>
      <c r="DK27" s="635"/>
      <c r="DL27" s="627">
        <v>11771972</v>
      </c>
      <c r="DM27" s="634"/>
      <c r="DN27" s="634"/>
      <c r="DO27" s="634"/>
      <c r="DP27" s="634"/>
      <c r="DQ27" s="634"/>
      <c r="DR27" s="634"/>
      <c r="DS27" s="634"/>
      <c r="DT27" s="634"/>
      <c r="DU27" s="634"/>
      <c r="DV27" s="635"/>
      <c r="DW27" s="624">
        <v>18.8</v>
      </c>
      <c r="DX27" s="636"/>
      <c r="DY27" s="636"/>
      <c r="DZ27" s="636"/>
      <c r="EA27" s="636"/>
      <c r="EB27" s="636"/>
      <c r="EC27" s="648"/>
    </row>
    <row r="28" spans="2:133" ht="11.25" customHeight="1" x14ac:dyDescent="0.2">
      <c r="B28" s="618" t="s">
        <v>304</v>
      </c>
      <c r="C28" s="619"/>
      <c r="D28" s="619"/>
      <c r="E28" s="619"/>
      <c r="F28" s="619"/>
      <c r="G28" s="619"/>
      <c r="H28" s="619"/>
      <c r="I28" s="619"/>
      <c r="J28" s="619"/>
      <c r="K28" s="619"/>
      <c r="L28" s="619"/>
      <c r="M28" s="619"/>
      <c r="N28" s="619"/>
      <c r="O28" s="619"/>
      <c r="P28" s="619"/>
      <c r="Q28" s="620"/>
      <c r="R28" s="621">
        <v>988510</v>
      </c>
      <c r="S28" s="622"/>
      <c r="T28" s="622"/>
      <c r="U28" s="622"/>
      <c r="V28" s="622"/>
      <c r="W28" s="622"/>
      <c r="X28" s="622"/>
      <c r="Y28" s="623"/>
      <c r="Z28" s="659">
        <v>0.8</v>
      </c>
      <c r="AA28" s="659"/>
      <c r="AB28" s="659"/>
      <c r="AC28" s="659"/>
      <c r="AD28" s="660">
        <v>420908</v>
      </c>
      <c r="AE28" s="660"/>
      <c r="AF28" s="660"/>
      <c r="AG28" s="660"/>
      <c r="AH28" s="660"/>
      <c r="AI28" s="660"/>
      <c r="AJ28" s="660"/>
      <c r="AK28" s="660"/>
      <c r="AL28" s="624">
        <v>0.7</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305</v>
      </c>
      <c r="CE28" s="619"/>
      <c r="CF28" s="619"/>
      <c r="CG28" s="619"/>
      <c r="CH28" s="619"/>
      <c r="CI28" s="619"/>
      <c r="CJ28" s="619"/>
      <c r="CK28" s="619"/>
      <c r="CL28" s="619"/>
      <c r="CM28" s="619"/>
      <c r="CN28" s="619"/>
      <c r="CO28" s="619"/>
      <c r="CP28" s="619"/>
      <c r="CQ28" s="620"/>
      <c r="CR28" s="621">
        <v>9379883</v>
      </c>
      <c r="CS28" s="622"/>
      <c r="CT28" s="622"/>
      <c r="CU28" s="622"/>
      <c r="CV28" s="622"/>
      <c r="CW28" s="622"/>
      <c r="CX28" s="622"/>
      <c r="CY28" s="623"/>
      <c r="CZ28" s="624">
        <v>7.6</v>
      </c>
      <c r="DA28" s="636"/>
      <c r="DB28" s="636"/>
      <c r="DC28" s="637"/>
      <c r="DD28" s="627">
        <v>9240588</v>
      </c>
      <c r="DE28" s="622"/>
      <c r="DF28" s="622"/>
      <c r="DG28" s="622"/>
      <c r="DH28" s="622"/>
      <c r="DI28" s="622"/>
      <c r="DJ28" s="622"/>
      <c r="DK28" s="623"/>
      <c r="DL28" s="627">
        <v>8919816</v>
      </c>
      <c r="DM28" s="622"/>
      <c r="DN28" s="622"/>
      <c r="DO28" s="622"/>
      <c r="DP28" s="622"/>
      <c r="DQ28" s="622"/>
      <c r="DR28" s="622"/>
      <c r="DS28" s="622"/>
      <c r="DT28" s="622"/>
      <c r="DU28" s="622"/>
      <c r="DV28" s="623"/>
      <c r="DW28" s="624">
        <v>14.3</v>
      </c>
      <c r="DX28" s="636"/>
      <c r="DY28" s="636"/>
      <c r="DZ28" s="636"/>
      <c r="EA28" s="636"/>
      <c r="EB28" s="636"/>
      <c r="EC28" s="648"/>
    </row>
    <row r="29" spans="2:133" ht="11.25" customHeight="1" x14ac:dyDescent="0.2">
      <c r="B29" s="618" t="s">
        <v>306</v>
      </c>
      <c r="C29" s="619"/>
      <c r="D29" s="619"/>
      <c r="E29" s="619"/>
      <c r="F29" s="619"/>
      <c r="G29" s="619"/>
      <c r="H29" s="619"/>
      <c r="I29" s="619"/>
      <c r="J29" s="619"/>
      <c r="K29" s="619"/>
      <c r="L29" s="619"/>
      <c r="M29" s="619"/>
      <c r="N29" s="619"/>
      <c r="O29" s="619"/>
      <c r="P29" s="619"/>
      <c r="Q29" s="620"/>
      <c r="R29" s="621">
        <v>509681</v>
      </c>
      <c r="S29" s="622"/>
      <c r="T29" s="622"/>
      <c r="U29" s="622"/>
      <c r="V29" s="622"/>
      <c r="W29" s="622"/>
      <c r="X29" s="622"/>
      <c r="Y29" s="623"/>
      <c r="Z29" s="659">
        <v>0.4</v>
      </c>
      <c r="AA29" s="659"/>
      <c r="AB29" s="659"/>
      <c r="AC29" s="659"/>
      <c r="AD29" s="660">
        <v>7207</v>
      </c>
      <c r="AE29" s="660"/>
      <c r="AF29" s="660"/>
      <c r="AG29" s="660"/>
      <c r="AH29" s="660"/>
      <c r="AI29" s="660"/>
      <c r="AJ29" s="660"/>
      <c r="AK29" s="660"/>
      <c r="AL29" s="624">
        <v>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307</v>
      </c>
      <c r="CE29" s="641"/>
      <c r="CF29" s="618" t="s">
        <v>71</v>
      </c>
      <c r="CG29" s="619"/>
      <c r="CH29" s="619"/>
      <c r="CI29" s="619"/>
      <c r="CJ29" s="619"/>
      <c r="CK29" s="619"/>
      <c r="CL29" s="619"/>
      <c r="CM29" s="619"/>
      <c r="CN29" s="619"/>
      <c r="CO29" s="619"/>
      <c r="CP29" s="619"/>
      <c r="CQ29" s="620"/>
      <c r="CR29" s="621">
        <v>9375579</v>
      </c>
      <c r="CS29" s="634"/>
      <c r="CT29" s="634"/>
      <c r="CU29" s="634"/>
      <c r="CV29" s="634"/>
      <c r="CW29" s="634"/>
      <c r="CX29" s="634"/>
      <c r="CY29" s="635"/>
      <c r="CZ29" s="624">
        <v>7.6</v>
      </c>
      <c r="DA29" s="636"/>
      <c r="DB29" s="636"/>
      <c r="DC29" s="637"/>
      <c r="DD29" s="627">
        <v>9236284</v>
      </c>
      <c r="DE29" s="634"/>
      <c r="DF29" s="634"/>
      <c r="DG29" s="634"/>
      <c r="DH29" s="634"/>
      <c r="DI29" s="634"/>
      <c r="DJ29" s="634"/>
      <c r="DK29" s="635"/>
      <c r="DL29" s="627">
        <v>8915512</v>
      </c>
      <c r="DM29" s="634"/>
      <c r="DN29" s="634"/>
      <c r="DO29" s="634"/>
      <c r="DP29" s="634"/>
      <c r="DQ29" s="634"/>
      <c r="DR29" s="634"/>
      <c r="DS29" s="634"/>
      <c r="DT29" s="634"/>
      <c r="DU29" s="634"/>
      <c r="DV29" s="635"/>
      <c r="DW29" s="624">
        <v>14.3</v>
      </c>
      <c r="DX29" s="636"/>
      <c r="DY29" s="636"/>
      <c r="DZ29" s="636"/>
      <c r="EA29" s="636"/>
      <c r="EB29" s="636"/>
      <c r="EC29" s="648"/>
    </row>
    <row r="30" spans="2:133" ht="11.25" customHeight="1" x14ac:dyDescent="0.2">
      <c r="B30" s="618" t="s">
        <v>308</v>
      </c>
      <c r="C30" s="619"/>
      <c r="D30" s="619"/>
      <c r="E30" s="619"/>
      <c r="F30" s="619"/>
      <c r="G30" s="619"/>
      <c r="H30" s="619"/>
      <c r="I30" s="619"/>
      <c r="J30" s="619"/>
      <c r="K30" s="619"/>
      <c r="L30" s="619"/>
      <c r="M30" s="619"/>
      <c r="N30" s="619"/>
      <c r="O30" s="619"/>
      <c r="P30" s="619"/>
      <c r="Q30" s="620"/>
      <c r="R30" s="621">
        <v>36556759</v>
      </c>
      <c r="S30" s="622"/>
      <c r="T30" s="622"/>
      <c r="U30" s="622"/>
      <c r="V30" s="622"/>
      <c r="W30" s="622"/>
      <c r="X30" s="622"/>
      <c r="Y30" s="623"/>
      <c r="Z30" s="659">
        <v>29.7</v>
      </c>
      <c r="AA30" s="659"/>
      <c r="AB30" s="659"/>
      <c r="AC30" s="659"/>
      <c r="AD30" s="660" t="s">
        <v>131</v>
      </c>
      <c r="AE30" s="660"/>
      <c r="AF30" s="660"/>
      <c r="AG30" s="660"/>
      <c r="AH30" s="660"/>
      <c r="AI30" s="660"/>
      <c r="AJ30" s="660"/>
      <c r="AK30" s="660"/>
      <c r="AL30" s="624" t="s">
        <v>260</v>
      </c>
      <c r="AM30" s="625"/>
      <c r="AN30" s="625"/>
      <c r="AO30" s="661"/>
      <c r="AP30" s="673" t="s">
        <v>225</v>
      </c>
      <c r="AQ30" s="674"/>
      <c r="AR30" s="674"/>
      <c r="AS30" s="674"/>
      <c r="AT30" s="674"/>
      <c r="AU30" s="674"/>
      <c r="AV30" s="674"/>
      <c r="AW30" s="674"/>
      <c r="AX30" s="674"/>
      <c r="AY30" s="674"/>
      <c r="AZ30" s="674"/>
      <c r="BA30" s="674"/>
      <c r="BB30" s="674"/>
      <c r="BC30" s="674"/>
      <c r="BD30" s="674"/>
      <c r="BE30" s="674"/>
      <c r="BF30" s="675"/>
      <c r="BG30" s="673" t="s">
        <v>309</v>
      </c>
      <c r="BH30" s="691"/>
      <c r="BI30" s="691"/>
      <c r="BJ30" s="691"/>
      <c r="BK30" s="691"/>
      <c r="BL30" s="691"/>
      <c r="BM30" s="691"/>
      <c r="BN30" s="691"/>
      <c r="BO30" s="691"/>
      <c r="BP30" s="691"/>
      <c r="BQ30" s="692"/>
      <c r="BR30" s="673" t="s">
        <v>310</v>
      </c>
      <c r="BS30" s="691"/>
      <c r="BT30" s="691"/>
      <c r="BU30" s="691"/>
      <c r="BV30" s="691"/>
      <c r="BW30" s="691"/>
      <c r="BX30" s="691"/>
      <c r="BY30" s="691"/>
      <c r="BZ30" s="691"/>
      <c r="CA30" s="691"/>
      <c r="CB30" s="692"/>
      <c r="CD30" s="642"/>
      <c r="CE30" s="643"/>
      <c r="CF30" s="618" t="s">
        <v>311</v>
      </c>
      <c r="CG30" s="619"/>
      <c r="CH30" s="619"/>
      <c r="CI30" s="619"/>
      <c r="CJ30" s="619"/>
      <c r="CK30" s="619"/>
      <c r="CL30" s="619"/>
      <c r="CM30" s="619"/>
      <c r="CN30" s="619"/>
      <c r="CO30" s="619"/>
      <c r="CP30" s="619"/>
      <c r="CQ30" s="620"/>
      <c r="CR30" s="621">
        <v>9041451</v>
      </c>
      <c r="CS30" s="622"/>
      <c r="CT30" s="622"/>
      <c r="CU30" s="622"/>
      <c r="CV30" s="622"/>
      <c r="CW30" s="622"/>
      <c r="CX30" s="622"/>
      <c r="CY30" s="623"/>
      <c r="CZ30" s="624">
        <v>7.4</v>
      </c>
      <c r="DA30" s="636"/>
      <c r="DB30" s="636"/>
      <c r="DC30" s="637"/>
      <c r="DD30" s="627">
        <v>8908853</v>
      </c>
      <c r="DE30" s="622"/>
      <c r="DF30" s="622"/>
      <c r="DG30" s="622"/>
      <c r="DH30" s="622"/>
      <c r="DI30" s="622"/>
      <c r="DJ30" s="622"/>
      <c r="DK30" s="623"/>
      <c r="DL30" s="627">
        <v>8588081</v>
      </c>
      <c r="DM30" s="622"/>
      <c r="DN30" s="622"/>
      <c r="DO30" s="622"/>
      <c r="DP30" s="622"/>
      <c r="DQ30" s="622"/>
      <c r="DR30" s="622"/>
      <c r="DS30" s="622"/>
      <c r="DT30" s="622"/>
      <c r="DU30" s="622"/>
      <c r="DV30" s="623"/>
      <c r="DW30" s="624">
        <v>13.7</v>
      </c>
      <c r="DX30" s="636"/>
      <c r="DY30" s="636"/>
      <c r="DZ30" s="636"/>
      <c r="EA30" s="636"/>
      <c r="EB30" s="636"/>
      <c r="EC30" s="648"/>
    </row>
    <row r="31" spans="2:133" ht="11.25" customHeight="1" x14ac:dyDescent="0.2">
      <c r="B31" s="688" t="s">
        <v>312</v>
      </c>
      <c r="C31" s="689"/>
      <c r="D31" s="689"/>
      <c r="E31" s="689"/>
      <c r="F31" s="689"/>
      <c r="G31" s="689"/>
      <c r="H31" s="689"/>
      <c r="I31" s="689"/>
      <c r="J31" s="689"/>
      <c r="K31" s="689"/>
      <c r="L31" s="689"/>
      <c r="M31" s="689"/>
      <c r="N31" s="689"/>
      <c r="O31" s="689"/>
      <c r="P31" s="689"/>
      <c r="Q31" s="690"/>
      <c r="R31" s="621">
        <v>56987</v>
      </c>
      <c r="S31" s="622"/>
      <c r="T31" s="622"/>
      <c r="U31" s="622"/>
      <c r="V31" s="622"/>
      <c r="W31" s="622"/>
      <c r="X31" s="622"/>
      <c r="Y31" s="623"/>
      <c r="Z31" s="659">
        <v>0</v>
      </c>
      <c r="AA31" s="659"/>
      <c r="AB31" s="659"/>
      <c r="AC31" s="659"/>
      <c r="AD31" s="660">
        <v>56987</v>
      </c>
      <c r="AE31" s="660"/>
      <c r="AF31" s="660"/>
      <c r="AG31" s="660"/>
      <c r="AH31" s="660"/>
      <c r="AI31" s="660"/>
      <c r="AJ31" s="660"/>
      <c r="AK31" s="660"/>
      <c r="AL31" s="624">
        <v>0.1</v>
      </c>
      <c r="AM31" s="625"/>
      <c r="AN31" s="625"/>
      <c r="AO31" s="661"/>
      <c r="AP31" s="693" t="s">
        <v>313</v>
      </c>
      <c r="AQ31" s="694"/>
      <c r="AR31" s="694"/>
      <c r="AS31" s="694"/>
      <c r="AT31" s="695" t="s">
        <v>314</v>
      </c>
      <c r="AU31" s="214"/>
      <c r="AV31" s="214"/>
      <c r="AW31" s="214"/>
      <c r="AX31" s="679" t="s">
        <v>189</v>
      </c>
      <c r="AY31" s="680"/>
      <c r="AZ31" s="680"/>
      <c r="BA31" s="680"/>
      <c r="BB31" s="680"/>
      <c r="BC31" s="680"/>
      <c r="BD31" s="680"/>
      <c r="BE31" s="680"/>
      <c r="BF31" s="681"/>
      <c r="BG31" s="683">
        <v>99.5</v>
      </c>
      <c r="BH31" s="684"/>
      <c r="BI31" s="684"/>
      <c r="BJ31" s="684"/>
      <c r="BK31" s="684"/>
      <c r="BL31" s="684"/>
      <c r="BM31" s="685">
        <v>98.4</v>
      </c>
      <c r="BN31" s="684"/>
      <c r="BO31" s="684"/>
      <c r="BP31" s="684"/>
      <c r="BQ31" s="686"/>
      <c r="BR31" s="683">
        <v>99.3</v>
      </c>
      <c r="BS31" s="684"/>
      <c r="BT31" s="684"/>
      <c r="BU31" s="684"/>
      <c r="BV31" s="684"/>
      <c r="BW31" s="684"/>
      <c r="BX31" s="685">
        <v>98.1</v>
      </c>
      <c r="BY31" s="684"/>
      <c r="BZ31" s="684"/>
      <c r="CA31" s="684"/>
      <c r="CB31" s="686"/>
      <c r="CD31" s="642"/>
      <c r="CE31" s="643"/>
      <c r="CF31" s="618" t="s">
        <v>315</v>
      </c>
      <c r="CG31" s="619"/>
      <c r="CH31" s="619"/>
      <c r="CI31" s="619"/>
      <c r="CJ31" s="619"/>
      <c r="CK31" s="619"/>
      <c r="CL31" s="619"/>
      <c r="CM31" s="619"/>
      <c r="CN31" s="619"/>
      <c r="CO31" s="619"/>
      <c r="CP31" s="619"/>
      <c r="CQ31" s="620"/>
      <c r="CR31" s="621">
        <v>334128</v>
      </c>
      <c r="CS31" s="634"/>
      <c r="CT31" s="634"/>
      <c r="CU31" s="634"/>
      <c r="CV31" s="634"/>
      <c r="CW31" s="634"/>
      <c r="CX31" s="634"/>
      <c r="CY31" s="635"/>
      <c r="CZ31" s="624">
        <v>0.3</v>
      </c>
      <c r="DA31" s="636"/>
      <c r="DB31" s="636"/>
      <c r="DC31" s="637"/>
      <c r="DD31" s="627">
        <v>327431</v>
      </c>
      <c r="DE31" s="634"/>
      <c r="DF31" s="634"/>
      <c r="DG31" s="634"/>
      <c r="DH31" s="634"/>
      <c r="DI31" s="634"/>
      <c r="DJ31" s="634"/>
      <c r="DK31" s="635"/>
      <c r="DL31" s="627">
        <v>327431</v>
      </c>
      <c r="DM31" s="634"/>
      <c r="DN31" s="634"/>
      <c r="DO31" s="634"/>
      <c r="DP31" s="634"/>
      <c r="DQ31" s="634"/>
      <c r="DR31" s="634"/>
      <c r="DS31" s="634"/>
      <c r="DT31" s="634"/>
      <c r="DU31" s="634"/>
      <c r="DV31" s="635"/>
      <c r="DW31" s="624">
        <v>0.5</v>
      </c>
      <c r="DX31" s="636"/>
      <c r="DY31" s="636"/>
      <c r="DZ31" s="636"/>
      <c r="EA31" s="636"/>
      <c r="EB31" s="636"/>
      <c r="EC31" s="648"/>
    </row>
    <row r="32" spans="2:133" ht="11.25" customHeight="1" x14ac:dyDescent="0.2">
      <c r="B32" s="618" t="s">
        <v>316</v>
      </c>
      <c r="C32" s="619"/>
      <c r="D32" s="619"/>
      <c r="E32" s="619"/>
      <c r="F32" s="619"/>
      <c r="G32" s="619"/>
      <c r="H32" s="619"/>
      <c r="I32" s="619"/>
      <c r="J32" s="619"/>
      <c r="K32" s="619"/>
      <c r="L32" s="619"/>
      <c r="M32" s="619"/>
      <c r="N32" s="619"/>
      <c r="O32" s="619"/>
      <c r="P32" s="619"/>
      <c r="Q32" s="620"/>
      <c r="R32" s="621">
        <v>9761738</v>
      </c>
      <c r="S32" s="622"/>
      <c r="T32" s="622"/>
      <c r="U32" s="622"/>
      <c r="V32" s="622"/>
      <c r="W32" s="622"/>
      <c r="X32" s="622"/>
      <c r="Y32" s="623"/>
      <c r="Z32" s="659">
        <v>7.9</v>
      </c>
      <c r="AA32" s="659"/>
      <c r="AB32" s="659"/>
      <c r="AC32" s="659"/>
      <c r="AD32" s="660" t="s">
        <v>131</v>
      </c>
      <c r="AE32" s="660"/>
      <c r="AF32" s="660"/>
      <c r="AG32" s="660"/>
      <c r="AH32" s="660"/>
      <c r="AI32" s="660"/>
      <c r="AJ32" s="660"/>
      <c r="AK32" s="660"/>
      <c r="AL32" s="624" t="s">
        <v>131</v>
      </c>
      <c r="AM32" s="625"/>
      <c r="AN32" s="625"/>
      <c r="AO32" s="661"/>
      <c r="AP32" s="662"/>
      <c r="AQ32" s="663"/>
      <c r="AR32" s="663"/>
      <c r="AS32" s="663"/>
      <c r="AT32" s="696"/>
      <c r="AU32" s="210" t="s">
        <v>317</v>
      </c>
      <c r="AX32" s="618" t="s">
        <v>318</v>
      </c>
      <c r="AY32" s="619"/>
      <c r="AZ32" s="619"/>
      <c r="BA32" s="619"/>
      <c r="BB32" s="619"/>
      <c r="BC32" s="619"/>
      <c r="BD32" s="619"/>
      <c r="BE32" s="619"/>
      <c r="BF32" s="620"/>
      <c r="BG32" s="687">
        <v>99.4</v>
      </c>
      <c r="BH32" s="634"/>
      <c r="BI32" s="634"/>
      <c r="BJ32" s="634"/>
      <c r="BK32" s="634"/>
      <c r="BL32" s="634"/>
      <c r="BM32" s="625">
        <v>98.5</v>
      </c>
      <c r="BN32" s="634"/>
      <c r="BO32" s="634"/>
      <c r="BP32" s="634"/>
      <c r="BQ32" s="657"/>
      <c r="BR32" s="687">
        <v>99.3</v>
      </c>
      <c r="BS32" s="634"/>
      <c r="BT32" s="634"/>
      <c r="BU32" s="634"/>
      <c r="BV32" s="634"/>
      <c r="BW32" s="634"/>
      <c r="BX32" s="625">
        <v>98.2</v>
      </c>
      <c r="BY32" s="634"/>
      <c r="BZ32" s="634"/>
      <c r="CA32" s="634"/>
      <c r="CB32" s="657"/>
      <c r="CD32" s="644"/>
      <c r="CE32" s="645"/>
      <c r="CF32" s="618" t="s">
        <v>319</v>
      </c>
      <c r="CG32" s="619"/>
      <c r="CH32" s="619"/>
      <c r="CI32" s="619"/>
      <c r="CJ32" s="619"/>
      <c r="CK32" s="619"/>
      <c r="CL32" s="619"/>
      <c r="CM32" s="619"/>
      <c r="CN32" s="619"/>
      <c r="CO32" s="619"/>
      <c r="CP32" s="619"/>
      <c r="CQ32" s="620"/>
      <c r="CR32" s="621">
        <v>4304</v>
      </c>
      <c r="CS32" s="622"/>
      <c r="CT32" s="622"/>
      <c r="CU32" s="622"/>
      <c r="CV32" s="622"/>
      <c r="CW32" s="622"/>
      <c r="CX32" s="622"/>
      <c r="CY32" s="623"/>
      <c r="CZ32" s="624">
        <v>0</v>
      </c>
      <c r="DA32" s="636"/>
      <c r="DB32" s="636"/>
      <c r="DC32" s="637"/>
      <c r="DD32" s="627">
        <v>4304</v>
      </c>
      <c r="DE32" s="622"/>
      <c r="DF32" s="622"/>
      <c r="DG32" s="622"/>
      <c r="DH32" s="622"/>
      <c r="DI32" s="622"/>
      <c r="DJ32" s="622"/>
      <c r="DK32" s="623"/>
      <c r="DL32" s="627">
        <v>4304</v>
      </c>
      <c r="DM32" s="622"/>
      <c r="DN32" s="622"/>
      <c r="DO32" s="622"/>
      <c r="DP32" s="622"/>
      <c r="DQ32" s="622"/>
      <c r="DR32" s="622"/>
      <c r="DS32" s="622"/>
      <c r="DT32" s="622"/>
      <c r="DU32" s="622"/>
      <c r="DV32" s="623"/>
      <c r="DW32" s="624">
        <v>0</v>
      </c>
      <c r="DX32" s="636"/>
      <c r="DY32" s="636"/>
      <c r="DZ32" s="636"/>
      <c r="EA32" s="636"/>
      <c r="EB32" s="636"/>
      <c r="EC32" s="648"/>
    </row>
    <row r="33" spans="2:133" ht="11.25" customHeight="1" x14ac:dyDescent="0.2">
      <c r="B33" s="618" t="s">
        <v>320</v>
      </c>
      <c r="C33" s="619"/>
      <c r="D33" s="619"/>
      <c r="E33" s="619"/>
      <c r="F33" s="619"/>
      <c r="G33" s="619"/>
      <c r="H33" s="619"/>
      <c r="I33" s="619"/>
      <c r="J33" s="619"/>
      <c r="K33" s="619"/>
      <c r="L33" s="619"/>
      <c r="M33" s="619"/>
      <c r="N33" s="619"/>
      <c r="O33" s="619"/>
      <c r="P33" s="619"/>
      <c r="Q33" s="620"/>
      <c r="R33" s="621">
        <v>167595</v>
      </c>
      <c r="S33" s="622"/>
      <c r="T33" s="622"/>
      <c r="U33" s="622"/>
      <c r="V33" s="622"/>
      <c r="W33" s="622"/>
      <c r="X33" s="622"/>
      <c r="Y33" s="623"/>
      <c r="Z33" s="659">
        <v>0.1</v>
      </c>
      <c r="AA33" s="659"/>
      <c r="AB33" s="659"/>
      <c r="AC33" s="659"/>
      <c r="AD33" s="660">
        <v>92498</v>
      </c>
      <c r="AE33" s="660"/>
      <c r="AF33" s="660"/>
      <c r="AG33" s="660"/>
      <c r="AH33" s="660"/>
      <c r="AI33" s="660"/>
      <c r="AJ33" s="660"/>
      <c r="AK33" s="660"/>
      <c r="AL33" s="624">
        <v>0.2</v>
      </c>
      <c r="AM33" s="625"/>
      <c r="AN33" s="625"/>
      <c r="AO33" s="661"/>
      <c r="AP33" s="664"/>
      <c r="AQ33" s="665"/>
      <c r="AR33" s="665"/>
      <c r="AS33" s="665"/>
      <c r="AT33" s="697"/>
      <c r="AU33" s="215"/>
      <c r="AV33" s="215"/>
      <c r="AW33" s="215"/>
      <c r="AX33" s="602" t="s">
        <v>321</v>
      </c>
      <c r="AY33" s="603"/>
      <c r="AZ33" s="603"/>
      <c r="BA33" s="603"/>
      <c r="BB33" s="603"/>
      <c r="BC33" s="603"/>
      <c r="BD33" s="603"/>
      <c r="BE33" s="603"/>
      <c r="BF33" s="604"/>
      <c r="BG33" s="682">
        <v>99.6</v>
      </c>
      <c r="BH33" s="606"/>
      <c r="BI33" s="606"/>
      <c r="BJ33" s="606"/>
      <c r="BK33" s="606"/>
      <c r="BL33" s="606"/>
      <c r="BM33" s="652">
        <v>98.3</v>
      </c>
      <c r="BN33" s="606"/>
      <c r="BO33" s="606"/>
      <c r="BP33" s="606"/>
      <c r="BQ33" s="669"/>
      <c r="BR33" s="682">
        <v>99.3</v>
      </c>
      <c r="BS33" s="606"/>
      <c r="BT33" s="606"/>
      <c r="BU33" s="606"/>
      <c r="BV33" s="606"/>
      <c r="BW33" s="606"/>
      <c r="BX33" s="652">
        <v>97.9</v>
      </c>
      <c r="BY33" s="606"/>
      <c r="BZ33" s="606"/>
      <c r="CA33" s="606"/>
      <c r="CB33" s="669"/>
      <c r="CD33" s="618" t="s">
        <v>322</v>
      </c>
      <c r="CE33" s="619"/>
      <c r="CF33" s="619"/>
      <c r="CG33" s="619"/>
      <c r="CH33" s="619"/>
      <c r="CI33" s="619"/>
      <c r="CJ33" s="619"/>
      <c r="CK33" s="619"/>
      <c r="CL33" s="619"/>
      <c r="CM33" s="619"/>
      <c r="CN33" s="619"/>
      <c r="CO33" s="619"/>
      <c r="CP33" s="619"/>
      <c r="CQ33" s="620"/>
      <c r="CR33" s="621">
        <v>41393646</v>
      </c>
      <c r="CS33" s="634"/>
      <c r="CT33" s="634"/>
      <c r="CU33" s="634"/>
      <c r="CV33" s="634"/>
      <c r="CW33" s="634"/>
      <c r="CX33" s="634"/>
      <c r="CY33" s="635"/>
      <c r="CZ33" s="624">
        <v>33.700000000000003</v>
      </c>
      <c r="DA33" s="636"/>
      <c r="DB33" s="636"/>
      <c r="DC33" s="637"/>
      <c r="DD33" s="627">
        <v>30228704</v>
      </c>
      <c r="DE33" s="634"/>
      <c r="DF33" s="634"/>
      <c r="DG33" s="634"/>
      <c r="DH33" s="634"/>
      <c r="DI33" s="634"/>
      <c r="DJ33" s="634"/>
      <c r="DK33" s="635"/>
      <c r="DL33" s="627">
        <v>24707787</v>
      </c>
      <c r="DM33" s="634"/>
      <c r="DN33" s="634"/>
      <c r="DO33" s="634"/>
      <c r="DP33" s="634"/>
      <c r="DQ33" s="634"/>
      <c r="DR33" s="634"/>
      <c r="DS33" s="634"/>
      <c r="DT33" s="634"/>
      <c r="DU33" s="634"/>
      <c r="DV33" s="635"/>
      <c r="DW33" s="624">
        <v>39.5</v>
      </c>
      <c r="DX33" s="636"/>
      <c r="DY33" s="636"/>
      <c r="DZ33" s="636"/>
      <c r="EA33" s="636"/>
      <c r="EB33" s="636"/>
      <c r="EC33" s="648"/>
    </row>
    <row r="34" spans="2:133" ht="11.25" customHeight="1" x14ac:dyDescent="0.2">
      <c r="B34" s="618" t="s">
        <v>323</v>
      </c>
      <c r="C34" s="619"/>
      <c r="D34" s="619"/>
      <c r="E34" s="619"/>
      <c r="F34" s="619"/>
      <c r="G34" s="619"/>
      <c r="H34" s="619"/>
      <c r="I34" s="619"/>
      <c r="J34" s="619"/>
      <c r="K34" s="619"/>
      <c r="L34" s="619"/>
      <c r="M34" s="619"/>
      <c r="N34" s="619"/>
      <c r="O34" s="619"/>
      <c r="P34" s="619"/>
      <c r="Q34" s="620"/>
      <c r="R34" s="621">
        <v>2004261</v>
      </c>
      <c r="S34" s="622"/>
      <c r="T34" s="622"/>
      <c r="U34" s="622"/>
      <c r="V34" s="622"/>
      <c r="W34" s="622"/>
      <c r="X34" s="622"/>
      <c r="Y34" s="623"/>
      <c r="Z34" s="659">
        <v>1.6</v>
      </c>
      <c r="AA34" s="659"/>
      <c r="AB34" s="659"/>
      <c r="AC34" s="659"/>
      <c r="AD34" s="660" t="s">
        <v>131</v>
      </c>
      <c r="AE34" s="660"/>
      <c r="AF34" s="660"/>
      <c r="AG34" s="660"/>
      <c r="AH34" s="660"/>
      <c r="AI34" s="660"/>
      <c r="AJ34" s="660"/>
      <c r="AK34" s="660"/>
      <c r="AL34" s="624" t="s">
        <v>131</v>
      </c>
      <c r="AM34" s="625"/>
      <c r="AN34" s="625"/>
      <c r="AO34" s="661"/>
      <c r="AP34" s="216"/>
      <c r="AQ34" s="217"/>
      <c r="AS34" s="214"/>
      <c r="AT34" s="214"/>
      <c r="AU34" s="214"/>
      <c r="AV34" s="214"/>
      <c r="AW34" s="214"/>
      <c r="AX34" s="214"/>
      <c r="AY34" s="214"/>
      <c r="AZ34" s="214"/>
      <c r="BA34" s="214"/>
      <c r="BB34" s="214"/>
      <c r="BC34" s="214"/>
      <c r="BD34" s="214"/>
      <c r="BE34" s="214"/>
      <c r="BF34" s="214"/>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18" t="s">
        <v>324</v>
      </c>
      <c r="CE34" s="619"/>
      <c r="CF34" s="619"/>
      <c r="CG34" s="619"/>
      <c r="CH34" s="619"/>
      <c r="CI34" s="619"/>
      <c r="CJ34" s="619"/>
      <c r="CK34" s="619"/>
      <c r="CL34" s="619"/>
      <c r="CM34" s="619"/>
      <c r="CN34" s="619"/>
      <c r="CO34" s="619"/>
      <c r="CP34" s="619"/>
      <c r="CQ34" s="620"/>
      <c r="CR34" s="621">
        <v>15780096</v>
      </c>
      <c r="CS34" s="622"/>
      <c r="CT34" s="622"/>
      <c r="CU34" s="622"/>
      <c r="CV34" s="622"/>
      <c r="CW34" s="622"/>
      <c r="CX34" s="622"/>
      <c r="CY34" s="623"/>
      <c r="CZ34" s="624">
        <v>12.9</v>
      </c>
      <c r="DA34" s="636"/>
      <c r="DB34" s="636"/>
      <c r="DC34" s="637"/>
      <c r="DD34" s="627">
        <v>9943216</v>
      </c>
      <c r="DE34" s="622"/>
      <c r="DF34" s="622"/>
      <c r="DG34" s="622"/>
      <c r="DH34" s="622"/>
      <c r="DI34" s="622"/>
      <c r="DJ34" s="622"/>
      <c r="DK34" s="623"/>
      <c r="DL34" s="627">
        <v>7928269</v>
      </c>
      <c r="DM34" s="622"/>
      <c r="DN34" s="622"/>
      <c r="DO34" s="622"/>
      <c r="DP34" s="622"/>
      <c r="DQ34" s="622"/>
      <c r="DR34" s="622"/>
      <c r="DS34" s="622"/>
      <c r="DT34" s="622"/>
      <c r="DU34" s="622"/>
      <c r="DV34" s="623"/>
      <c r="DW34" s="624">
        <v>12.7</v>
      </c>
      <c r="DX34" s="636"/>
      <c r="DY34" s="636"/>
      <c r="DZ34" s="636"/>
      <c r="EA34" s="636"/>
      <c r="EB34" s="636"/>
      <c r="EC34" s="648"/>
    </row>
    <row r="35" spans="2:133" ht="11.25" customHeight="1" x14ac:dyDescent="0.2">
      <c r="B35" s="618" t="s">
        <v>325</v>
      </c>
      <c r="C35" s="619"/>
      <c r="D35" s="619"/>
      <c r="E35" s="619"/>
      <c r="F35" s="619"/>
      <c r="G35" s="619"/>
      <c r="H35" s="619"/>
      <c r="I35" s="619"/>
      <c r="J35" s="619"/>
      <c r="K35" s="619"/>
      <c r="L35" s="619"/>
      <c r="M35" s="619"/>
      <c r="N35" s="619"/>
      <c r="O35" s="619"/>
      <c r="P35" s="619"/>
      <c r="Q35" s="620"/>
      <c r="R35" s="621">
        <v>308559</v>
      </c>
      <c r="S35" s="622"/>
      <c r="T35" s="622"/>
      <c r="U35" s="622"/>
      <c r="V35" s="622"/>
      <c r="W35" s="622"/>
      <c r="X35" s="622"/>
      <c r="Y35" s="623"/>
      <c r="Z35" s="659">
        <v>0.3</v>
      </c>
      <c r="AA35" s="659"/>
      <c r="AB35" s="659"/>
      <c r="AC35" s="659"/>
      <c r="AD35" s="660" t="s">
        <v>131</v>
      </c>
      <c r="AE35" s="660"/>
      <c r="AF35" s="660"/>
      <c r="AG35" s="660"/>
      <c r="AH35" s="660"/>
      <c r="AI35" s="660"/>
      <c r="AJ35" s="660"/>
      <c r="AK35" s="660"/>
      <c r="AL35" s="624" t="s">
        <v>131</v>
      </c>
      <c r="AM35" s="625"/>
      <c r="AN35" s="625"/>
      <c r="AO35" s="661"/>
      <c r="AP35" s="218"/>
      <c r="AQ35" s="673" t="s">
        <v>326</v>
      </c>
      <c r="AR35" s="674"/>
      <c r="AS35" s="674"/>
      <c r="AT35" s="674"/>
      <c r="AU35" s="674"/>
      <c r="AV35" s="674"/>
      <c r="AW35" s="674"/>
      <c r="AX35" s="674"/>
      <c r="AY35" s="674"/>
      <c r="AZ35" s="674"/>
      <c r="BA35" s="674"/>
      <c r="BB35" s="674"/>
      <c r="BC35" s="674"/>
      <c r="BD35" s="674"/>
      <c r="BE35" s="674"/>
      <c r="BF35" s="675"/>
      <c r="BG35" s="673" t="s">
        <v>327</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328</v>
      </c>
      <c r="CE35" s="619"/>
      <c r="CF35" s="619"/>
      <c r="CG35" s="619"/>
      <c r="CH35" s="619"/>
      <c r="CI35" s="619"/>
      <c r="CJ35" s="619"/>
      <c r="CK35" s="619"/>
      <c r="CL35" s="619"/>
      <c r="CM35" s="619"/>
      <c r="CN35" s="619"/>
      <c r="CO35" s="619"/>
      <c r="CP35" s="619"/>
      <c r="CQ35" s="620"/>
      <c r="CR35" s="621">
        <v>448184</v>
      </c>
      <c r="CS35" s="634"/>
      <c r="CT35" s="634"/>
      <c r="CU35" s="634"/>
      <c r="CV35" s="634"/>
      <c r="CW35" s="634"/>
      <c r="CX35" s="634"/>
      <c r="CY35" s="635"/>
      <c r="CZ35" s="624">
        <v>0.4</v>
      </c>
      <c r="DA35" s="636"/>
      <c r="DB35" s="636"/>
      <c r="DC35" s="637"/>
      <c r="DD35" s="627">
        <v>440185</v>
      </c>
      <c r="DE35" s="634"/>
      <c r="DF35" s="634"/>
      <c r="DG35" s="634"/>
      <c r="DH35" s="634"/>
      <c r="DI35" s="634"/>
      <c r="DJ35" s="634"/>
      <c r="DK35" s="635"/>
      <c r="DL35" s="627">
        <v>440185</v>
      </c>
      <c r="DM35" s="634"/>
      <c r="DN35" s="634"/>
      <c r="DO35" s="634"/>
      <c r="DP35" s="634"/>
      <c r="DQ35" s="634"/>
      <c r="DR35" s="634"/>
      <c r="DS35" s="634"/>
      <c r="DT35" s="634"/>
      <c r="DU35" s="634"/>
      <c r="DV35" s="635"/>
      <c r="DW35" s="624">
        <v>0.7</v>
      </c>
      <c r="DX35" s="636"/>
      <c r="DY35" s="636"/>
      <c r="DZ35" s="636"/>
      <c r="EA35" s="636"/>
      <c r="EB35" s="636"/>
      <c r="EC35" s="648"/>
    </row>
    <row r="36" spans="2:133" ht="11.25" customHeight="1" x14ac:dyDescent="0.2">
      <c r="B36" s="618" t="s">
        <v>329</v>
      </c>
      <c r="C36" s="619"/>
      <c r="D36" s="619"/>
      <c r="E36" s="619"/>
      <c r="F36" s="619"/>
      <c r="G36" s="619"/>
      <c r="H36" s="619"/>
      <c r="I36" s="619"/>
      <c r="J36" s="619"/>
      <c r="K36" s="619"/>
      <c r="L36" s="619"/>
      <c r="M36" s="619"/>
      <c r="N36" s="619"/>
      <c r="O36" s="619"/>
      <c r="P36" s="619"/>
      <c r="Q36" s="620"/>
      <c r="R36" s="621">
        <v>877677</v>
      </c>
      <c r="S36" s="622"/>
      <c r="T36" s="622"/>
      <c r="U36" s="622"/>
      <c r="V36" s="622"/>
      <c r="W36" s="622"/>
      <c r="X36" s="622"/>
      <c r="Y36" s="623"/>
      <c r="Z36" s="659">
        <v>0.7</v>
      </c>
      <c r="AA36" s="659"/>
      <c r="AB36" s="659"/>
      <c r="AC36" s="659"/>
      <c r="AD36" s="660" t="s">
        <v>131</v>
      </c>
      <c r="AE36" s="660"/>
      <c r="AF36" s="660"/>
      <c r="AG36" s="660"/>
      <c r="AH36" s="660"/>
      <c r="AI36" s="660"/>
      <c r="AJ36" s="660"/>
      <c r="AK36" s="660"/>
      <c r="AL36" s="624" t="s">
        <v>131</v>
      </c>
      <c r="AM36" s="625"/>
      <c r="AN36" s="625"/>
      <c r="AO36" s="661"/>
      <c r="AP36" s="218"/>
      <c r="AQ36" s="670" t="s">
        <v>330</v>
      </c>
      <c r="AR36" s="671"/>
      <c r="AS36" s="671"/>
      <c r="AT36" s="671"/>
      <c r="AU36" s="671"/>
      <c r="AV36" s="671"/>
      <c r="AW36" s="671"/>
      <c r="AX36" s="671"/>
      <c r="AY36" s="672"/>
      <c r="AZ36" s="676">
        <v>17166514</v>
      </c>
      <c r="BA36" s="677"/>
      <c r="BB36" s="677"/>
      <c r="BC36" s="677"/>
      <c r="BD36" s="677"/>
      <c r="BE36" s="677"/>
      <c r="BF36" s="678"/>
      <c r="BG36" s="679" t="s">
        <v>331</v>
      </c>
      <c r="BH36" s="680"/>
      <c r="BI36" s="680"/>
      <c r="BJ36" s="680"/>
      <c r="BK36" s="680"/>
      <c r="BL36" s="680"/>
      <c r="BM36" s="680"/>
      <c r="BN36" s="680"/>
      <c r="BO36" s="680"/>
      <c r="BP36" s="680"/>
      <c r="BQ36" s="680"/>
      <c r="BR36" s="680"/>
      <c r="BS36" s="680"/>
      <c r="BT36" s="680"/>
      <c r="BU36" s="681"/>
      <c r="BV36" s="676">
        <v>223200</v>
      </c>
      <c r="BW36" s="677"/>
      <c r="BX36" s="677"/>
      <c r="BY36" s="677"/>
      <c r="BZ36" s="677"/>
      <c r="CA36" s="677"/>
      <c r="CB36" s="678"/>
      <c r="CD36" s="618" t="s">
        <v>332</v>
      </c>
      <c r="CE36" s="619"/>
      <c r="CF36" s="619"/>
      <c r="CG36" s="619"/>
      <c r="CH36" s="619"/>
      <c r="CI36" s="619"/>
      <c r="CJ36" s="619"/>
      <c r="CK36" s="619"/>
      <c r="CL36" s="619"/>
      <c r="CM36" s="619"/>
      <c r="CN36" s="619"/>
      <c r="CO36" s="619"/>
      <c r="CP36" s="619"/>
      <c r="CQ36" s="620"/>
      <c r="CR36" s="621">
        <v>11681579</v>
      </c>
      <c r="CS36" s="622"/>
      <c r="CT36" s="622"/>
      <c r="CU36" s="622"/>
      <c r="CV36" s="622"/>
      <c r="CW36" s="622"/>
      <c r="CX36" s="622"/>
      <c r="CY36" s="623"/>
      <c r="CZ36" s="624">
        <v>9.5</v>
      </c>
      <c r="DA36" s="636"/>
      <c r="DB36" s="636"/>
      <c r="DC36" s="637"/>
      <c r="DD36" s="627">
        <v>10560200</v>
      </c>
      <c r="DE36" s="622"/>
      <c r="DF36" s="622"/>
      <c r="DG36" s="622"/>
      <c r="DH36" s="622"/>
      <c r="DI36" s="622"/>
      <c r="DJ36" s="622"/>
      <c r="DK36" s="623"/>
      <c r="DL36" s="627">
        <v>8040991</v>
      </c>
      <c r="DM36" s="622"/>
      <c r="DN36" s="622"/>
      <c r="DO36" s="622"/>
      <c r="DP36" s="622"/>
      <c r="DQ36" s="622"/>
      <c r="DR36" s="622"/>
      <c r="DS36" s="622"/>
      <c r="DT36" s="622"/>
      <c r="DU36" s="622"/>
      <c r="DV36" s="623"/>
      <c r="DW36" s="624">
        <v>12.9</v>
      </c>
      <c r="DX36" s="636"/>
      <c r="DY36" s="636"/>
      <c r="DZ36" s="636"/>
      <c r="EA36" s="636"/>
      <c r="EB36" s="636"/>
      <c r="EC36" s="648"/>
    </row>
    <row r="37" spans="2:133" ht="11.25" customHeight="1" x14ac:dyDescent="0.2">
      <c r="B37" s="618" t="s">
        <v>333</v>
      </c>
      <c r="C37" s="619"/>
      <c r="D37" s="619"/>
      <c r="E37" s="619"/>
      <c r="F37" s="619"/>
      <c r="G37" s="619"/>
      <c r="H37" s="619"/>
      <c r="I37" s="619"/>
      <c r="J37" s="619"/>
      <c r="K37" s="619"/>
      <c r="L37" s="619"/>
      <c r="M37" s="619"/>
      <c r="N37" s="619"/>
      <c r="O37" s="619"/>
      <c r="P37" s="619"/>
      <c r="Q37" s="620"/>
      <c r="R37" s="621">
        <v>1457801</v>
      </c>
      <c r="S37" s="622"/>
      <c r="T37" s="622"/>
      <c r="U37" s="622"/>
      <c r="V37" s="622"/>
      <c r="W37" s="622"/>
      <c r="X37" s="622"/>
      <c r="Y37" s="623"/>
      <c r="Z37" s="659">
        <v>1.2</v>
      </c>
      <c r="AA37" s="659"/>
      <c r="AB37" s="659"/>
      <c r="AC37" s="659"/>
      <c r="AD37" s="660">
        <v>113395</v>
      </c>
      <c r="AE37" s="660"/>
      <c r="AF37" s="660"/>
      <c r="AG37" s="660"/>
      <c r="AH37" s="660"/>
      <c r="AI37" s="660"/>
      <c r="AJ37" s="660"/>
      <c r="AK37" s="660"/>
      <c r="AL37" s="624">
        <v>0.2</v>
      </c>
      <c r="AM37" s="625"/>
      <c r="AN37" s="625"/>
      <c r="AO37" s="661"/>
      <c r="AQ37" s="654" t="s">
        <v>334</v>
      </c>
      <c r="AR37" s="655"/>
      <c r="AS37" s="655"/>
      <c r="AT37" s="655"/>
      <c r="AU37" s="655"/>
      <c r="AV37" s="655"/>
      <c r="AW37" s="655"/>
      <c r="AX37" s="655"/>
      <c r="AY37" s="656"/>
      <c r="AZ37" s="621">
        <v>4168645</v>
      </c>
      <c r="BA37" s="622"/>
      <c r="BB37" s="622"/>
      <c r="BC37" s="622"/>
      <c r="BD37" s="634"/>
      <c r="BE37" s="634"/>
      <c r="BF37" s="657"/>
      <c r="BG37" s="618" t="s">
        <v>335</v>
      </c>
      <c r="BH37" s="619"/>
      <c r="BI37" s="619"/>
      <c r="BJ37" s="619"/>
      <c r="BK37" s="619"/>
      <c r="BL37" s="619"/>
      <c r="BM37" s="619"/>
      <c r="BN37" s="619"/>
      <c r="BO37" s="619"/>
      <c r="BP37" s="619"/>
      <c r="BQ37" s="619"/>
      <c r="BR37" s="619"/>
      <c r="BS37" s="619"/>
      <c r="BT37" s="619"/>
      <c r="BU37" s="620"/>
      <c r="BV37" s="621">
        <v>-235327</v>
      </c>
      <c r="BW37" s="622"/>
      <c r="BX37" s="622"/>
      <c r="BY37" s="622"/>
      <c r="BZ37" s="622"/>
      <c r="CA37" s="622"/>
      <c r="CB37" s="658"/>
      <c r="CD37" s="618" t="s">
        <v>336</v>
      </c>
      <c r="CE37" s="619"/>
      <c r="CF37" s="619"/>
      <c r="CG37" s="619"/>
      <c r="CH37" s="619"/>
      <c r="CI37" s="619"/>
      <c r="CJ37" s="619"/>
      <c r="CK37" s="619"/>
      <c r="CL37" s="619"/>
      <c r="CM37" s="619"/>
      <c r="CN37" s="619"/>
      <c r="CO37" s="619"/>
      <c r="CP37" s="619"/>
      <c r="CQ37" s="620"/>
      <c r="CR37" s="621">
        <v>880810</v>
      </c>
      <c r="CS37" s="634"/>
      <c r="CT37" s="634"/>
      <c r="CU37" s="634"/>
      <c r="CV37" s="634"/>
      <c r="CW37" s="634"/>
      <c r="CX37" s="634"/>
      <c r="CY37" s="635"/>
      <c r="CZ37" s="624">
        <v>0.7</v>
      </c>
      <c r="DA37" s="636"/>
      <c r="DB37" s="636"/>
      <c r="DC37" s="637"/>
      <c r="DD37" s="627">
        <v>605381</v>
      </c>
      <c r="DE37" s="634"/>
      <c r="DF37" s="634"/>
      <c r="DG37" s="634"/>
      <c r="DH37" s="634"/>
      <c r="DI37" s="634"/>
      <c r="DJ37" s="634"/>
      <c r="DK37" s="635"/>
      <c r="DL37" s="627">
        <v>509877</v>
      </c>
      <c r="DM37" s="634"/>
      <c r="DN37" s="634"/>
      <c r="DO37" s="634"/>
      <c r="DP37" s="634"/>
      <c r="DQ37" s="634"/>
      <c r="DR37" s="634"/>
      <c r="DS37" s="634"/>
      <c r="DT37" s="634"/>
      <c r="DU37" s="634"/>
      <c r="DV37" s="635"/>
      <c r="DW37" s="624">
        <v>0.8</v>
      </c>
      <c r="DX37" s="636"/>
      <c r="DY37" s="636"/>
      <c r="DZ37" s="636"/>
      <c r="EA37" s="636"/>
      <c r="EB37" s="636"/>
      <c r="EC37" s="648"/>
    </row>
    <row r="38" spans="2:133" ht="11.25" customHeight="1" x14ac:dyDescent="0.2">
      <c r="B38" s="618" t="s">
        <v>337</v>
      </c>
      <c r="C38" s="619"/>
      <c r="D38" s="619"/>
      <c r="E38" s="619"/>
      <c r="F38" s="619"/>
      <c r="G38" s="619"/>
      <c r="H38" s="619"/>
      <c r="I38" s="619"/>
      <c r="J38" s="619"/>
      <c r="K38" s="619"/>
      <c r="L38" s="619"/>
      <c r="M38" s="619"/>
      <c r="N38" s="619"/>
      <c r="O38" s="619"/>
      <c r="P38" s="619"/>
      <c r="Q38" s="620"/>
      <c r="R38" s="621">
        <v>6184039</v>
      </c>
      <c r="S38" s="622"/>
      <c r="T38" s="622"/>
      <c r="U38" s="622"/>
      <c r="V38" s="622"/>
      <c r="W38" s="622"/>
      <c r="X38" s="622"/>
      <c r="Y38" s="623"/>
      <c r="Z38" s="659">
        <v>5</v>
      </c>
      <c r="AA38" s="659"/>
      <c r="AB38" s="659"/>
      <c r="AC38" s="659"/>
      <c r="AD38" s="660" t="s">
        <v>260</v>
      </c>
      <c r="AE38" s="660"/>
      <c r="AF38" s="660"/>
      <c r="AG38" s="660"/>
      <c r="AH38" s="660"/>
      <c r="AI38" s="660"/>
      <c r="AJ38" s="660"/>
      <c r="AK38" s="660"/>
      <c r="AL38" s="624" t="s">
        <v>260</v>
      </c>
      <c r="AM38" s="625"/>
      <c r="AN38" s="625"/>
      <c r="AO38" s="661"/>
      <c r="AQ38" s="654" t="s">
        <v>338</v>
      </c>
      <c r="AR38" s="655"/>
      <c r="AS38" s="655"/>
      <c r="AT38" s="655"/>
      <c r="AU38" s="655"/>
      <c r="AV38" s="655"/>
      <c r="AW38" s="655"/>
      <c r="AX38" s="655"/>
      <c r="AY38" s="656"/>
      <c r="AZ38" s="621">
        <v>1797060</v>
      </c>
      <c r="BA38" s="622"/>
      <c r="BB38" s="622"/>
      <c r="BC38" s="622"/>
      <c r="BD38" s="634"/>
      <c r="BE38" s="634"/>
      <c r="BF38" s="657"/>
      <c r="BG38" s="618" t="s">
        <v>339</v>
      </c>
      <c r="BH38" s="619"/>
      <c r="BI38" s="619"/>
      <c r="BJ38" s="619"/>
      <c r="BK38" s="619"/>
      <c r="BL38" s="619"/>
      <c r="BM38" s="619"/>
      <c r="BN38" s="619"/>
      <c r="BO38" s="619"/>
      <c r="BP38" s="619"/>
      <c r="BQ38" s="619"/>
      <c r="BR38" s="619"/>
      <c r="BS38" s="619"/>
      <c r="BT38" s="619"/>
      <c r="BU38" s="620"/>
      <c r="BV38" s="621">
        <v>34545</v>
      </c>
      <c r="BW38" s="622"/>
      <c r="BX38" s="622"/>
      <c r="BY38" s="622"/>
      <c r="BZ38" s="622"/>
      <c r="CA38" s="622"/>
      <c r="CB38" s="658"/>
      <c r="CD38" s="618" t="s">
        <v>340</v>
      </c>
      <c r="CE38" s="619"/>
      <c r="CF38" s="619"/>
      <c r="CG38" s="619"/>
      <c r="CH38" s="619"/>
      <c r="CI38" s="619"/>
      <c r="CJ38" s="619"/>
      <c r="CK38" s="619"/>
      <c r="CL38" s="619"/>
      <c r="CM38" s="619"/>
      <c r="CN38" s="619"/>
      <c r="CO38" s="619"/>
      <c r="CP38" s="619"/>
      <c r="CQ38" s="620"/>
      <c r="CR38" s="621">
        <v>10677908</v>
      </c>
      <c r="CS38" s="622"/>
      <c r="CT38" s="622"/>
      <c r="CU38" s="622"/>
      <c r="CV38" s="622"/>
      <c r="CW38" s="622"/>
      <c r="CX38" s="622"/>
      <c r="CY38" s="623"/>
      <c r="CZ38" s="624">
        <v>8.6999999999999993</v>
      </c>
      <c r="DA38" s="636"/>
      <c r="DB38" s="636"/>
      <c r="DC38" s="637"/>
      <c r="DD38" s="627">
        <v>8360160</v>
      </c>
      <c r="DE38" s="622"/>
      <c r="DF38" s="622"/>
      <c r="DG38" s="622"/>
      <c r="DH38" s="622"/>
      <c r="DI38" s="622"/>
      <c r="DJ38" s="622"/>
      <c r="DK38" s="623"/>
      <c r="DL38" s="627">
        <v>7776717</v>
      </c>
      <c r="DM38" s="622"/>
      <c r="DN38" s="622"/>
      <c r="DO38" s="622"/>
      <c r="DP38" s="622"/>
      <c r="DQ38" s="622"/>
      <c r="DR38" s="622"/>
      <c r="DS38" s="622"/>
      <c r="DT38" s="622"/>
      <c r="DU38" s="622"/>
      <c r="DV38" s="623"/>
      <c r="DW38" s="624">
        <v>12.4</v>
      </c>
      <c r="DX38" s="636"/>
      <c r="DY38" s="636"/>
      <c r="DZ38" s="636"/>
      <c r="EA38" s="636"/>
      <c r="EB38" s="636"/>
      <c r="EC38" s="648"/>
    </row>
    <row r="39" spans="2:133" ht="11.25" customHeight="1" x14ac:dyDescent="0.2">
      <c r="B39" s="618" t="s">
        <v>341</v>
      </c>
      <c r="C39" s="619"/>
      <c r="D39" s="619"/>
      <c r="E39" s="619"/>
      <c r="F39" s="619"/>
      <c r="G39" s="619"/>
      <c r="H39" s="619"/>
      <c r="I39" s="619"/>
      <c r="J39" s="619"/>
      <c r="K39" s="619"/>
      <c r="L39" s="619"/>
      <c r="M39" s="619"/>
      <c r="N39" s="619"/>
      <c r="O39" s="619"/>
      <c r="P39" s="619"/>
      <c r="Q39" s="620"/>
      <c r="R39" s="621" t="s">
        <v>131</v>
      </c>
      <c r="S39" s="622"/>
      <c r="T39" s="622"/>
      <c r="U39" s="622"/>
      <c r="V39" s="622"/>
      <c r="W39" s="622"/>
      <c r="X39" s="622"/>
      <c r="Y39" s="623"/>
      <c r="Z39" s="659" t="s">
        <v>131</v>
      </c>
      <c r="AA39" s="659"/>
      <c r="AB39" s="659"/>
      <c r="AC39" s="659"/>
      <c r="AD39" s="660" t="s">
        <v>260</v>
      </c>
      <c r="AE39" s="660"/>
      <c r="AF39" s="660"/>
      <c r="AG39" s="660"/>
      <c r="AH39" s="660"/>
      <c r="AI39" s="660"/>
      <c r="AJ39" s="660"/>
      <c r="AK39" s="660"/>
      <c r="AL39" s="624" t="s">
        <v>260</v>
      </c>
      <c r="AM39" s="625"/>
      <c r="AN39" s="625"/>
      <c r="AO39" s="661"/>
      <c r="AQ39" s="654" t="s">
        <v>342</v>
      </c>
      <c r="AR39" s="655"/>
      <c r="AS39" s="655"/>
      <c r="AT39" s="655"/>
      <c r="AU39" s="655"/>
      <c r="AV39" s="655"/>
      <c r="AW39" s="655"/>
      <c r="AX39" s="655"/>
      <c r="AY39" s="656"/>
      <c r="AZ39" s="621">
        <v>522901</v>
      </c>
      <c r="BA39" s="622"/>
      <c r="BB39" s="622"/>
      <c r="BC39" s="622"/>
      <c r="BD39" s="634"/>
      <c r="BE39" s="634"/>
      <c r="BF39" s="657"/>
      <c r="BG39" s="618" t="s">
        <v>343</v>
      </c>
      <c r="BH39" s="619"/>
      <c r="BI39" s="619"/>
      <c r="BJ39" s="619"/>
      <c r="BK39" s="619"/>
      <c r="BL39" s="619"/>
      <c r="BM39" s="619"/>
      <c r="BN39" s="619"/>
      <c r="BO39" s="619"/>
      <c r="BP39" s="619"/>
      <c r="BQ39" s="619"/>
      <c r="BR39" s="619"/>
      <c r="BS39" s="619"/>
      <c r="BT39" s="619"/>
      <c r="BU39" s="620"/>
      <c r="BV39" s="621">
        <v>52028</v>
      </c>
      <c r="BW39" s="622"/>
      <c r="BX39" s="622"/>
      <c r="BY39" s="622"/>
      <c r="BZ39" s="622"/>
      <c r="CA39" s="622"/>
      <c r="CB39" s="658"/>
      <c r="CD39" s="618" t="s">
        <v>344</v>
      </c>
      <c r="CE39" s="619"/>
      <c r="CF39" s="619"/>
      <c r="CG39" s="619"/>
      <c r="CH39" s="619"/>
      <c r="CI39" s="619"/>
      <c r="CJ39" s="619"/>
      <c r="CK39" s="619"/>
      <c r="CL39" s="619"/>
      <c r="CM39" s="619"/>
      <c r="CN39" s="619"/>
      <c r="CO39" s="619"/>
      <c r="CP39" s="619"/>
      <c r="CQ39" s="620"/>
      <c r="CR39" s="621">
        <v>1874458</v>
      </c>
      <c r="CS39" s="634"/>
      <c r="CT39" s="634"/>
      <c r="CU39" s="634"/>
      <c r="CV39" s="634"/>
      <c r="CW39" s="634"/>
      <c r="CX39" s="634"/>
      <c r="CY39" s="635"/>
      <c r="CZ39" s="624">
        <v>1.5</v>
      </c>
      <c r="DA39" s="636"/>
      <c r="DB39" s="636"/>
      <c r="DC39" s="637"/>
      <c r="DD39" s="627">
        <v>303146</v>
      </c>
      <c r="DE39" s="634"/>
      <c r="DF39" s="634"/>
      <c r="DG39" s="634"/>
      <c r="DH39" s="634"/>
      <c r="DI39" s="634"/>
      <c r="DJ39" s="634"/>
      <c r="DK39" s="635"/>
      <c r="DL39" s="627" t="s">
        <v>131</v>
      </c>
      <c r="DM39" s="634"/>
      <c r="DN39" s="634"/>
      <c r="DO39" s="634"/>
      <c r="DP39" s="634"/>
      <c r="DQ39" s="634"/>
      <c r="DR39" s="634"/>
      <c r="DS39" s="634"/>
      <c r="DT39" s="634"/>
      <c r="DU39" s="634"/>
      <c r="DV39" s="635"/>
      <c r="DW39" s="624" t="s">
        <v>131</v>
      </c>
      <c r="DX39" s="636"/>
      <c r="DY39" s="636"/>
      <c r="DZ39" s="636"/>
      <c r="EA39" s="636"/>
      <c r="EB39" s="636"/>
      <c r="EC39" s="648"/>
    </row>
    <row r="40" spans="2:133" ht="11.25" customHeight="1" x14ac:dyDescent="0.2">
      <c r="B40" s="618" t="s">
        <v>345</v>
      </c>
      <c r="C40" s="619"/>
      <c r="D40" s="619"/>
      <c r="E40" s="619"/>
      <c r="F40" s="619"/>
      <c r="G40" s="619"/>
      <c r="H40" s="619"/>
      <c r="I40" s="619"/>
      <c r="J40" s="619"/>
      <c r="K40" s="619"/>
      <c r="L40" s="619"/>
      <c r="M40" s="619"/>
      <c r="N40" s="619"/>
      <c r="O40" s="619"/>
      <c r="P40" s="619"/>
      <c r="Q40" s="620"/>
      <c r="R40" s="621">
        <v>2423239</v>
      </c>
      <c r="S40" s="622"/>
      <c r="T40" s="622"/>
      <c r="U40" s="622"/>
      <c r="V40" s="622"/>
      <c r="W40" s="622"/>
      <c r="X40" s="622"/>
      <c r="Y40" s="623"/>
      <c r="Z40" s="659">
        <v>2</v>
      </c>
      <c r="AA40" s="659"/>
      <c r="AB40" s="659"/>
      <c r="AC40" s="659"/>
      <c r="AD40" s="660" t="s">
        <v>131</v>
      </c>
      <c r="AE40" s="660"/>
      <c r="AF40" s="660"/>
      <c r="AG40" s="660"/>
      <c r="AH40" s="660"/>
      <c r="AI40" s="660"/>
      <c r="AJ40" s="660"/>
      <c r="AK40" s="660"/>
      <c r="AL40" s="624" t="s">
        <v>131</v>
      </c>
      <c r="AM40" s="625"/>
      <c r="AN40" s="625"/>
      <c r="AO40" s="661"/>
      <c r="AQ40" s="654" t="s">
        <v>346</v>
      </c>
      <c r="AR40" s="655"/>
      <c r="AS40" s="655"/>
      <c r="AT40" s="655"/>
      <c r="AU40" s="655"/>
      <c r="AV40" s="655"/>
      <c r="AW40" s="655"/>
      <c r="AX40" s="655"/>
      <c r="AY40" s="656"/>
      <c r="AZ40" s="621" t="s">
        <v>131</v>
      </c>
      <c r="BA40" s="622"/>
      <c r="BB40" s="622"/>
      <c r="BC40" s="622"/>
      <c r="BD40" s="634"/>
      <c r="BE40" s="634"/>
      <c r="BF40" s="657"/>
      <c r="BG40" s="662" t="s">
        <v>347</v>
      </c>
      <c r="BH40" s="663"/>
      <c r="BI40" s="663"/>
      <c r="BJ40" s="663"/>
      <c r="BK40" s="663"/>
      <c r="BL40" s="219"/>
      <c r="BM40" s="619" t="s">
        <v>348</v>
      </c>
      <c r="BN40" s="619"/>
      <c r="BO40" s="619"/>
      <c r="BP40" s="619"/>
      <c r="BQ40" s="619"/>
      <c r="BR40" s="619"/>
      <c r="BS40" s="619"/>
      <c r="BT40" s="619"/>
      <c r="BU40" s="620"/>
      <c r="BV40" s="621">
        <v>95</v>
      </c>
      <c r="BW40" s="622"/>
      <c r="BX40" s="622"/>
      <c r="BY40" s="622"/>
      <c r="BZ40" s="622"/>
      <c r="CA40" s="622"/>
      <c r="CB40" s="658"/>
      <c r="CD40" s="618" t="s">
        <v>349</v>
      </c>
      <c r="CE40" s="619"/>
      <c r="CF40" s="619"/>
      <c r="CG40" s="619"/>
      <c r="CH40" s="619"/>
      <c r="CI40" s="619"/>
      <c r="CJ40" s="619"/>
      <c r="CK40" s="619"/>
      <c r="CL40" s="619"/>
      <c r="CM40" s="619"/>
      <c r="CN40" s="619"/>
      <c r="CO40" s="619"/>
      <c r="CP40" s="619"/>
      <c r="CQ40" s="620"/>
      <c r="CR40" s="621">
        <v>931421</v>
      </c>
      <c r="CS40" s="622"/>
      <c r="CT40" s="622"/>
      <c r="CU40" s="622"/>
      <c r="CV40" s="622"/>
      <c r="CW40" s="622"/>
      <c r="CX40" s="622"/>
      <c r="CY40" s="623"/>
      <c r="CZ40" s="624">
        <v>0.8</v>
      </c>
      <c r="DA40" s="636"/>
      <c r="DB40" s="636"/>
      <c r="DC40" s="637"/>
      <c r="DD40" s="627">
        <v>621797</v>
      </c>
      <c r="DE40" s="622"/>
      <c r="DF40" s="622"/>
      <c r="DG40" s="622"/>
      <c r="DH40" s="622"/>
      <c r="DI40" s="622"/>
      <c r="DJ40" s="622"/>
      <c r="DK40" s="623"/>
      <c r="DL40" s="627">
        <v>521625</v>
      </c>
      <c r="DM40" s="622"/>
      <c r="DN40" s="622"/>
      <c r="DO40" s="622"/>
      <c r="DP40" s="622"/>
      <c r="DQ40" s="622"/>
      <c r="DR40" s="622"/>
      <c r="DS40" s="622"/>
      <c r="DT40" s="622"/>
      <c r="DU40" s="622"/>
      <c r="DV40" s="623"/>
      <c r="DW40" s="624">
        <v>0.8</v>
      </c>
      <c r="DX40" s="636"/>
      <c r="DY40" s="636"/>
      <c r="DZ40" s="636"/>
      <c r="EA40" s="636"/>
      <c r="EB40" s="636"/>
      <c r="EC40" s="648"/>
    </row>
    <row r="41" spans="2:133" ht="11.25" customHeight="1" x14ac:dyDescent="0.2">
      <c r="B41" s="602" t="s">
        <v>350</v>
      </c>
      <c r="C41" s="603"/>
      <c r="D41" s="603"/>
      <c r="E41" s="603"/>
      <c r="F41" s="603"/>
      <c r="G41" s="603"/>
      <c r="H41" s="603"/>
      <c r="I41" s="603"/>
      <c r="J41" s="603"/>
      <c r="K41" s="603"/>
      <c r="L41" s="603"/>
      <c r="M41" s="603"/>
      <c r="N41" s="603"/>
      <c r="O41" s="603"/>
      <c r="P41" s="603"/>
      <c r="Q41" s="604"/>
      <c r="R41" s="605">
        <v>123120328</v>
      </c>
      <c r="S41" s="646"/>
      <c r="T41" s="646"/>
      <c r="U41" s="646"/>
      <c r="V41" s="646"/>
      <c r="W41" s="646"/>
      <c r="X41" s="646"/>
      <c r="Y41" s="649"/>
      <c r="Z41" s="650">
        <v>100</v>
      </c>
      <c r="AA41" s="650"/>
      <c r="AB41" s="650"/>
      <c r="AC41" s="650"/>
      <c r="AD41" s="651">
        <v>60127049</v>
      </c>
      <c r="AE41" s="651"/>
      <c r="AF41" s="651"/>
      <c r="AG41" s="651"/>
      <c r="AH41" s="651"/>
      <c r="AI41" s="651"/>
      <c r="AJ41" s="651"/>
      <c r="AK41" s="651"/>
      <c r="AL41" s="608">
        <v>100</v>
      </c>
      <c r="AM41" s="652"/>
      <c r="AN41" s="652"/>
      <c r="AO41" s="653"/>
      <c r="AQ41" s="654" t="s">
        <v>351</v>
      </c>
      <c r="AR41" s="655"/>
      <c r="AS41" s="655"/>
      <c r="AT41" s="655"/>
      <c r="AU41" s="655"/>
      <c r="AV41" s="655"/>
      <c r="AW41" s="655"/>
      <c r="AX41" s="655"/>
      <c r="AY41" s="656"/>
      <c r="AZ41" s="621">
        <v>2676502</v>
      </c>
      <c r="BA41" s="622"/>
      <c r="BB41" s="622"/>
      <c r="BC41" s="622"/>
      <c r="BD41" s="634"/>
      <c r="BE41" s="634"/>
      <c r="BF41" s="657"/>
      <c r="BG41" s="662"/>
      <c r="BH41" s="663"/>
      <c r="BI41" s="663"/>
      <c r="BJ41" s="663"/>
      <c r="BK41" s="663"/>
      <c r="BL41" s="219"/>
      <c r="BM41" s="619" t="s">
        <v>352</v>
      </c>
      <c r="BN41" s="619"/>
      <c r="BO41" s="619"/>
      <c r="BP41" s="619"/>
      <c r="BQ41" s="619"/>
      <c r="BR41" s="619"/>
      <c r="BS41" s="619"/>
      <c r="BT41" s="619"/>
      <c r="BU41" s="620"/>
      <c r="BV41" s="621" t="s">
        <v>131</v>
      </c>
      <c r="BW41" s="622"/>
      <c r="BX41" s="622"/>
      <c r="BY41" s="622"/>
      <c r="BZ41" s="622"/>
      <c r="CA41" s="622"/>
      <c r="CB41" s="658"/>
      <c r="CD41" s="618" t="s">
        <v>353</v>
      </c>
      <c r="CE41" s="619"/>
      <c r="CF41" s="619"/>
      <c r="CG41" s="619"/>
      <c r="CH41" s="619"/>
      <c r="CI41" s="619"/>
      <c r="CJ41" s="619"/>
      <c r="CK41" s="619"/>
      <c r="CL41" s="619"/>
      <c r="CM41" s="619"/>
      <c r="CN41" s="619"/>
      <c r="CO41" s="619"/>
      <c r="CP41" s="619"/>
      <c r="CQ41" s="620"/>
      <c r="CR41" s="621" t="s">
        <v>131</v>
      </c>
      <c r="CS41" s="634"/>
      <c r="CT41" s="634"/>
      <c r="CU41" s="634"/>
      <c r="CV41" s="634"/>
      <c r="CW41" s="634"/>
      <c r="CX41" s="634"/>
      <c r="CY41" s="635"/>
      <c r="CZ41" s="624" t="s">
        <v>260</v>
      </c>
      <c r="DA41" s="636"/>
      <c r="DB41" s="636"/>
      <c r="DC41" s="637"/>
      <c r="DD41" s="627" t="s">
        <v>131</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354</v>
      </c>
      <c r="AR42" s="667"/>
      <c r="AS42" s="667"/>
      <c r="AT42" s="667"/>
      <c r="AU42" s="667"/>
      <c r="AV42" s="667"/>
      <c r="AW42" s="667"/>
      <c r="AX42" s="667"/>
      <c r="AY42" s="668"/>
      <c r="AZ42" s="605">
        <v>8001406</v>
      </c>
      <c r="BA42" s="646"/>
      <c r="BB42" s="646"/>
      <c r="BC42" s="646"/>
      <c r="BD42" s="606"/>
      <c r="BE42" s="606"/>
      <c r="BF42" s="669"/>
      <c r="BG42" s="664"/>
      <c r="BH42" s="665"/>
      <c r="BI42" s="665"/>
      <c r="BJ42" s="665"/>
      <c r="BK42" s="665"/>
      <c r="BL42" s="220"/>
      <c r="BM42" s="603" t="s">
        <v>355</v>
      </c>
      <c r="BN42" s="603"/>
      <c r="BO42" s="603"/>
      <c r="BP42" s="603"/>
      <c r="BQ42" s="603"/>
      <c r="BR42" s="603"/>
      <c r="BS42" s="603"/>
      <c r="BT42" s="603"/>
      <c r="BU42" s="604"/>
      <c r="BV42" s="605">
        <v>372</v>
      </c>
      <c r="BW42" s="646"/>
      <c r="BX42" s="646"/>
      <c r="BY42" s="646"/>
      <c r="BZ42" s="646"/>
      <c r="CA42" s="646"/>
      <c r="CB42" s="647"/>
      <c r="CD42" s="618" t="s">
        <v>356</v>
      </c>
      <c r="CE42" s="619"/>
      <c r="CF42" s="619"/>
      <c r="CG42" s="619"/>
      <c r="CH42" s="619"/>
      <c r="CI42" s="619"/>
      <c r="CJ42" s="619"/>
      <c r="CK42" s="619"/>
      <c r="CL42" s="619"/>
      <c r="CM42" s="619"/>
      <c r="CN42" s="619"/>
      <c r="CO42" s="619"/>
      <c r="CP42" s="619"/>
      <c r="CQ42" s="620"/>
      <c r="CR42" s="621">
        <v>7045096</v>
      </c>
      <c r="CS42" s="634"/>
      <c r="CT42" s="634"/>
      <c r="CU42" s="634"/>
      <c r="CV42" s="634"/>
      <c r="CW42" s="634"/>
      <c r="CX42" s="634"/>
      <c r="CY42" s="635"/>
      <c r="CZ42" s="624">
        <v>5.7</v>
      </c>
      <c r="DA42" s="636"/>
      <c r="DB42" s="636"/>
      <c r="DC42" s="637"/>
      <c r="DD42" s="627">
        <v>2221983</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0" t="s">
        <v>357</v>
      </c>
      <c r="CD43" s="618" t="s">
        <v>358</v>
      </c>
      <c r="CE43" s="619"/>
      <c r="CF43" s="619"/>
      <c r="CG43" s="619"/>
      <c r="CH43" s="619"/>
      <c r="CI43" s="619"/>
      <c r="CJ43" s="619"/>
      <c r="CK43" s="619"/>
      <c r="CL43" s="619"/>
      <c r="CM43" s="619"/>
      <c r="CN43" s="619"/>
      <c r="CO43" s="619"/>
      <c r="CP43" s="619"/>
      <c r="CQ43" s="620"/>
      <c r="CR43" s="621">
        <v>441382</v>
      </c>
      <c r="CS43" s="634"/>
      <c r="CT43" s="634"/>
      <c r="CU43" s="634"/>
      <c r="CV43" s="634"/>
      <c r="CW43" s="634"/>
      <c r="CX43" s="634"/>
      <c r="CY43" s="635"/>
      <c r="CZ43" s="624">
        <v>0.4</v>
      </c>
      <c r="DA43" s="636"/>
      <c r="DB43" s="636"/>
      <c r="DC43" s="637"/>
      <c r="DD43" s="627">
        <v>416920</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359</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307</v>
      </c>
      <c r="CE44" s="641"/>
      <c r="CF44" s="618" t="s">
        <v>360</v>
      </c>
      <c r="CG44" s="619"/>
      <c r="CH44" s="619"/>
      <c r="CI44" s="619"/>
      <c r="CJ44" s="619"/>
      <c r="CK44" s="619"/>
      <c r="CL44" s="619"/>
      <c r="CM44" s="619"/>
      <c r="CN44" s="619"/>
      <c r="CO44" s="619"/>
      <c r="CP44" s="619"/>
      <c r="CQ44" s="620"/>
      <c r="CR44" s="621">
        <v>7045096</v>
      </c>
      <c r="CS44" s="622"/>
      <c r="CT44" s="622"/>
      <c r="CU44" s="622"/>
      <c r="CV44" s="622"/>
      <c r="CW44" s="622"/>
      <c r="CX44" s="622"/>
      <c r="CY44" s="623"/>
      <c r="CZ44" s="624">
        <v>5.7</v>
      </c>
      <c r="DA44" s="625"/>
      <c r="DB44" s="625"/>
      <c r="DC44" s="626"/>
      <c r="DD44" s="627">
        <v>2221983</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361</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362</v>
      </c>
      <c r="CG45" s="619"/>
      <c r="CH45" s="619"/>
      <c r="CI45" s="619"/>
      <c r="CJ45" s="619"/>
      <c r="CK45" s="619"/>
      <c r="CL45" s="619"/>
      <c r="CM45" s="619"/>
      <c r="CN45" s="619"/>
      <c r="CO45" s="619"/>
      <c r="CP45" s="619"/>
      <c r="CQ45" s="620"/>
      <c r="CR45" s="621">
        <v>2427874</v>
      </c>
      <c r="CS45" s="634"/>
      <c r="CT45" s="634"/>
      <c r="CU45" s="634"/>
      <c r="CV45" s="634"/>
      <c r="CW45" s="634"/>
      <c r="CX45" s="634"/>
      <c r="CY45" s="635"/>
      <c r="CZ45" s="624">
        <v>2</v>
      </c>
      <c r="DA45" s="636"/>
      <c r="DB45" s="636"/>
      <c r="DC45" s="637"/>
      <c r="DD45" s="627">
        <v>221003</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1"/>
      <c r="CD46" s="642"/>
      <c r="CE46" s="643"/>
      <c r="CF46" s="618" t="s">
        <v>363</v>
      </c>
      <c r="CG46" s="619"/>
      <c r="CH46" s="619"/>
      <c r="CI46" s="619"/>
      <c r="CJ46" s="619"/>
      <c r="CK46" s="619"/>
      <c r="CL46" s="619"/>
      <c r="CM46" s="619"/>
      <c r="CN46" s="619"/>
      <c r="CO46" s="619"/>
      <c r="CP46" s="619"/>
      <c r="CQ46" s="620"/>
      <c r="CR46" s="621">
        <v>4604474</v>
      </c>
      <c r="CS46" s="622"/>
      <c r="CT46" s="622"/>
      <c r="CU46" s="622"/>
      <c r="CV46" s="622"/>
      <c r="CW46" s="622"/>
      <c r="CX46" s="622"/>
      <c r="CY46" s="623"/>
      <c r="CZ46" s="624">
        <v>3.8</v>
      </c>
      <c r="DA46" s="625"/>
      <c r="DB46" s="625"/>
      <c r="DC46" s="626"/>
      <c r="DD46" s="627">
        <v>1996982</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1"/>
      <c r="CD47" s="642"/>
      <c r="CE47" s="643"/>
      <c r="CF47" s="618" t="s">
        <v>364</v>
      </c>
      <c r="CG47" s="619"/>
      <c r="CH47" s="619"/>
      <c r="CI47" s="619"/>
      <c r="CJ47" s="619"/>
      <c r="CK47" s="619"/>
      <c r="CL47" s="619"/>
      <c r="CM47" s="619"/>
      <c r="CN47" s="619"/>
      <c r="CO47" s="619"/>
      <c r="CP47" s="619"/>
      <c r="CQ47" s="620"/>
      <c r="CR47" s="621" t="s">
        <v>131</v>
      </c>
      <c r="CS47" s="634"/>
      <c r="CT47" s="634"/>
      <c r="CU47" s="634"/>
      <c r="CV47" s="634"/>
      <c r="CW47" s="634"/>
      <c r="CX47" s="634"/>
      <c r="CY47" s="635"/>
      <c r="CZ47" s="624" t="s">
        <v>131</v>
      </c>
      <c r="DA47" s="636"/>
      <c r="DB47" s="636"/>
      <c r="DC47" s="637"/>
      <c r="DD47" s="627" t="s">
        <v>131</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0.8" x14ac:dyDescent="0.2">
      <c r="B48" s="221"/>
      <c r="CD48" s="644"/>
      <c r="CE48" s="645"/>
      <c r="CF48" s="618" t="s">
        <v>365</v>
      </c>
      <c r="CG48" s="619"/>
      <c r="CH48" s="619"/>
      <c r="CI48" s="619"/>
      <c r="CJ48" s="619"/>
      <c r="CK48" s="619"/>
      <c r="CL48" s="619"/>
      <c r="CM48" s="619"/>
      <c r="CN48" s="619"/>
      <c r="CO48" s="619"/>
      <c r="CP48" s="619"/>
      <c r="CQ48" s="620"/>
      <c r="CR48" s="621" t="s">
        <v>131</v>
      </c>
      <c r="CS48" s="622"/>
      <c r="CT48" s="622"/>
      <c r="CU48" s="622"/>
      <c r="CV48" s="622"/>
      <c r="CW48" s="622"/>
      <c r="CX48" s="622"/>
      <c r="CY48" s="623"/>
      <c r="CZ48" s="624" t="s">
        <v>131</v>
      </c>
      <c r="DA48" s="625"/>
      <c r="DB48" s="625"/>
      <c r="DC48" s="626"/>
      <c r="DD48" s="627" t="s">
        <v>131</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1"/>
      <c r="CD49" s="602" t="s">
        <v>366</v>
      </c>
      <c r="CE49" s="603"/>
      <c r="CF49" s="603"/>
      <c r="CG49" s="603"/>
      <c r="CH49" s="603"/>
      <c r="CI49" s="603"/>
      <c r="CJ49" s="603"/>
      <c r="CK49" s="603"/>
      <c r="CL49" s="603"/>
      <c r="CM49" s="603"/>
      <c r="CN49" s="603"/>
      <c r="CO49" s="603"/>
      <c r="CP49" s="603"/>
      <c r="CQ49" s="604"/>
      <c r="CR49" s="605">
        <v>122716726</v>
      </c>
      <c r="CS49" s="606"/>
      <c r="CT49" s="606"/>
      <c r="CU49" s="606"/>
      <c r="CV49" s="606"/>
      <c r="CW49" s="606"/>
      <c r="CX49" s="606"/>
      <c r="CY49" s="607"/>
      <c r="CZ49" s="608">
        <v>100</v>
      </c>
      <c r="DA49" s="609"/>
      <c r="DB49" s="609"/>
      <c r="DC49" s="610"/>
      <c r="DD49" s="611">
        <v>71477198</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TTnDXYYd4jY8vTZyLky2ZhKZAUGrGOuzZognnv7U8rMzVRMQlgAjH1zBT9xN+oipiMtGgYuVOQx0PZpblIh12w==" saltValue="O4xZU9deJjBe5HApeeNo7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2" zeroHeight="1" x14ac:dyDescent="0.2"/>
  <cols>
    <col min="1" max="130" width="2.77734375" style="227" customWidth="1"/>
    <col min="131" max="131" width="1.66406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1090" t="s">
        <v>367</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091" t="s">
        <v>368</v>
      </c>
      <c r="DK2" s="1092"/>
      <c r="DL2" s="1092"/>
      <c r="DM2" s="1092"/>
      <c r="DN2" s="1092"/>
      <c r="DO2" s="1093"/>
      <c r="DP2" s="224"/>
      <c r="DQ2" s="1091" t="s">
        <v>369</v>
      </c>
      <c r="DR2" s="1092"/>
      <c r="DS2" s="1092"/>
      <c r="DT2" s="1092"/>
      <c r="DU2" s="1092"/>
      <c r="DV2" s="1092"/>
      <c r="DW2" s="1092"/>
      <c r="DX2" s="1092"/>
      <c r="DY2" s="1092"/>
      <c r="DZ2" s="1093"/>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1059" t="s">
        <v>370</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28"/>
      <c r="BA4" s="228"/>
      <c r="BB4" s="228"/>
      <c r="BC4" s="228"/>
      <c r="BD4" s="228"/>
      <c r="BE4" s="229"/>
      <c r="BF4" s="229"/>
      <c r="BG4" s="229"/>
      <c r="BH4" s="229"/>
      <c r="BI4" s="229"/>
      <c r="BJ4" s="229"/>
      <c r="BK4" s="229"/>
      <c r="BL4" s="229"/>
      <c r="BM4" s="229"/>
      <c r="BN4" s="229"/>
      <c r="BO4" s="229"/>
      <c r="BP4" s="229"/>
      <c r="BQ4" s="730" t="s">
        <v>371</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0"/>
    </row>
    <row r="5" spans="1:131" s="231" customFormat="1" ht="26.25" customHeight="1" x14ac:dyDescent="0.2">
      <c r="A5" s="995" t="s">
        <v>372</v>
      </c>
      <c r="B5" s="996"/>
      <c r="C5" s="996"/>
      <c r="D5" s="996"/>
      <c r="E5" s="996"/>
      <c r="F5" s="996"/>
      <c r="G5" s="996"/>
      <c r="H5" s="996"/>
      <c r="I5" s="996"/>
      <c r="J5" s="996"/>
      <c r="K5" s="996"/>
      <c r="L5" s="996"/>
      <c r="M5" s="996"/>
      <c r="N5" s="996"/>
      <c r="O5" s="996"/>
      <c r="P5" s="997"/>
      <c r="Q5" s="1001" t="s">
        <v>373</v>
      </c>
      <c r="R5" s="1002"/>
      <c r="S5" s="1002"/>
      <c r="T5" s="1002"/>
      <c r="U5" s="1003"/>
      <c r="V5" s="1001" t="s">
        <v>374</v>
      </c>
      <c r="W5" s="1002"/>
      <c r="X5" s="1002"/>
      <c r="Y5" s="1002"/>
      <c r="Z5" s="1003"/>
      <c r="AA5" s="1001" t="s">
        <v>375</v>
      </c>
      <c r="AB5" s="1002"/>
      <c r="AC5" s="1002"/>
      <c r="AD5" s="1002"/>
      <c r="AE5" s="1002"/>
      <c r="AF5" s="1094" t="s">
        <v>376</v>
      </c>
      <c r="AG5" s="1002"/>
      <c r="AH5" s="1002"/>
      <c r="AI5" s="1002"/>
      <c r="AJ5" s="1015"/>
      <c r="AK5" s="1002" t="s">
        <v>377</v>
      </c>
      <c r="AL5" s="1002"/>
      <c r="AM5" s="1002"/>
      <c r="AN5" s="1002"/>
      <c r="AO5" s="1003"/>
      <c r="AP5" s="1001" t="s">
        <v>378</v>
      </c>
      <c r="AQ5" s="1002"/>
      <c r="AR5" s="1002"/>
      <c r="AS5" s="1002"/>
      <c r="AT5" s="1003"/>
      <c r="AU5" s="1001" t="s">
        <v>379</v>
      </c>
      <c r="AV5" s="1002"/>
      <c r="AW5" s="1002"/>
      <c r="AX5" s="1002"/>
      <c r="AY5" s="1015"/>
      <c r="AZ5" s="228"/>
      <c r="BA5" s="228"/>
      <c r="BB5" s="228"/>
      <c r="BC5" s="228"/>
      <c r="BD5" s="228"/>
      <c r="BE5" s="229"/>
      <c r="BF5" s="229"/>
      <c r="BG5" s="229"/>
      <c r="BH5" s="229"/>
      <c r="BI5" s="229"/>
      <c r="BJ5" s="229"/>
      <c r="BK5" s="229"/>
      <c r="BL5" s="229"/>
      <c r="BM5" s="229"/>
      <c r="BN5" s="229"/>
      <c r="BO5" s="229"/>
      <c r="BP5" s="229"/>
      <c r="BQ5" s="995" t="s">
        <v>380</v>
      </c>
      <c r="BR5" s="996"/>
      <c r="BS5" s="996"/>
      <c r="BT5" s="996"/>
      <c r="BU5" s="996"/>
      <c r="BV5" s="996"/>
      <c r="BW5" s="996"/>
      <c r="BX5" s="996"/>
      <c r="BY5" s="996"/>
      <c r="BZ5" s="996"/>
      <c r="CA5" s="996"/>
      <c r="CB5" s="996"/>
      <c r="CC5" s="996"/>
      <c r="CD5" s="996"/>
      <c r="CE5" s="996"/>
      <c r="CF5" s="996"/>
      <c r="CG5" s="997"/>
      <c r="CH5" s="1001" t="s">
        <v>381</v>
      </c>
      <c r="CI5" s="1002"/>
      <c r="CJ5" s="1002"/>
      <c r="CK5" s="1002"/>
      <c r="CL5" s="1003"/>
      <c r="CM5" s="1001" t="s">
        <v>382</v>
      </c>
      <c r="CN5" s="1002"/>
      <c r="CO5" s="1002"/>
      <c r="CP5" s="1002"/>
      <c r="CQ5" s="1003"/>
      <c r="CR5" s="1001" t="s">
        <v>383</v>
      </c>
      <c r="CS5" s="1002"/>
      <c r="CT5" s="1002"/>
      <c r="CU5" s="1002"/>
      <c r="CV5" s="1003"/>
      <c r="CW5" s="1001" t="s">
        <v>384</v>
      </c>
      <c r="CX5" s="1002"/>
      <c r="CY5" s="1002"/>
      <c r="CZ5" s="1002"/>
      <c r="DA5" s="1003"/>
      <c r="DB5" s="1001" t="s">
        <v>385</v>
      </c>
      <c r="DC5" s="1002"/>
      <c r="DD5" s="1002"/>
      <c r="DE5" s="1002"/>
      <c r="DF5" s="1003"/>
      <c r="DG5" s="1084" t="s">
        <v>386</v>
      </c>
      <c r="DH5" s="1085"/>
      <c r="DI5" s="1085"/>
      <c r="DJ5" s="1085"/>
      <c r="DK5" s="1086"/>
      <c r="DL5" s="1084" t="s">
        <v>387</v>
      </c>
      <c r="DM5" s="1085"/>
      <c r="DN5" s="1085"/>
      <c r="DO5" s="1085"/>
      <c r="DP5" s="1086"/>
      <c r="DQ5" s="1001" t="s">
        <v>388</v>
      </c>
      <c r="DR5" s="1002"/>
      <c r="DS5" s="1002"/>
      <c r="DT5" s="1002"/>
      <c r="DU5" s="1003"/>
      <c r="DV5" s="1001" t="s">
        <v>379</v>
      </c>
      <c r="DW5" s="1002"/>
      <c r="DX5" s="1002"/>
      <c r="DY5" s="1002"/>
      <c r="DZ5" s="1015"/>
      <c r="EA5" s="230"/>
    </row>
    <row r="6" spans="1:131" s="231"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28"/>
      <c r="BA6" s="228"/>
      <c r="BB6" s="228"/>
      <c r="BC6" s="228"/>
      <c r="BD6" s="228"/>
      <c r="BE6" s="229"/>
      <c r="BF6" s="229"/>
      <c r="BG6" s="229"/>
      <c r="BH6" s="229"/>
      <c r="BI6" s="229"/>
      <c r="BJ6" s="229"/>
      <c r="BK6" s="229"/>
      <c r="BL6" s="229"/>
      <c r="BM6" s="229"/>
      <c r="BN6" s="229"/>
      <c r="BO6" s="229"/>
      <c r="BP6" s="229"/>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0"/>
    </row>
    <row r="7" spans="1:131" s="231" customFormat="1" ht="26.25" customHeight="1" thickTop="1" x14ac:dyDescent="0.2">
      <c r="A7" s="232">
        <v>1</v>
      </c>
      <c r="B7" s="1047" t="s">
        <v>389</v>
      </c>
      <c r="C7" s="1048"/>
      <c r="D7" s="1048"/>
      <c r="E7" s="1048"/>
      <c r="F7" s="1048"/>
      <c r="G7" s="1048"/>
      <c r="H7" s="1048"/>
      <c r="I7" s="1048"/>
      <c r="J7" s="1048"/>
      <c r="K7" s="1048"/>
      <c r="L7" s="1048"/>
      <c r="M7" s="1048"/>
      <c r="N7" s="1048"/>
      <c r="O7" s="1048"/>
      <c r="P7" s="1049"/>
      <c r="Q7" s="1102">
        <v>123780</v>
      </c>
      <c r="R7" s="1103"/>
      <c r="S7" s="1103"/>
      <c r="T7" s="1103"/>
      <c r="U7" s="1103"/>
      <c r="V7" s="1103">
        <v>123459</v>
      </c>
      <c r="W7" s="1103"/>
      <c r="X7" s="1103"/>
      <c r="Y7" s="1103"/>
      <c r="Z7" s="1103"/>
      <c r="AA7" s="1103">
        <v>321</v>
      </c>
      <c r="AB7" s="1103"/>
      <c r="AC7" s="1103"/>
      <c r="AD7" s="1103"/>
      <c r="AE7" s="1104"/>
      <c r="AF7" s="1105">
        <v>56</v>
      </c>
      <c r="AG7" s="1106"/>
      <c r="AH7" s="1106"/>
      <c r="AI7" s="1106"/>
      <c r="AJ7" s="1107"/>
      <c r="AK7" s="1108">
        <v>309</v>
      </c>
      <c r="AL7" s="1109"/>
      <c r="AM7" s="1109"/>
      <c r="AN7" s="1109"/>
      <c r="AO7" s="1109"/>
      <c r="AP7" s="1109">
        <v>89959</v>
      </c>
      <c r="AQ7" s="1109"/>
      <c r="AR7" s="1109"/>
      <c r="AS7" s="1109"/>
      <c r="AT7" s="1109"/>
      <c r="AU7" s="1110"/>
      <c r="AV7" s="1110"/>
      <c r="AW7" s="1110"/>
      <c r="AX7" s="1110"/>
      <c r="AY7" s="1111"/>
      <c r="AZ7" s="228"/>
      <c r="BA7" s="228"/>
      <c r="BB7" s="228"/>
      <c r="BC7" s="228"/>
      <c r="BD7" s="228"/>
      <c r="BE7" s="229"/>
      <c r="BF7" s="229"/>
      <c r="BG7" s="229"/>
      <c r="BH7" s="229"/>
      <c r="BI7" s="229"/>
      <c r="BJ7" s="229"/>
      <c r="BK7" s="229"/>
      <c r="BL7" s="229"/>
      <c r="BM7" s="229"/>
      <c r="BN7" s="229"/>
      <c r="BO7" s="229"/>
      <c r="BP7" s="229"/>
      <c r="BQ7" s="232">
        <v>1</v>
      </c>
      <c r="BR7" s="233"/>
      <c r="BS7" s="1099" t="s">
        <v>583</v>
      </c>
      <c r="BT7" s="1100"/>
      <c r="BU7" s="1100"/>
      <c r="BV7" s="1100"/>
      <c r="BW7" s="1100"/>
      <c r="BX7" s="1100"/>
      <c r="BY7" s="1100"/>
      <c r="BZ7" s="1100"/>
      <c r="CA7" s="1100"/>
      <c r="CB7" s="1100"/>
      <c r="CC7" s="1100"/>
      <c r="CD7" s="1100"/>
      <c r="CE7" s="1100"/>
      <c r="CF7" s="1100"/>
      <c r="CG7" s="1112"/>
      <c r="CH7" s="1096">
        <v>4</v>
      </c>
      <c r="CI7" s="1097"/>
      <c r="CJ7" s="1097"/>
      <c r="CK7" s="1097"/>
      <c r="CL7" s="1098"/>
      <c r="CM7" s="1096">
        <v>29</v>
      </c>
      <c r="CN7" s="1097"/>
      <c r="CO7" s="1097"/>
      <c r="CP7" s="1097"/>
      <c r="CQ7" s="1098"/>
      <c r="CR7" s="1096">
        <v>8</v>
      </c>
      <c r="CS7" s="1097"/>
      <c r="CT7" s="1097"/>
      <c r="CU7" s="1097"/>
      <c r="CV7" s="1098"/>
      <c r="CW7" s="1096" t="s">
        <v>511</v>
      </c>
      <c r="CX7" s="1097"/>
      <c r="CY7" s="1097"/>
      <c r="CZ7" s="1097"/>
      <c r="DA7" s="1098"/>
      <c r="DB7" s="1096" t="s">
        <v>511</v>
      </c>
      <c r="DC7" s="1097"/>
      <c r="DD7" s="1097"/>
      <c r="DE7" s="1097"/>
      <c r="DF7" s="1098"/>
      <c r="DG7" s="1096" t="s">
        <v>511</v>
      </c>
      <c r="DH7" s="1097"/>
      <c r="DI7" s="1097"/>
      <c r="DJ7" s="1097"/>
      <c r="DK7" s="1098"/>
      <c r="DL7" s="1096" t="s">
        <v>511</v>
      </c>
      <c r="DM7" s="1097"/>
      <c r="DN7" s="1097"/>
      <c r="DO7" s="1097"/>
      <c r="DP7" s="1098"/>
      <c r="DQ7" s="1096" t="s">
        <v>511</v>
      </c>
      <c r="DR7" s="1097"/>
      <c r="DS7" s="1097"/>
      <c r="DT7" s="1097"/>
      <c r="DU7" s="1098"/>
      <c r="DV7" s="1099"/>
      <c r="DW7" s="1100"/>
      <c r="DX7" s="1100"/>
      <c r="DY7" s="1100"/>
      <c r="DZ7" s="1101"/>
      <c r="EA7" s="230"/>
    </row>
    <row r="8" spans="1:131" s="231" customFormat="1" ht="26.25" customHeight="1" x14ac:dyDescent="0.2">
      <c r="A8" s="234">
        <v>2</v>
      </c>
      <c r="B8" s="1030" t="s">
        <v>390</v>
      </c>
      <c r="C8" s="1031"/>
      <c r="D8" s="1031"/>
      <c r="E8" s="1031"/>
      <c r="F8" s="1031"/>
      <c r="G8" s="1031"/>
      <c r="H8" s="1031"/>
      <c r="I8" s="1031"/>
      <c r="J8" s="1031"/>
      <c r="K8" s="1031"/>
      <c r="L8" s="1031"/>
      <c r="M8" s="1031"/>
      <c r="N8" s="1031"/>
      <c r="O8" s="1031"/>
      <c r="P8" s="1032"/>
      <c r="Q8" s="1038">
        <v>1037</v>
      </c>
      <c r="R8" s="1039"/>
      <c r="S8" s="1039"/>
      <c r="T8" s="1039"/>
      <c r="U8" s="1039"/>
      <c r="V8" s="1039">
        <v>1037</v>
      </c>
      <c r="W8" s="1039"/>
      <c r="X8" s="1039"/>
      <c r="Y8" s="1039"/>
      <c r="Z8" s="1039"/>
      <c r="AA8" s="1039">
        <v>0</v>
      </c>
      <c r="AB8" s="1039"/>
      <c r="AC8" s="1039"/>
      <c r="AD8" s="1039"/>
      <c r="AE8" s="1040"/>
      <c r="AF8" s="1035" t="s">
        <v>511</v>
      </c>
      <c r="AG8" s="1036"/>
      <c r="AH8" s="1036"/>
      <c r="AI8" s="1036"/>
      <c r="AJ8" s="1037"/>
      <c r="AK8" s="1080">
        <v>0</v>
      </c>
      <c r="AL8" s="1081"/>
      <c r="AM8" s="1081"/>
      <c r="AN8" s="1081"/>
      <c r="AO8" s="1081"/>
      <c r="AP8" s="1081">
        <v>2212</v>
      </c>
      <c r="AQ8" s="1081"/>
      <c r="AR8" s="1081"/>
      <c r="AS8" s="1081"/>
      <c r="AT8" s="1081"/>
      <c r="AU8" s="1082"/>
      <c r="AV8" s="1082"/>
      <c r="AW8" s="1082"/>
      <c r="AX8" s="1082"/>
      <c r="AY8" s="1083"/>
      <c r="AZ8" s="228"/>
      <c r="BA8" s="228"/>
      <c r="BB8" s="228"/>
      <c r="BC8" s="228"/>
      <c r="BD8" s="228"/>
      <c r="BE8" s="229"/>
      <c r="BF8" s="229"/>
      <c r="BG8" s="229"/>
      <c r="BH8" s="229"/>
      <c r="BI8" s="229"/>
      <c r="BJ8" s="229"/>
      <c r="BK8" s="229"/>
      <c r="BL8" s="229"/>
      <c r="BM8" s="229"/>
      <c r="BN8" s="229"/>
      <c r="BO8" s="229"/>
      <c r="BP8" s="229"/>
      <c r="BQ8" s="234">
        <v>2</v>
      </c>
      <c r="BR8" s="235"/>
      <c r="BS8" s="992" t="s">
        <v>584</v>
      </c>
      <c r="BT8" s="993"/>
      <c r="BU8" s="993"/>
      <c r="BV8" s="993"/>
      <c r="BW8" s="993"/>
      <c r="BX8" s="993"/>
      <c r="BY8" s="993"/>
      <c r="BZ8" s="993"/>
      <c r="CA8" s="993"/>
      <c r="CB8" s="993"/>
      <c r="CC8" s="993"/>
      <c r="CD8" s="993"/>
      <c r="CE8" s="993"/>
      <c r="CF8" s="993"/>
      <c r="CG8" s="1014"/>
      <c r="CH8" s="989">
        <v>-27</v>
      </c>
      <c r="CI8" s="990"/>
      <c r="CJ8" s="990"/>
      <c r="CK8" s="990"/>
      <c r="CL8" s="991"/>
      <c r="CM8" s="989">
        <v>245</v>
      </c>
      <c r="CN8" s="990"/>
      <c r="CO8" s="990"/>
      <c r="CP8" s="990"/>
      <c r="CQ8" s="991"/>
      <c r="CR8" s="989">
        <v>109</v>
      </c>
      <c r="CS8" s="990"/>
      <c r="CT8" s="990"/>
      <c r="CU8" s="990"/>
      <c r="CV8" s="991"/>
      <c r="CW8" s="989" t="s">
        <v>511</v>
      </c>
      <c r="CX8" s="990"/>
      <c r="CY8" s="990"/>
      <c r="CZ8" s="990"/>
      <c r="DA8" s="991"/>
      <c r="DB8" s="989" t="s">
        <v>511</v>
      </c>
      <c r="DC8" s="990"/>
      <c r="DD8" s="990"/>
      <c r="DE8" s="990"/>
      <c r="DF8" s="991"/>
      <c r="DG8" s="989" t="s">
        <v>511</v>
      </c>
      <c r="DH8" s="990"/>
      <c r="DI8" s="990"/>
      <c r="DJ8" s="990"/>
      <c r="DK8" s="991"/>
      <c r="DL8" s="989" t="s">
        <v>511</v>
      </c>
      <c r="DM8" s="990"/>
      <c r="DN8" s="990"/>
      <c r="DO8" s="990"/>
      <c r="DP8" s="991"/>
      <c r="DQ8" s="989" t="s">
        <v>511</v>
      </c>
      <c r="DR8" s="990"/>
      <c r="DS8" s="990"/>
      <c r="DT8" s="990"/>
      <c r="DU8" s="991"/>
      <c r="DV8" s="992"/>
      <c r="DW8" s="993"/>
      <c r="DX8" s="993"/>
      <c r="DY8" s="993"/>
      <c r="DZ8" s="994"/>
      <c r="EA8" s="230"/>
    </row>
    <row r="9" spans="1:131" s="231" customFormat="1" ht="26.25" customHeight="1" x14ac:dyDescent="0.2">
      <c r="A9" s="234">
        <v>3</v>
      </c>
      <c r="B9" s="1030" t="s">
        <v>391</v>
      </c>
      <c r="C9" s="1031"/>
      <c r="D9" s="1031"/>
      <c r="E9" s="1031"/>
      <c r="F9" s="1031"/>
      <c r="G9" s="1031"/>
      <c r="H9" s="1031"/>
      <c r="I9" s="1031"/>
      <c r="J9" s="1031"/>
      <c r="K9" s="1031"/>
      <c r="L9" s="1031"/>
      <c r="M9" s="1031"/>
      <c r="N9" s="1031"/>
      <c r="O9" s="1031"/>
      <c r="P9" s="1032"/>
      <c r="Q9" s="1038">
        <v>94</v>
      </c>
      <c r="R9" s="1039"/>
      <c r="S9" s="1039"/>
      <c r="T9" s="1039"/>
      <c r="U9" s="1039"/>
      <c r="V9" s="1039">
        <v>11</v>
      </c>
      <c r="W9" s="1039"/>
      <c r="X9" s="1039"/>
      <c r="Y9" s="1039"/>
      <c r="Z9" s="1039"/>
      <c r="AA9" s="1039">
        <v>83</v>
      </c>
      <c r="AB9" s="1039"/>
      <c r="AC9" s="1039"/>
      <c r="AD9" s="1039"/>
      <c r="AE9" s="1040"/>
      <c r="AF9" s="1035" t="s">
        <v>511</v>
      </c>
      <c r="AG9" s="1036"/>
      <c r="AH9" s="1036"/>
      <c r="AI9" s="1036"/>
      <c r="AJ9" s="1037"/>
      <c r="AK9" s="1080">
        <v>0</v>
      </c>
      <c r="AL9" s="1081"/>
      <c r="AM9" s="1081"/>
      <c r="AN9" s="1081"/>
      <c r="AO9" s="1081"/>
      <c r="AP9" s="1081">
        <v>233</v>
      </c>
      <c r="AQ9" s="1081"/>
      <c r="AR9" s="1081"/>
      <c r="AS9" s="1081"/>
      <c r="AT9" s="1081"/>
      <c r="AU9" s="1082"/>
      <c r="AV9" s="1082"/>
      <c r="AW9" s="1082"/>
      <c r="AX9" s="1082"/>
      <c r="AY9" s="1083"/>
      <c r="AZ9" s="228"/>
      <c r="BA9" s="228"/>
      <c r="BB9" s="228"/>
      <c r="BC9" s="228"/>
      <c r="BD9" s="228"/>
      <c r="BE9" s="229"/>
      <c r="BF9" s="229"/>
      <c r="BG9" s="229"/>
      <c r="BH9" s="229"/>
      <c r="BI9" s="229"/>
      <c r="BJ9" s="229"/>
      <c r="BK9" s="229"/>
      <c r="BL9" s="229"/>
      <c r="BM9" s="229"/>
      <c r="BN9" s="229"/>
      <c r="BO9" s="229"/>
      <c r="BP9" s="229"/>
      <c r="BQ9" s="234">
        <v>3</v>
      </c>
      <c r="BR9" s="235"/>
      <c r="BS9" s="992" t="s">
        <v>585</v>
      </c>
      <c r="BT9" s="993"/>
      <c r="BU9" s="993"/>
      <c r="BV9" s="993"/>
      <c r="BW9" s="993"/>
      <c r="BX9" s="993"/>
      <c r="BY9" s="993"/>
      <c r="BZ9" s="993"/>
      <c r="CA9" s="993"/>
      <c r="CB9" s="993"/>
      <c r="CC9" s="993"/>
      <c r="CD9" s="993"/>
      <c r="CE9" s="993"/>
      <c r="CF9" s="993"/>
      <c r="CG9" s="1014"/>
      <c r="CH9" s="989">
        <v>4</v>
      </c>
      <c r="CI9" s="990"/>
      <c r="CJ9" s="990"/>
      <c r="CK9" s="990"/>
      <c r="CL9" s="991"/>
      <c r="CM9" s="989">
        <v>116</v>
      </c>
      <c r="CN9" s="990"/>
      <c r="CO9" s="990"/>
      <c r="CP9" s="990"/>
      <c r="CQ9" s="991"/>
      <c r="CR9" s="989">
        <v>80</v>
      </c>
      <c r="CS9" s="990"/>
      <c r="CT9" s="990"/>
      <c r="CU9" s="990"/>
      <c r="CV9" s="991"/>
      <c r="CW9" s="989" t="s">
        <v>511</v>
      </c>
      <c r="CX9" s="990"/>
      <c r="CY9" s="990"/>
      <c r="CZ9" s="990"/>
      <c r="DA9" s="991"/>
      <c r="DB9" s="989" t="s">
        <v>511</v>
      </c>
      <c r="DC9" s="990"/>
      <c r="DD9" s="990"/>
      <c r="DE9" s="990"/>
      <c r="DF9" s="991"/>
      <c r="DG9" s="989" t="s">
        <v>511</v>
      </c>
      <c r="DH9" s="990"/>
      <c r="DI9" s="990"/>
      <c r="DJ9" s="990"/>
      <c r="DK9" s="991"/>
      <c r="DL9" s="989" t="s">
        <v>511</v>
      </c>
      <c r="DM9" s="990"/>
      <c r="DN9" s="990"/>
      <c r="DO9" s="990"/>
      <c r="DP9" s="991"/>
      <c r="DQ9" s="989" t="s">
        <v>511</v>
      </c>
      <c r="DR9" s="990"/>
      <c r="DS9" s="990"/>
      <c r="DT9" s="990"/>
      <c r="DU9" s="991"/>
      <c r="DV9" s="992"/>
      <c r="DW9" s="993"/>
      <c r="DX9" s="993"/>
      <c r="DY9" s="993"/>
      <c r="DZ9" s="994"/>
      <c r="EA9" s="230"/>
    </row>
    <row r="10" spans="1:131" s="231" customFormat="1" ht="26.25" customHeight="1" x14ac:dyDescent="0.2">
      <c r="A10" s="234">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28"/>
      <c r="BA10" s="228"/>
      <c r="BB10" s="228"/>
      <c r="BC10" s="228"/>
      <c r="BD10" s="228"/>
      <c r="BE10" s="229"/>
      <c r="BF10" s="229"/>
      <c r="BG10" s="229"/>
      <c r="BH10" s="229"/>
      <c r="BI10" s="229"/>
      <c r="BJ10" s="229"/>
      <c r="BK10" s="229"/>
      <c r="BL10" s="229"/>
      <c r="BM10" s="229"/>
      <c r="BN10" s="229"/>
      <c r="BO10" s="229"/>
      <c r="BP10" s="229"/>
      <c r="BQ10" s="234">
        <v>4</v>
      </c>
      <c r="BR10" s="235"/>
      <c r="BS10" s="992" t="s">
        <v>586</v>
      </c>
      <c r="BT10" s="993"/>
      <c r="BU10" s="993"/>
      <c r="BV10" s="993"/>
      <c r="BW10" s="993"/>
      <c r="BX10" s="993"/>
      <c r="BY10" s="993"/>
      <c r="BZ10" s="993"/>
      <c r="CA10" s="993"/>
      <c r="CB10" s="993"/>
      <c r="CC10" s="993"/>
      <c r="CD10" s="993"/>
      <c r="CE10" s="993"/>
      <c r="CF10" s="993"/>
      <c r="CG10" s="1014"/>
      <c r="CH10" s="989">
        <v>1</v>
      </c>
      <c r="CI10" s="990"/>
      <c r="CJ10" s="990"/>
      <c r="CK10" s="990"/>
      <c r="CL10" s="991"/>
      <c r="CM10" s="989">
        <v>415</v>
      </c>
      <c r="CN10" s="990"/>
      <c r="CO10" s="990"/>
      <c r="CP10" s="990"/>
      <c r="CQ10" s="991"/>
      <c r="CR10" s="989">
        <v>371</v>
      </c>
      <c r="CS10" s="990"/>
      <c r="CT10" s="990"/>
      <c r="CU10" s="990"/>
      <c r="CV10" s="991"/>
      <c r="CW10" s="989" t="s">
        <v>511</v>
      </c>
      <c r="CX10" s="990"/>
      <c r="CY10" s="990"/>
      <c r="CZ10" s="990"/>
      <c r="DA10" s="991"/>
      <c r="DB10" s="989" t="s">
        <v>511</v>
      </c>
      <c r="DC10" s="990"/>
      <c r="DD10" s="990"/>
      <c r="DE10" s="990"/>
      <c r="DF10" s="991"/>
      <c r="DG10" s="989" t="s">
        <v>511</v>
      </c>
      <c r="DH10" s="990"/>
      <c r="DI10" s="990"/>
      <c r="DJ10" s="990"/>
      <c r="DK10" s="991"/>
      <c r="DL10" s="989" t="s">
        <v>511</v>
      </c>
      <c r="DM10" s="990"/>
      <c r="DN10" s="990"/>
      <c r="DO10" s="990"/>
      <c r="DP10" s="991"/>
      <c r="DQ10" s="989" t="s">
        <v>511</v>
      </c>
      <c r="DR10" s="990"/>
      <c r="DS10" s="990"/>
      <c r="DT10" s="990"/>
      <c r="DU10" s="991"/>
      <c r="DV10" s="992"/>
      <c r="DW10" s="993"/>
      <c r="DX10" s="993"/>
      <c r="DY10" s="993"/>
      <c r="DZ10" s="994"/>
      <c r="EA10" s="230"/>
    </row>
    <row r="11" spans="1:131" s="231" customFormat="1" ht="26.25" customHeight="1" x14ac:dyDescent="0.2">
      <c r="A11" s="234">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28"/>
      <c r="BA11" s="228"/>
      <c r="BB11" s="228"/>
      <c r="BC11" s="228"/>
      <c r="BD11" s="228"/>
      <c r="BE11" s="229"/>
      <c r="BF11" s="229"/>
      <c r="BG11" s="229"/>
      <c r="BH11" s="229"/>
      <c r="BI11" s="229"/>
      <c r="BJ11" s="229"/>
      <c r="BK11" s="229"/>
      <c r="BL11" s="229"/>
      <c r="BM11" s="229"/>
      <c r="BN11" s="229"/>
      <c r="BO11" s="229"/>
      <c r="BP11" s="229"/>
      <c r="BQ11" s="234">
        <v>5</v>
      </c>
      <c r="BR11" s="235"/>
      <c r="BS11" s="992" t="s">
        <v>587</v>
      </c>
      <c r="BT11" s="993"/>
      <c r="BU11" s="993"/>
      <c r="BV11" s="993"/>
      <c r="BW11" s="993"/>
      <c r="BX11" s="993"/>
      <c r="BY11" s="993"/>
      <c r="BZ11" s="993"/>
      <c r="CA11" s="993"/>
      <c r="CB11" s="993"/>
      <c r="CC11" s="993"/>
      <c r="CD11" s="993"/>
      <c r="CE11" s="993"/>
      <c r="CF11" s="993"/>
      <c r="CG11" s="1014"/>
      <c r="CH11" s="989">
        <v>3</v>
      </c>
      <c r="CI11" s="990"/>
      <c r="CJ11" s="990"/>
      <c r="CK11" s="990"/>
      <c r="CL11" s="991"/>
      <c r="CM11" s="989">
        <v>391</v>
      </c>
      <c r="CN11" s="990"/>
      <c r="CO11" s="990"/>
      <c r="CP11" s="990"/>
      <c r="CQ11" s="991"/>
      <c r="CR11" s="989">
        <v>100</v>
      </c>
      <c r="CS11" s="990"/>
      <c r="CT11" s="990"/>
      <c r="CU11" s="990"/>
      <c r="CV11" s="991"/>
      <c r="CW11" s="989" t="s">
        <v>511</v>
      </c>
      <c r="CX11" s="990"/>
      <c r="CY11" s="990"/>
      <c r="CZ11" s="990"/>
      <c r="DA11" s="991"/>
      <c r="DB11" s="989" t="s">
        <v>511</v>
      </c>
      <c r="DC11" s="990"/>
      <c r="DD11" s="990"/>
      <c r="DE11" s="990"/>
      <c r="DF11" s="991"/>
      <c r="DG11" s="989" t="s">
        <v>511</v>
      </c>
      <c r="DH11" s="990"/>
      <c r="DI11" s="990"/>
      <c r="DJ11" s="990"/>
      <c r="DK11" s="991"/>
      <c r="DL11" s="989" t="s">
        <v>511</v>
      </c>
      <c r="DM11" s="990"/>
      <c r="DN11" s="990"/>
      <c r="DO11" s="990"/>
      <c r="DP11" s="991"/>
      <c r="DQ11" s="989" t="s">
        <v>511</v>
      </c>
      <c r="DR11" s="990"/>
      <c r="DS11" s="990"/>
      <c r="DT11" s="990"/>
      <c r="DU11" s="991"/>
      <c r="DV11" s="992"/>
      <c r="DW11" s="993"/>
      <c r="DX11" s="993"/>
      <c r="DY11" s="993"/>
      <c r="DZ11" s="994"/>
      <c r="EA11" s="230"/>
    </row>
    <row r="12" spans="1:131" s="231" customFormat="1" ht="26.25" customHeight="1" x14ac:dyDescent="0.2">
      <c r="A12" s="234">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28"/>
      <c r="BA12" s="228"/>
      <c r="BB12" s="228"/>
      <c r="BC12" s="228"/>
      <c r="BD12" s="228"/>
      <c r="BE12" s="229"/>
      <c r="BF12" s="229"/>
      <c r="BG12" s="229"/>
      <c r="BH12" s="229"/>
      <c r="BI12" s="229"/>
      <c r="BJ12" s="229"/>
      <c r="BK12" s="229"/>
      <c r="BL12" s="229"/>
      <c r="BM12" s="229"/>
      <c r="BN12" s="229"/>
      <c r="BO12" s="229"/>
      <c r="BP12" s="229"/>
      <c r="BQ12" s="234">
        <v>6</v>
      </c>
      <c r="BR12" s="235"/>
      <c r="BS12" s="992" t="s">
        <v>588</v>
      </c>
      <c r="BT12" s="993"/>
      <c r="BU12" s="993"/>
      <c r="BV12" s="993"/>
      <c r="BW12" s="993"/>
      <c r="BX12" s="993"/>
      <c r="BY12" s="993"/>
      <c r="BZ12" s="993"/>
      <c r="CA12" s="993"/>
      <c r="CB12" s="993"/>
      <c r="CC12" s="993"/>
      <c r="CD12" s="993"/>
      <c r="CE12" s="993"/>
      <c r="CF12" s="993"/>
      <c r="CG12" s="1014"/>
      <c r="CH12" s="989">
        <v>-29</v>
      </c>
      <c r="CI12" s="990"/>
      <c r="CJ12" s="990"/>
      <c r="CK12" s="990"/>
      <c r="CL12" s="991"/>
      <c r="CM12" s="989">
        <v>408</v>
      </c>
      <c r="CN12" s="990"/>
      <c r="CO12" s="990"/>
      <c r="CP12" s="990"/>
      <c r="CQ12" s="991"/>
      <c r="CR12" s="989">
        <v>16</v>
      </c>
      <c r="CS12" s="990"/>
      <c r="CT12" s="990"/>
      <c r="CU12" s="990"/>
      <c r="CV12" s="991"/>
      <c r="CW12" s="989" t="s">
        <v>511</v>
      </c>
      <c r="CX12" s="990"/>
      <c r="CY12" s="990"/>
      <c r="CZ12" s="990"/>
      <c r="DA12" s="991"/>
      <c r="DB12" s="989">
        <v>27</v>
      </c>
      <c r="DC12" s="990"/>
      <c r="DD12" s="990"/>
      <c r="DE12" s="990"/>
      <c r="DF12" s="991"/>
      <c r="DG12" s="989" t="s">
        <v>511</v>
      </c>
      <c r="DH12" s="990"/>
      <c r="DI12" s="990"/>
      <c r="DJ12" s="990"/>
      <c r="DK12" s="991"/>
      <c r="DL12" s="989" t="s">
        <v>511</v>
      </c>
      <c r="DM12" s="990"/>
      <c r="DN12" s="990"/>
      <c r="DO12" s="990"/>
      <c r="DP12" s="991"/>
      <c r="DQ12" s="989" t="s">
        <v>511</v>
      </c>
      <c r="DR12" s="990"/>
      <c r="DS12" s="990"/>
      <c r="DT12" s="990"/>
      <c r="DU12" s="991"/>
      <c r="DV12" s="992"/>
      <c r="DW12" s="993"/>
      <c r="DX12" s="993"/>
      <c r="DY12" s="993"/>
      <c r="DZ12" s="994"/>
      <c r="EA12" s="230"/>
    </row>
    <row r="13" spans="1:131" s="231" customFormat="1" ht="26.25" customHeight="1" x14ac:dyDescent="0.2">
      <c r="A13" s="234">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28"/>
      <c r="BA13" s="228"/>
      <c r="BB13" s="228"/>
      <c r="BC13" s="228"/>
      <c r="BD13" s="228"/>
      <c r="BE13" s="229"/>
      <c r="BF13" s="229"/>
      <c r="BG13" s="229"/>
      <c r="BH13" s="229"/>
      <c r="BI13" s="229"/>
      <c r="BJ13" s="229"/>
      <c r="BK13" s="229"/>
      <c r="BL13" s="229"/>
      <c r="BM13" s="229"/>
      <c r="BN13" s="229"/>
      <c r="BO13" s="229"/>
      <c r="BP13" s="229"/>
      <c r="BQ13" s="234">
        <v>7</v>
      </c>
      <c r="BR13" s="235"/>
      <c r="BS13" s="992" t="s">
        <v>589</v>
      </c>
      <c r="BT13" s="993"/>
      <c r="BU13" s="993"/>
      <c r="BV13" s="993"/>
      <c r="BW13" s="993"/>
      <c r="BX13" s="993"/>
      <c r="BY13" s="993"/>
      <c r="BZ13" s="993"/>
      <c r="CA13" s="993"/>
      <c r="CB13" s="993"/>
      <c r="CC13" s="993"/>
      <c r="CD13" s="993"/>
      <c r="CE13" s="993"/>
      <c r="CF13" s="993"/>
      <c r="CG13" s="1014"/>
      <c r="CH13" s="989">
        <v>1</v>
      </c>
      <c r="CI13" s="990"/>
      <c r="CJ13" s="990"/>
      <c r="CK13" s="990"/>
      <c r="CL13" s="991"/>
      <c r="CM13" s="989">
        <v>97</v>
      </c>
      <c r="CN13" s="990"/>
      <c r="CO13" s="990"/>
      <c r="CP13" s="990"/>
      <c r="CQ13" s="991"/>
      <c r="CR13" s="989">
        <v>25</v>
      </c>
      <c r="CS13" s="990"/>
      <c r="CT13" s="990"/>
      <c r="CU13" s="990"/>
      <c r="CV13" s="991"/>
      <c r="CW13" s="989" t="s">
        <v>511</v>
      </c>
      <c r="CX13" s="990"/>
      <c r="CY13" s="990"/>
      <c r="CZ13" s="990"/>
      <c r="DA13" s="991"/>
      <c r="DB13" s="989" t="s">
        <v>511</v>
      </c>
      <c r="DC13" s="990"/>
      <c r="DD13" s="990"/>
      <c r="DE13" s="990"/>
      <c r="DF13" s="991"/>
      <c r="DG13" s="989" t="s">
        <v>511</v>
      </c>
      <c r="DH13" s="990"/>
      <c r="DI13" s="990"/>
      <c r="DJ13" s="990"/>
      <c r="DK13" s="991"/>
      <c r="DL13" s="989" t="s">
        <v>511</v>
      </c>
      <c r="DM13" s="990"/>
      <c r="DN13" s="990"/>
      <c r="DO13" s="990"/>
      <c r="DP13" s="991"/>
      <c r="DQ13" s="989" t="s">
        <v>511</v>
      </c>
      <c r="DR13" s="990"/>
      <c r="DS13" s="990"/>
      <c r="DT13" s="990"/>
      <c r="DU13" s="991"/>
      <c r="DV13" s="992"/>
      <c r="DW13" s="993"/>
      <c r="DX13" s="993"/>
      <c r="DY13" s="993"/>
      <c r="DZ13" s="994"/>
      <c r="EA13" s="230"/>
    </row>
    <row r="14" spans="1:131" s="231" customFormat="1" ht="26.25" customHeight="1" x14ac:dyDescent="0.2">
      <c r="A14" s="234">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28"/>
      <c r="BA14" s="228"/>
      <c r="BB14" s="228"/>
      <c r="BC14" s="228"/>
      <c r="BD14" s="228"/>
      <c r="BE14" s="229"/>
      <c r="BF14" s="229"/>
      <c r="BG14" s="229"/>
      <c r="BH14" s="229"/>
      <c r="BI14" s="229"/>
      <c r="BJ14" s="229"/>
      <c r="BK14" s="229"/>
      <c r="BL14" s="229"/>
      <c r="BM14" s="229"/>
      <c r="BN14" s="229"/>
      <c r="BO14" s="229"/>
      <c r="BP14" s="229"/>
      <c r="BQ14" s="234">
        <v>8</v>
      </c>
      <c r="BR14" s="235"/>
      <c r="BS14" s="992" t="s">
        <v>590</v>
      </c>
      <c r="BT14" s="993"/>
      <c r="BU14" s="993"/>
      <c r="BV14" s="993"/>
      <c r="BW14" s="993"/>
      <c r="BX14" s="993"/>
      <c r="BY14" s="993"/>
      <c r="BZ14" s="993"/>
      <c r="CA14" s="993"/>
      <c r="CB14" s="993"/>
      <c r="CC14" s="993"/>
      <c r="CD14" s="993"/>
      <c r="CE14" s="993"/>
      <c r="CF14" s="993"/>
      <c r="CG14" s="1014"/>
      <c r="CH14" s="989">
        <v>16</v>
      </c>
      <c r="CI14" s="990"/>
      <c r="CJ14" s="990"/>
      <c r="CK14" s="990"/>
      <c r="CL14" s="991"/>
      <c r="CM14" s="989">
        <v>565</v>
      </c>
      <c r="CN14" s="990"/>
      <c r="CO14" s="990"/>
      <c r="CP14" s="990"/>
      <c r="CQ14" s="991"/>
      <c r="CR14" s="989">
        <v>5</v>
      </c>
      <c r="CS14" s="990"/>
      <c r="CT14" s="990"/>
      <c r="CU14" s="990"/>
      <c r="CV14" s="991"/>
      <c r="CW14" s="989" t="s">
        <v>511</v>
      </c>
      <c r="CX14" s="990"/>
      <c r="CY14" s="990"/>
      <c r="CZ14" s="990"/>
      <c r="DA14" s="991"/>
      <c r="DB14" s="989" t="s">
        <v>511</v>
      </c>
      <c r="DC14" s="990"/>
      <c r="DD14" s="990"/>
      <c r="DE14" s="990"/>
      <c r="DF14" s="991"/>
      <c r="DG14" s="989" t="s">
        <v>511</v>
      </c>
      <c r="DH14" s="990"/>
      <c r="DI14" s="990"/>
      <c r="DJ14" s="990"/>
      <c r="DK14" s="991"/>
      <c r="DL14" s="989" t="s">
        <v>511</v>
      </c>
      <c r="DM14" s="990"/>
      <c r="DN14" s="990"/>
      <c r="DO14" s="990"/>
      <c r="DP14" s="991"/>
      <c r="DQ14" s="989" t="s">
        <v>511</v>
      </c>
      <c r="DR14" s="990"/>
      <c r="DS14" s="990"/>
      <c r="DT14" s="990"/>
      <c r="DU14" s="991"/>
      <c r="DV14" s="992"/>
      <c r="DW14" s="993"/>
      <c r="DX14" s="993"/>
      <c r="DY14" s="993"/>
      <c r="DZ14" s="994"/>
      <c r="EA14" s="230"/>
    </row>
    <row r="15" spans="1:131" s="231" customFormat="1" ht="26.25" customHeight="1" x14ac:dyDescent="0.2">
      <c r="A15" s="234">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28"/>
      <c r="BA15" s="228"/>
      <c r="BB15" s="228"/>
      <c r="BC15" s="228"/>
      <c r="BD15" s="228"/>
      <c r="BE15" s="229"/>
      <c r="BF15" s="229"/>
      <c r="BG15" s="229"/>
      <c r="BH15" s="229"/>
      <c r="BI15" s="229"/>
      <c r="BJ15" s="229"/>
      <c r="BK15" s="229"/>
      <c r="BL15" s="229"/>
      <c r="BM15" s="229"/>
      <c r="BN15" s="229"/>
      <c r="BO15" s="229"/>
      <c r="BP15" s="229"/>
      <c r="BQ15" s="234">
        <v>9</v>
      </c>
      <c r="BR15" s="235"/>
      <c r="BS15" s="992" t="s">
        <v>591</v>
      </c>
      <c r="BT15" s="993"/>
      <c r="BU15" s="993"/>
      <c r="BV15" s="993"/>
      <c r="BW15" s="993"/>
      <c r="BX15" s="993"/>
      <c r="BY15" s="993"/>
      <c r="BZ15" s="993"/>
      <c r="CA15" s="993"/>
      <c r="CB15" s="993"/>
      <c r="CC15" s="993"/>
      <c r="CD15" s="993"/>
      <c r="CE15" s="993"/>
      <c r="CF15" s="993"/>
      <c r="CG15" s="1014"/>
      <c r="CH15" s="989">
        <v>-963</v>
      </c>
      <c r="CI15" s="990"/>
      <c r="CJ15" s="990"/>
      <c r="CK15" s="990"/>
      <c r="CL15" s="991"/>
      <c r="CM15" s="989">
        <v>9525</v>
      </c>
      <c r="CN15" s="990"/>
      <c r="CO15" s="990"/>
      <c r="CP15" s="990"/>
      <c r="CQ15" s="991"/>
      <c r="CR15" s="989">
        <v>520</v>
      </c>
      <c r="CS15" s="990"/>
      <c r="CT15" s="990"/>
      <c r="CU15" s="990"/>
      <c r="CV15" s="991"/>
      <c r="CW15" s="989" t="s">
        <v>511</v>
      </c>
      <c r="CX15" s="990"/>
      <c r="CY15" s="990"/>
      <c r="CZ15" s="990"/>
      <c r="DA15" s="991"/>
      <c r="DB15" s="989">
        <v>1487</v>
      </c>
      <c r="DC15" s="990"/>
      <c r="DD15" s="990"/>
      <c r="DE15" s="990"/>
      <c r="DF15" s="991"/>
      <c r="DG15" s="989" t="s">
        <v>511</v>
      </c>
      <c r="DH15" s="990"/>
      <c r="DI15" s="990"/>
      <c r="DJ15" s="990"/>
      <c r="DK15" s="991"/>
      <c r="DL15" s="989" t="s">
        <v>511</v>
      </c>
      <c r="DM15" s="990"/>
      <c r="DN15" s="990"/>
      <c r="DO15" s="990"/>
      <c r="DP15" s="991"/>
      <c r="DQ15" s="989" t="s">
        <v>511</v>
      </c>
      <c r="DR15" s="990"/>
      <c r="DS15" s="990"/>
      <c r="DT15" s="990"/>
      <c r="DU15" s="991"/>
      <c r="DV15" s="992"/>
      <c r="DW15" s="993"/>
      <c r="DX15" s="993"/>
      <c r="DY15" s="993"/>
      <c r="DZ15" s="994"/>
      <c r="EA15" s="230"/>
    </row>
    <row r="16" spans="1:131" s="231" customFormat="1" ht="26.25" customHeight="1" x14ac:dyDescent="0.2">
      <c r="A16" s="234">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28"/>
      <c r="BA16" s="228"/>
      <c r="BB16" s="228"/>
      <c r="BC16" s="228"/>
      <c r="BD16" s="228"/>
      <c r="BE16" s="229"/>
      <c r="BF16" s="229"/>
      <c r="BG16" s="229"/>
      <c r="BH16" s="229"/>
      <c r="BI16" s="229"/>
      <c r="BJ16" s="229"/>
      <c r="BK16" s="229"/>
      <c r="BL16" s="229"/>
      <c r="BM16" s="229"/>
      <c r="BN16" s="229"/>
      <c r="BO16" s="229"/>
      <c r="BP16" s="229"/>
      <c r="BQ16" s="234">
        <v>10</v>
      </c>
      <c r="BR16" s="235"/>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0"/>
    </row>
    <row r="17" spans="1:131" s="231" customFormat="1" ht="26.25" customHeight="1" x14ac:dyDescent="0.2">
      <c r="A17" s="234">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28"/>
      <c r="BA17" s="228"/>
      <c r="BB17" s="228"/>
      <c r="BC17" s="228"/>
      <c r="BD17" s="228"/>
      <c r="BE17" s="229"/>
      <c r="BF17" s="229"/>
      <c r="BG17" s="229"/>
      <c r="BH17" s="229"/>
      <c r="BI17" s="229"/>
      <c r="BJ17" s="229"/>
      <c r="BK17" s="229"/>
      <c r="BL17" s="229"/>
      <c r="BM17" s="229"/>
      <c r="BN17" s="229"/>
      <c r="BO17" s="229"/>
      <c r="BP17" s="229"/>
      <c r="BQ17" s="234">
        <v>11</v>
      </c>
      <c r="BR17" s="235"/>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0"/>
    </row>
    <row r="18" spans="1:131" s="231" customFormat="1" ht="26.25" customHeight="1" x14ac:dyDescent="0.2">
      <c r="A18" s="234">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28"/>
      <c r="BA18" s="228"/>
      <c r="BB18" s="228"/>
      <c r="BC18" s="228"/>
      <c r="BD18" s="228"/>
      <c r="BE18" s="229"/>
      <c r="BF18" s="229"/>
      <c r="BG18" s="229"/>
      <c r="BH18" s="229"/>
      <c r="BI18" s="229"/>
      <c r="BJ18" s="229"/>
      <c r="BK18" s="229"/>
      <c r="BL18" s="229"/>
      <c r="BM18" s="229"/>
      <c r="BN18" s="229"/>
      <c r="BO18" s="229"/>
      <c r="BP18" s="229"/>
      <c r="BQ18" s="234">
        <v>12</v>
      </c>
      <c r="BR18" s="235"/>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0"/>
    </row>
    <row r="19" spans="1:131" s="231" customFormat="1" ht="26.25" customHeight="1" x14ac:dyDescent="0.2">
      <c r="A19" s="234">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28"/>
      <c r="BA19" s="228"/>
      <c r="BB19" s="228"/>
      <c r="BC19" s="228"/>
      <c r="BD19" s="228"/>
      <c r="BE19" s="229"/>
      <c r="BF19" s="229"/>
      <c r="BG19" s="229"/>
      <c r="BH19" s="229"/>
      <c r="BI19" s="229"/>
      <c r="BJ19" s="229"/>
      <c r="BK19" s="229"/>
      <c r="BL19" s="229"/>
      <c r="BM19" s="229"/>
      <c r="BN19" s="229"/>
      <c r="BO19" s="229"/>
      <c r="BP19" s="229"/>
      <c r="BQ19" s="234">
        <v>13</v>
      </c>
      <c r="BR19" s="235"/>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0"/>
    </row>
    <row r="20" spans="1:131" s="231" customFormat="1" ht="26.25" customHeight="1" x14ac:dyDescent="0.2">
      <c r="A20" s="234">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28"/>
      <c r="BA20" s="228"/>
      <c r="BB20" s="228"/>
      <c r="BC20" s="228"/>
      <c r="BD20" s="228"/>
      <c r="BE20" s="229"/>
      <c r="BF20" s="229"/>
      <c r="BG20" s="229"/>
      <c r="BH20" s="229"/>
      <c r="BI20" s="229"/>
      <c r="BJ20" s="229"/>
      <c r="BK20" s="229"/>
      <c r="BL20" s="229"/>
      <c r="BM20" s="229"/>
      <c r="BN20" s="229"/>
      <c r="BO20" s="229"/>
      <c r="BP20" s="229"/>
      <c r="BQ20" s="234">
        <v>14</v>
      </c>
      <c r="BR20" s="235"/>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0"/>
    </row>
    <row r="21" spans="1:131" s="231" customFormat="1" ht="26.25" customHeight="1" thickBot="1" x14ac:dyDescent="0.25">
      <c r="A21" s="234">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28"/>
      <c r="BA21" s="228"/>
      <c r="BB21" s="228"/>
      <c r="BC21" s="228"/>
      <c r="BD21" s="228"/>
      <c r="BE21" s="229"/>
      <c r="BF21" s="229"/>
      <c r="BG21" s="229"/>
      <c r="BH21" s="229"/>
      <c r="BI21" s="229"/>
      <c r="BJ21" s="229"/>
      <c r="BK21" s="229"/>
      <c r="BL21" s="229"/>
      <c r="BM21" s="229"/>
      <c r="BN21" s="229"/>
      <c r="BO21" s="229"/>
      <c r="BP21" s="229"/>
      <c r="BQ21" s="234">
        <v>15</v>
      </c>
      <c r="BR21" s="235"/>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0"/>
    </row>
    <row r="22" spans="1:131" s="231" customFormat="1" ht="26.25" customHeight="1" x14ac:dyDescent="0.2">
      <c r="A22" s="234">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392</v>
      </c>
      <c r="BA22" s="1028"/>
      <c r="BB22" s="1028"/>
      <c r="BC22" s="1028"/>
      <c r="BD22" s="1029"/>
      <c r="BE22" s="229"/>
      <c r="BF22" s="229"/>
      <c r="BG22" s="229"/>
      <c r="BH22" s="229"/>
      <c r="BI22" s="229"/>
      <c r="BJ22" s="229"/>
      <c r="BK22" s="229"/>
      <c r="BL22" s="229"/>
      <c r="BM22" s="229"/>
      <c r="BN22" s="229"/>
      <c r="BO22" s="229"/>
      <c r="BP22" s="229"/>
      <c r="BQ22" s="234">
        <v>16</v>
      </c>
      <c r="BR22" s="235"/>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0"/>
    </row>
    <row r="23" spans="1:131" s="231" customFormat="1" ht="26.25" customHeight="1" thickBot="1" x14ac:dyDescent="0.25">
      <c r="A23" s="236" t="s">
        <v>393</v>
      </c>
      <c r="B23" s="937" t="s">
        <v>394</v>
      </c>
      <c r="C23" s="938"/>
      <c r="D23" s="938"/>
      <c r="E23" s="938"/>
      <c r="F23" s="938"/>
      <c r="G23" s="938"/>
      <c r="H23" s="938"/>
      <c r="I23" s="938"/>
      <c r="J23" s="938"/>
      <c r="K23" s="938"/>
      <c r="L23" s="938"/>
      <c r="M23" s="938"/>
      <c r="N23" s="938"/>
      <c r="O23" s="938"/>
      <c r="P23" s="948"/>
      <c r="Q23" s="1067">
        <v>124565</v>
      </c>
      <c r="R23" s="1061"/>
      <c r="S23" s="1061"/>
      <c r="T23" s="1061"/>
      <c r="U23" s="1061"/>
      <c r="V23" s="1061">
        <v>124162</v>
      </c>
      <c r="W23" s="1061"/>
      <c r="X23" s="1061"/>
      <c r="Y23" s="1061"/>
      <c r="Z23" s="1061"/>
      <c r="AA23" s="1061">
        <v>404</v>
      </c>
      <c r="AB23" s="1061"/>
      <c r="AC23" s="1061"/>
      <c r="AD23" s="1061"/>
      <c r="AE23" s="1068"/>
      <c r="AF23" s="1069">
        <v>56</v>
      </c>
      <c r="AG23" s="1061"/>
      <c r="AH23" s="1061"/>
      <c r="AI23" s="1061"/>
      <c r="AJ23" s="1070"/>
      <c r="AK23" s="1071"/>
      <c r="AL23" s="1072"/>
      <c r="AM23" s="1072"/>
      <c r="AN23" s="1072"/>
      <c r="AO23" s="1072"/>
      <c r="AP23" s="1061">
        <v>92404</v>
      </c>
      <c r="AQ23" s="1061"/>
      <c r="AR23" s="1061"/>
      <c r="AS23" s="1061"/>
      <c r="AT23" s="1061"/>
      <c r="AU23" s="1062"/>
      <c r="AV23" s="1062"/>
      <c r="AW23" s="1062"/>
      <c r="AX23" s="1062"/>
      <c r="AY23" s="1063"/>
      <c r="AZ23" s="1064" t="s">
        <v>131</v>
      </c>
      <c r="BA23" s="1065"/>
      <c r="BB23" s="1065"/>
      <c r="BC23" s="1065"/>
      <c r="BD23" s="1066"/>
      <c r="BE23" s="229"/>
      <c r="BF23" s="229"/>
      <c r="BG23" s="229"/>
      <c r="BH23" s="229"/>
      <c r="BI23" s="229"/>
      <c r="BJ23" s="229"/>
      <c r="BK23" s="229"/>
      <c r="BL23" s="229"/>
      <c r="BM23" s="229"/>
      <c r="BN23" s="229"/>
      <c r="BO23" s="229"/>
      <c r="BP23" s="229"/>
      <c r="BQ23" s="234">
        <v>17</v>
      </c>
      <c r="BR23" s="235"/>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0"/>
    </row>
    <row r="24" spans="1:131" s="231" customFormat="1" ht="26.25" customHeight="1" x14ac:dyDescent="0.2">
      <c r="A24" s="1060" t="s">
        <v>395</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28"/>
      <c r="BA24" s="228"/>
      <c r="BB24" s="228"/>
      <c r="BC24" s="228"/>
      <c r="BD24" s="228"/>
      <c r="BE24" s="229"/>
      <c r="BF24" s="229"/>
      <c r="BG24" s="229"/>
      <c r="BH24" s="229"/>
      <c r="BI24" s="229"/>
      <c r="BJ24" s="229"/>
      <c r="BK24" s="229"/>
      <c r="BL24" s="229"/>
      <c r="BM24" s="229"/>
      <c r="BN24" s="229"/>
      <c r="BO24" s="229"/>
      <c r="BP24" s="229"/>
      <c r="BQ24" s="234">
        <v>18</v>
      </c>
      <c r="BR24" s="235"/>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0"/>
    </row>
    <row r="25" spans="1:131" ht="26.25" customHeight="1" thickBot="1" x14ac:dyDescent="0.25">
      <c r="A25" s="1059" t="s">
        <v>396</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28"/>
      <c r="BK25" s="228"/>
      <c r="BL25" s="228"/>
      <c r="BM25" s="228"/>
      <c r="BN25" s="228"/>
      <c r="BO25" s="237"/>
      <c r="BP25" s="237"/>
      <c r="BQ25" s="234">
        <v>19</v>
      </c>
      <c r="BR25" s="235"/>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26"/>
    </row>
    <row r="26" spans="1:131" ht="26.25" customHeight="1" x14ac:dyDescent="0.2">
      <c r="A26" s="995" t="s">
        <v>372</v>
      </c>
      <c r="B26" s="996"/>
      <c r="C26" s="996"/>
      <c r="D26" s="996"/>
      <c r="E26" s="996"/>
      <c r="F26" s="996"/>
      <c r="G26" s="996"/>
      <c r="H26" s="996"/>
      <c r="I26" s="996"/>
      <c r="J26" s="996"/>
      <c r="K26" s="996"/>
      <c r="L26" s="996"/>
      <c r="M26" s="996"/>
      <c r="N26" s="996"/>
      <c r="O26" s="996"/>
      <c r="P26" s="997"/>
      <c r="Q26" s="1001" t="s">
        <v>397</v>
      </c>
      <c r="R26" s="1002"/>
      <c r="S26" s="1002"/>
      <c r="T26" s="1002"/>
      <c r="U26" s="1003"/>
      <c r="V26" s="1001" t="s">
        <v>398</v>
      </c>
      <c r="W26" s="1002"/>
      <c r="X26" s="1002"/>
      <c r="Y26" s="1002"/>
      <c r="Z26" s="1003"/>
      <c r="AA26" s="1001" t="s">
        <v>399</v>
      </c>
      <c r="AB26" s="1002"/>
      <c r="AC26" s="1002"/>
      <c r="AD26" s="1002"/>
      <c r="AE26" s="1002"/>
      <c r="AF26" s="1055" t="s">
        <v>400</v>
      </c>
      <c r="AG26" s="1008"/>
      <c r="AH26" s="1008"/>
      <c r="AI26" s="1008"/>
      <c r="AJ26" s="1056"/>
      <c r="AK26" s="1002" t="s">
        <v>401</v>
      </c>
      <c r="AL26" s="1002"/>
      <c r="AM26" s="1002"/>
      <c r="AN26" s="1002"/>
      <c r="AO26" s="1003"/>
      <c r="AP26" s="1001" t="s">
        <v>402</v>
      </c>
      <c r="AQ26" s="1002"/>
      <c r="AR26" s="1002"/>
      <c r="AS26" s="1002"/>
      <c r="AT26" s="1003"/>
      <c r="AU26" s="1001" t="s">
        <v>403</v>
      </c>
      <c r="AV26" s="1002"/>
      <c r="AW26" s="1002"/>
      <c r="AX26" s="1002"/>
      <c r="AY26" s="1003"/>
      <c r="AZ26" s="1001" t="s">
        <v>404</v>
      </c>
      <c r="BA26" s="1002"/>
      <c r="BB26" s="1002"/>
      <c r="BC26" s="1002"/>
      <c r="BD26" s="1003"/>
      <c r="BE26" s="1001" t="s">
        <v>379</v>
      </c>
      <c r="BF26" s="1002"/>
      <c r="BG26" s="1002"/>
      <c r="BH26" s="1002"/>
      <c r="BI26" s="1015"/>
      <c r="BJ26" s="228"/>
      <c r="BK26" s="228"/>
      <c r="BL26" s="228"/>
      <c r="BM26" s="228"/>
      <c r="BN26" s="228"/>
      <c r="BO26" s="237"/>
      <c r="BP26" s="237"/>
      <c r="BQ26" s="234">
        <v>20</v>
      </c>
      <c r="BR26" s="235"/>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26"/>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28"/>
      <c r="BK27" s="228"/>
      <c r="BL27" s="228"/>
      <c r="BM27" s="228"/>
      <c r="BN27" s="228"/>
      <c r="BO27" s="237"/>
      <c r="BP27" s="237"/>
      <c r="BQ27" s="234">
        <v>21</v>
      </c>
      <c r="BR27" s="235"/>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26"/>
    </row>
    <row r="28" spans="1:131" ht="26.25" customHeight="1" thickTop="1" x14ac:dyDescent="0.2">
      <c r="A28" s="238">
        <v>1</v>
      </c>
      <c r="B28" s="1047" t="s">
        <v>405</v>
      </c>
      <c r="C28" s="1048"/>
      <c r="D28" s="1048"/>
      <c r="E28" s="1048"/>
      <c r="F28" s="1048"/>
      <c r="G28" s="1048"/>
      <c r="H28" s="1048"/>
      <c r="I28" s="1048"/>
      <c r="J28" s="1048"/>
      <c r="K28" s="1048"/>
      <c r="L28" s="1048"/>
      <c r="M28" s="1048"/>
      <c r="N28" s="1048"/>
      <c r="O28" s="1048"/>
      <c r="P28" s="1049"/>
      <c r="Q28" s="1050">
        <v>28820</v>
      </c>
      <c r="R28" s="1051"/>
      <c r="S28" s="1051"/>
      <c r="T28" s="1051"/>
      <c r="U28" s="1051"/>
      <c r="V28" s="1051">
        <v>28597</v>
      </c>
      <c r="W28" s="1051"/>
      <c r="X28" s="1051"/>
      <c r="Y28" s="1051"/>
      <c r="Z28" s="1051"/>
      <c r="AA28" s="1051">
        <v>223</v>
      </c>
      <c r="AB28" s="1051"/>
      <c r="AC28" s="1051"/>
      <c r="AD28" s="1051"/>
      <c r="AE28" s="1052"/>
      <c r="AF28" s="1053">
        <v>223</v>
      </c>
      <c r="AG28" s="1051"/>
      <c r="AH28" s="1051"/>
      <c r="AI28" s="1051"/>
      <c r="AJ28" s="1054"/>
      <c r="AK28" s="1042">
        <v>3493</v>
      </c>
      <c r="AL28" s="1043"/>
      <c r="AM28" s="1043"/>
      <c r="AN28" s="1043"/>
      <c r="AO28" s="1043"/>
      <c r="AP28" s="1043" t="s">
        <v>511</v>
      </c>
      <c r="AQ28" s="1043"/>
      <c r="AR28" s="1043"/>
      <c r="AS28" s="1043"/>
      <c r="AT28" s="1043"/>
      <c r="AU28" s="1043" t="s">
        <v>511</v>
      </c>
      <c r="AV28" s="1043"/>
      <c r="AW28" s="1043"/>
      <c r="AX28" s="1043"/>
      <c r="AY28" s="1043"/>
      <c r="AZ28" s="1044"/>
      <c r="BA28" s="1044"/>
      <c r="BB28" s="1044"/>
      <c r="BC28" s="1044"/>
      <c r="BD28" s="1044"/>
      <c r="BE28" s="1045"/>
      <c r="BF28" s="1045"/>
      <c r="BG28" s="1045"/>
      <c r="BH28" s="1045"/>
      <c r="BI28" s="1046"/>
      <c r="BJ28" s="228"/>
      <c r="BK28" s="228"/>
      <c r="BL28" s="228"/>
      <c r="BM28" s="228"/>
      <c r="BN28" s="228"/>
      <c r="BO28" s="237"/>
      <c r="BP28" s="237"/>
      <c r="BQ28" s="234">
        <v>22</v>
      </c>
      <c r="BR28" s="235"/>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26"/>
    </row>
    <row r="29" spans="1:131" ht="26.25" customHeight="1" x14ac:dyDescent="0.2">
      <c r="A29" s="238">
        <v>2</v>
      </c>
      <c r="B29" s="1030" t="s">
        <v>406</v>
      </c>
      <c r="C29" s="1031"/>
      <c r="D29" s="1031"/>
      <c r="E29" s="1031"/>
      <c r="F29" s="1031"/>
      <c r="G29" s="1031"/>
      <c r="H29" s="1031"/>
      <c r="I29" s="1031"/>
      <c r="J29" s="1031"/>
      <c r="K29" s="1031"/>
      <c r="L29" s="1031"/>
      <c r="M29" s="1031"/>
      <c r="N29" s="1031"/>
      <c r="O29" s="1031"/>
      <c r="P29" s="1032"/>
      <c r="Q29" s="1038">
        <v>27720</v>
      </c>
      <c r="R29" s="1039"/>
      <c r="S29" s="1039"/>
      <c r="T29" s="1039"/>
      <c r="U29" s="1039"/>
      <c r="V29" s="1039">
        <v>27461</v>
      </c>
      <c r="W29" s="1039"/>
      <c r="X29" s="1039"/>
      <c r="Y29" s="1039"/>
      <c r="Z29" s="1039"/>
      <c r="AA29" s="1039">
        <v>259</v>
      </c>
      <c r="AB29" s="1039"/>
      <c r="AC29" s="1039"/>
      <c r="AD29" s="1039"/>
      <c r="AE29" s="1040"/>
      <c r="AF29" s="1035">
        <v>259</v>
      </c>
      <c r="AG29" s="1036"/>
      <c r="AH29" s="1036"/>
      <c r="AI29" s="1036"/>
      <c r="AJ29" s="1037"/>
      <c r="AK29" s="980">
        <v>4525</v>
      </c>
      <c r="AL29" s="971"/>
      <c r="AM29" s="971"/>
      <c r="AN29" s="971"/>
      <c r="AO29" s="971"/>
      <c r="AP29" s="971" t="s">
        <v>511</v>
      </c>
      <c r="AQ29" s="971"/>
      <c r="AR29" s="971"/>
      <c r="AS29" s="971"/>
      <c r="AT29" s="971"/>
      <c r="AU29" s="971" t="s">
        <v>511</v>
      </c>
      <c r="AV29" s="971"/>
      <c r="AW29" s="971"/>
      <c r="AX29" s="971"/>
      <c r="AY29" s="971"/>
      <c r="AZ29" s="1041"/>
      <c r="BA29" s="1041"/>
      <c r="BB29" s="1041"/>
      <c r="BC29" s="1041"/>
      <c r="BD29" s="1041"/>
      <c r="BE29" s="972"/>
      <c r="BF29" s="972"/>
      <c r="BG29" s="972"/>
      <c r="BH29" s="972"/>
      <c r="BI29" s="973"/>
      <c r="BJ29" s="228"/>
      <c r="BK29" s="228"/>
      <c r="BL29" s="228"/>
      <c r="BM29" s="228"/>
      <c r="BN29" s="228"/>
      <c r="BO29" s="237"/>
      <c r="BP29" s="237"/>
      <c r="BQ29" s="234">
        <v>23</v>
      </c>
      <c r="BR29" s="235"/>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26"/>
    </row>
    <row r="30" spans="1:131" ht="26.25" customHeight="1" x14ac:dyDescent="0.2">
      <c r="A30" s="238">
        <v>3</v>
      </c>
      <c r="B30" s="1030" t="s">
        <v>407</v>
      </c>
      <c r="C30" s="1031"/>
      <c r="D30" s="1031"/>
      <c r="E30" s="1031"/>
      <c r="F30" s="1031"/>
      <c r="G30" s="1031"/>
      <c r="H30" s="1031"/>
      <c r="I30" s="1031"/>
      <c r="J30" s="1031"/>
      <c r="K30" s="1031"/>
      <c r="L30" s="1031"/>
      <c r="M30" s="1031"/>
      <c r="N30" s="1031"/>
      <c r="O30" s="1031"/>
      <c r="P30" s="1032"/>
      <c r="Q30" s="1038">
        <v>7612</v>
      </c>
      <c r="R30" s="1039"/>
      <c r="S30" s="1039"/>
      <c r="T30" s="1039"/>
      <c r="U30" s="1039"/>
      <c r="V30" s="1039">
        <v>7562</v>
      </c>
      <c r="W30" s="1039"/>
      <c r="X30" s="1039"/>
      <c r="Y30" s="1039"/>
      <c r="Z30" s="1039"/>
      <c r="AA30" s="1039">
        <v>50</v>
      </c>
      <c r="AB30" s="1039"/>
      <c r="AC30" s="1039"/>
      <c r="AD30" s="1039"/>
      <c r="AE30" s="1040"/>
      <c r="AF30" s="1035">
        <v>50</v>
      </c>
      <c r="AG30" s="1036"/>
      <c r="AH30" s="1036"/>
      <c r="AI30" s="1036"/>
      <c r="AJ30" s="1037"/>
      <c r="AK30" s="980">
        <v>3862</v>
      </c>
      <c r="AL30" s="971"/>
      <c r="AM30" s="971"/>
      <c r="AN30" s="971"/>
      <c r="AO30" s="971"/>
      <c r="AP30" s="971" t="s">
        <v>511</v>
      </c>
      <c r="AQ30" s="971"/>
      <c r="AR30" s="971"/>
      <c r="AS30" s="971"/>
      <c r="AT30" s="971"/>
      <c r="AU30" s="971" t="s">
        <v>511</v>
      </c>
      <c r="AV30" s="971"/>
      <c r="AW30" s="971"/>
      <c r="AX30" s="971"/>
      <c r="AY30" s="971"/>
      <c r="AZ30" s="1041"/>
      <c r="BA30" s="1041"/>
      <c r="BB30" s="1041"/>
      <c r="BC30" s="1041"/>
      <c r="BD30" s="1041"/>
      <c r="BE30" s="972"/>
      <c r="BF30" s="972"/>
      <c r="BG30" s="972"/>
      <c r="BH30" s="972"/>
      <c r="BI30" s="973"/>
      <c r="BJ30" s="228"/>
      <c r="BK30" s="228"/>
      <c r="BL30" s="228"/>
      <c r="BM30" s="228"/>
      <c r="BN30" s="228"/>
      <c r="BO30" s="237"/>
      <c r="BP30" s="237"/>
      <c r="BQ30" s="234">
        <v>24</v>
      </c>
      <c r="BR30" s="235"/>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26"/>
    </row>
    <row r="31" spans="1:131" ht="26.25" customHeight="1" x14ac:dyDescent="0.2">
      <c r="A31" s="238">
        <v>4</v>
      </c>
      <c r="B31" s="1030" t="s">
        <v>408</v>
      </c>
      <c r="C31" s="1031"/>
      <c r="D31" s="1031"/>
      <c r="E31" s="1031"/>
      <c r="F31" s="1031"/>
      <c r="G31" s="1031"/>
      <c r="H31" s="1031"/>
      <c r="I31" s="1031"/>
      <c r="J31" s="1031"/>
      <c r="K31" s="1031"/>
      <c r="L31" s="1031"/>
      <c r="M31" s="1031"/>
      <c r="N31" s="1031"/>
      <c r="O31" s="1031"/>
      <c r="P31" s="1032"/>
      <c r="Q31" s="1038">
        <v>16533</v>
      </c>
      <c r="R31" s="1039"/>
      <c r="S31" s="1039"/>
      <c r="T31" s="1039"/>
      <c r="U31" s="1039"/>
      <c r="V31" s="1039">
        <v>15522</v>
      </c>
      <c r="W31" s="1039"/>
      <c r="X31" s="1039"/>
      <c r="Y31" s="1039"/>
      <c r="Z31" s="1039"/>
      <c r="AA31" s="1039">
        <v>1011</v>
      </c>
      <c r="AB31" s="1039"/>
      <c r="AC31" s="1039"/>
      <c r="AD31" s="1039"/>
      <c r="AE31" s="1040"/>
      <c r="AF31" s="1035">
        <v>7252</v>
      </c>
      <c r="AG31" s="1036"/>
      <c r="AH31" s="1036"/>
      <c r="AI31" s="1036"/>
      <c r="AJ31" s="1037"/>
      <c r="AK31" s="980">
        <v>1797</v>
      </c>
      <c r="AL31" s="971"/>
      <c r="AM31" s="971"/>
      <c r="AN31" s="971"/>
      <c r="AO31" s="971"/>
      <c r="AP31" s="971">
        <v>10687</v>
      </c>
      <c r="AQ31" s="971"/>
      <c r="AR31" s="971"/>
      <c r="AS31" s="971"/>
      <c r="AT31" s="971"/>
      <c r="AU31" s="971">
        <v>6166</v>
      </c>
      <c r="AV31" s="971"/>
      <c r="AW31" s="971"/>
      <c r="AX31" s="971"/>
      <c r="AY31" s="971"/>
      <c r="AZ31" s="1041"/>
      <c r="BA31" s="1041"/>
      <c r="BB31" s="1041"/>
      <c r="BC31" s="1041"/>
      <c r="BD31" s="1041"/>
      <c r="BE31" s="972" t="s">
        <v>409</v>
      </c>
      <c r="BF31" s="972"/>
      <c r="BG31" s="972"/>
      <c r="BH31" s="972"/>
      <c r="BI31" s="973"/>
      <c r="BJ31" s="228"/>
      <c r="BK31" s="228"/>
      <c r="BL31" s="228"/>
      <c r="BM31" s="228"/>
      <c r="BN31" s="228"/>
      <c r="BO31" s="237"/>
      <c r="BP31" s="237"/>
      <c r="BQ31" s="234">
        <v>25</v>
      </c>
      <c r="BR31" s="235"/>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26"/>
    </row>
    <row r="32" spans="1:131" ht="26.25" customHeight="1" x14ac:dyDescent="0.2">
      <c r="A32" s="238">
        <v>5</v>
      </c>
      <c r="B32" s="1030" t="s">
        <v>410</v>
      </c>
      <c r="C32" s="1031"/>
      <c r="D32" s="1031"/>
      <c r="E32" s="1031"/>
      <c r="F32" s="1031"/>
      <c r="G32" s="1031"/>
      <c r="H32" s="1031"/>
      <c r="I32" s="1031"/>
      <c r="J32" s="1031"/>
      <c r="K32" s="1031"/>
      <c r="L32" s="1031"/>
      <c r="M32" s="1031"/>
      <c r="N32" s="1031"/>
      <c r="O32" s="1031"/>
      <c r="P32" s="1032"/>
      <c r="Q32" s="1038">
        <v>5457</v>
      </c>
      <c r="R32" s="1039"/>
      <c r="S32" s="1039"/>
      <c r="T32" s="1039"/>
      <c r="U32" s="1039"/>
      <c r="V32" s="1039">
        <v>5163</v>
      </c>
      <c r="W32" s="1039"/>
      <c r="X32" s="1039"/>
      <c r="Y32" s="1039"/>
      <c r="Z32" s="1039"/>
      <c r="AA32" s="1039">
        <v>294</v>
      </c>
      <c r="AB32" s="1039"/>
      <c r="AC32" s="1039"/>
      <c r="AD32" s="1039"/>
      <c r="AE32" s="1040"/>
      <c r="AF32" s="1035">
        <v>3509</v>
      </c>
      <c r="AG32" s="1036"/>
      <c r="AH32" s="1036"/>
      <c r="AI32" s="1036"/>
      <c r="AJ32" s="1037"/>
      <c r="AK32" s="980">
        <v>153</v>
      </c>
      <c r="AL32" s="971"/>
      <c r="AM32" s="971"/>
      <c r="AN32" s="971"/>
      <c r="AO32" s="971"/>
      <c r="AP32" s="971">
        <v>12314</v>
      </c>
      <c r="AQ32" s="971"/>
      <c r="AR32" s="971"/>
      <c r="AS32" s="971"/>
      <c r="AT32" s="971"/>
      <c r="AU32" s="971">
        <v>62</v>
      </c>
      <c r="AV32" s="971"/>
      <c r="AW32" s="971"/>
      <c r="AX32" s="971"/>
      <c r="AY32" s="971"/>
      <c r="AZ32" s="1041"/>
      <c r="BA32" s="1041"/>
      <c r="BB32" s="1041"/>
      <c r="BC32" s="1041"/>
      <c r="BD32" s="1041"/>
      <c r="BE32" s="972" t="s">
        <v>409</v>
      </c>
      <c r="BF32" s="972"/>
      <c r="BG32" s="972"/>
      <c r="BH32" s="972"/>
      <c r="BI32" s="973"/>
      <c r="BJ32" s="228"/>
      <c r="BK32" s="228"/>
      <c r="BL32" s="228"/>
      <c r="BM32" s="228"/>
      <c r="BN32" s="228"/>
      <c r="BO32" s="237"/>
      <c r="BP32" s="237"/>
      <c r="BQ32" s="234">
        <v>26</v>
      </c>
      <c r="BR32" s="235"/>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26"/>
    </row>
    <row r="33" spans="1:131" ht="26.25" customHeight="1" x14ac:dyDescent="0.2">
      <c r="A33" s="238">
        <v>6</v>
      </c>
      <c r="B33" s="1030" t="s">
        <v>411</v>
      </c>
      <c r="C33" s="1031"/>
      <c r="D33" s="1031"/>
      <c r="E33" s="1031"/>
      <c r="F33" s="1031"/>
      <c r="G33" s="1031"/>
      <c r="H33" s="1031"/>
      <c r="I33" s="1031"/>
      <c r="J33" s="1031"/>
      <c r="K33" s="1031"/>
      <c r="L33" s="1031"/>
      <c r="M33" s="1031"/>
      <c r="N33" s="1031"/>
      <c r="O33" s="1031"/>
      <c r="P33" s="1032"/>
      <c r="Q33" s="1038">
        <v>9497</v>
      </c>
      <c r="R33" s="1039"/>
      <c r="S33" s="1039"/>
      <c r="T33" s="1039"/>
      <c r="U33" s="1039"/>
      <c r="V33" s="1039">
        <v>8846</v>
      </c>
      <c r="W33" s="1039"/>
      <c r="X33" s="1039"/>
      <c r="Y33" s="1039"/>
      <c r="Z33" s="1039"/>
      <c r="AA33" s="1039">
        <v>651</v>
      </c>
      <c r="AB33" s="1039"/>
      <c r="AC33" s="1039"/>
      <c r="AD33" s="1039"/>
      <c r="AE33" s="1040"/>
      <c r="AF33" s="1035">
        <v>2157</v>
      </c>
      <c r="AG33" s="1036"/>
      <c r="AH33" s="1036"/>
      <c r="AI33" s="1036"/>
      <c r="AJ33" s="1037"/>
      <c r="AK33" s="980">
        <v>4169</v>
      </c>
      <c r="AL33" s="971"/>
      <c r="AM33" s="971"/>
      <c r="AN33" s="971"/>
      <c r="AO33" s="971"/>
      <c r="AP33" s="971">
        <v>76239</v>
      </c>
      <c r="AQ33" s="971"/>
      <c r="AR33" s="971"/>
      <c r="AS33" s="971"/>
      <c r="AT33" s="971"/>
      <c r="AU33" s="971">
        <v>45896</v>
      </c>
      <c r="AV33" s="971"/>
      <c r="AW33" s="971"/>
      <c r="AX33" s="971"/>
      <c r="AY33" s="971"/>
      <c r="AZ33" s="1041"/>
      <c r="BA33" s="1041"/>
      <c r="BB33" s="1041"/>
      <c r="BC33" s="1041"/>
      <c r="BD33" s="1041"/>
      <c r="BE33" s="972" t="s">
        <v>409</v>
      </c>
      <c r="BF33" s="972"/>
      <c r="BG33" s="972"/>
      <c r="BH33" s="972"/>
      <c r="BI33" s="973"/>
      <c r="BJ33" s="228"/>
      <c r="BK33" s="228"/>
      <c r="BL33" s="228"/>
      <c r="BM33" s="228"/>
      <c r="BN33" s="228"/>
      <c r="BO33" s="237"/>
      <c r="BP33" s="237"/>
      <c r="BQ33" s="234">
        <v>27</v>
      </c>
      <c r="BR33" s="235"/>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26"/>
    </row>
    <row r="34" spans="1:131" ht="26.25" customHeight="1" x14ac:dyDescent="0.2">
      <c r="A34" s="238">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28"/>
      <c r="BK34" s="228"/>
      <c r="BL34" s="228"/>
      <c r="BM34" s="228"/>
      <c r="BN34" s="228"/>
      <c r="BO34" s="237"/>
      <c r="BP34" s="237"/>
      <c r="BQ34" s="234">
        <v>28</v>
      </c>
      <c r="BR34" s="235"/>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26"/>
    </row>
    <row r="35" spans="1:131" ht="26.25" customHeight="1" x14ac:dyDescent="0.2">
      <c r="A35" s="238">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28"/>
      <c r="BK35" s="228"/>
      <c r="BL35" s="228"/>
      <c r="BM35" s="228"/>
      <c r="BN35" s="228"/>
      <c r="BO35" s="237"/>
      <c r="BP35" s="237"/>
      <c r="BQ35" s="234">
        <v>29</v>
      </c>
      <c r="BR35" s="235"/>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26"/>
    </row>
    <row r="36" spans="1:131" ht="26.25" customHeight="1" x14ac:dyDescent="0.2">
      <c r="A36" s="238">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28"/>
      <c r="BK36" s="228"/>
      <c r="BL36" s="228"/>
      <c r="BM36" s="228"/>
      <c r="BN36" s="228"/>
      <c r="BO36" s="237"/>
      <c r="BP36" s="237"/>
      <c r="BQ36" s="234">
        <v>30</v>
      </c>
      <c r="BR36" s="235"/>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26"/>
    </row>
    <row r="37" spans="1:131" ht="26.25" customHeight="1" x14ac:dyDescent="0.2">
      <c r="A37" s="238">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28"/>
      <c r="BK37" s="228"/>
      <c r="BL37" s="228"/>
      <c r="BM37" s="228"/>
      <c r="BN37" s="228"/>
      <c r="BO37" s="237"/>
      <c r="BP37" s="237"/>
      <c r="BQ37" s="234">
        <v>31</v>
      </c>
      <c r="BR37" s="235"/>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26"/>
    </row>
    <row r="38" spans="1:131" ht="26.25" customHeight="1" x14ac:dyDescent="0.2">
      <c r="A38" s="238">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28"/>
      <c r="BK38" s="228"/>
      <c r="BL38" s="228"/>
      <c r="BM38" s="228"/>
      <c r="BN38" s="228"/>
      <c r="BO38" s="237"/>
      <c r="BP38" s="237"/>
      <c r="BQ38" s="234">
        <v>32</v>
      </c>
      <c r="BR38" s="235"/>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26"/>
    </row>
    <row r="39" spans="1:131" ht="26.25" customHeight="1" x14ac:dyDescent="0.2">
      <c r="A39" s="238">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28"/>
      <c r="BK39" s="228"/>
      <c r="BL39" s="228"/>
      <c r="BM39" s="228"/>
      <c r="BN39" s="228"/>
      <c r="BO39" s="237"/>
      <c r="BP39" s="237"/>
      <c r="BQ39" s="234">
        <v>33</v>
      </c>
      <c r="BR39" s="235"/>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26"/>
    </row>
    <row r="40" spans="1:131" ht="26.25" customHeight="1" x14ac:dyDescent="0.2">
      <c r="A40" s="234">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28"/>
      <c r="BK40" s="228"/>
      <c r="BL40" s="228"/>
      <c r="BM40" s="228"/>
      <c r="BN40" s="228"/>
      <c r="BO40" s="237"/>
      <c r="BP40" s="237"/>
      <c r="BQ40" s="234">
        <v>34</v>
      </c>
      <c r="BR40" s="235"/>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26"/>
    </row>
    <row r="41" spans="1:131" ht="26.25" customHeight="1" x14ac:dyDescent="0.2">
      <c r="A41" s="234">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28"/>
      <c r="BK41" s="228"/>
      <c r="BL41" s="228"/>
      <c r="BM41" s="228"/>
      <c r="BN41" s="228"/>
      <c r="BO41" s="237"/>
      <c r="BP41" s="237"/>
      <c r="BQ41" s="234">
        <v>35</v>
      </c>
      <c r="BR41" s="235"/>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26"/>
    </row>
    <row r="42" spans="1:131" ht="26.25" customHeight="1" x14ac:dyDescent="0.2">
      <c r="A42" s="234">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28"/>
      <c r="BK42" s="228"/>
      <c r="BL42" s="228"/>
      <c r="BM42" s="228"/>
      <c r="BN42" s="228"/>
      <c r="BO42" s="237"/>
      <c r="BP42" s="237"/>
      <c r="BQ42" s="234">
        <v>36</v>
      </c>
      <c r="BR42" s="235"/>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26"/>
    </row>
    <row r="43" spans="1:131" ht="26.25" customHeight="1" x14ac:dyDescent="0.2">
      <c r="A43" s="234">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28"/>
      <c r="BK43" s="228"/>
      <c r="BL43" s="228"/>
      <c r="BM43" s="228"/>
      <c r="BN43" s="228"/>
      <c r="BO43" s="237"/>
      <c r="BP43" s="237"/>
      <c r="BQ43" s="234">
        <v>37</v>
      </c>
      <c r="BR43" s="235"/>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26"/>
    </row>
    <row r="44" spans="1:131" ht="26.25" customHeight="1" x14ac:dyDescent="0.2">
      <c r="A44" s="234">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28"/>
      <c r="BK44" s="228"/>
      <c r="BL44" s="228"/>
      <c r="BM44" s="228"/>
      <c r="BN44" s="228"/>
      <c r="BO44" s="237"/>
      <c r="BP44" s="237"/>
      <c r="BQ44" s="234">
        <v>38</v>
      </c>
      <c r="BR44" s="235"/>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26"/>
    </row>
    <row r="45" spans="1:131" ht="26.25" customHeight="1" x14ac:dyDescent="0.2">
      <c r="A45" s="234">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28"/>
      <c r="BK45" s="228"/>
      <c r="BL45" s="228"/>
      <c r="BM45" s="228"/>
      <c r="BN45" s="228"/>
      <c r="BO45" s="237"/>
      <c r="BP45" s="237"/>
      <c r="BQ45" s="234">
        <v>39</v>
      </c>
      <c r="BR45" s="235"/>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26"/>
    </row>
    <row r="46" spans="1:131" ht="26.25" customHeight="1" x14ac:dyDescent="0.2">
      <c r="A46" s="234">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28"/>
      <c r="BK46" s="228"/>
      <c r="BL46" s="228"/>
      <c r="BM46" s="228"/>
      <c r="BN46" s="228"/>
      <c r="BO46" s="237"/>
      <c r="BP46" s="237"/>
      <c r="BQ46" s="234">
        <v>40</v>
      </c>
      <c r="BR46" s="235"/>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26"/>
    </row>
    <row r="47" spans="1:131" ht="26.25" customHeight="1" x14ac:dyDescent="0.2">
      <c r="A47" s="234">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28"/>
      <c r="BK47" s="228"/>
      <c r="BL47" s="228"/>
      <c r="BM47" s="228"/>
      <c r="BN47" s="228"/>
      <c r="BO47" s="237"/>
      <c r="BP47" s="237"/>
      <c r="BQ47" s="234">
        <v>41</v>
      </c>
      <c r="BR47" s="235"/>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26"/>
    </row>
    <row r="48" spans="1:131" ht="26.25" customHeight="1" x14ac:dyDescent="0.2">
      <c r="A48" s="234">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28"/>
      <c r="BK48" s="228"/>
      <c r="BL48" s="228"/>
      <c r="BM48" s="228"/>
      <c r="BN48" s="228"/>
      <c r="BO48" s="237"/>
      <c r="BP48" s="237"/>
      <c r="BQ48" s="234">
        <v>42</v>
      </c>
      <c r="BR48" s="235"/>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26"/>
    </row>
    <row r="49" spans="1:131" ht="26.25" customHeight="1" x14ac:dyDescent="0.2">
      <c r="A49" s="234">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28"/>
      <c r="BK49" s="228"/>
      <c r="BL49" s="228"/>
      <c r="BM49" s="228"/>
      <c r="BN49" s="228"/>
      <c r="BO49" s="237"/>
      <c r="BP49" s="237"/>
      <c r="BQ49" s="234">
        <v>43</v>
      </c>
      <c r="BR49" s="235"/>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26"/>
    </row>
    <row r="50" spans="1:131" ht="26.25" customHeight="1" x14ac:dyDescent="0.2">
      <c r="A50" s="234">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28"/>
      <c r="BK50" s="228"/>
      <c r="BL50" s="228"/>
      <c r="BM50" s="228"/>
      <c r="BN50" s="228"/>
      <c r="BO50" s="237"/>
      <c r="BP50" s="237"/>
      <c r="BQ50" s="234">
        <v>44</v>
      </c>
      <c r="BR50" s="235"/>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26"/>
    </row>
    <row r="51" spans="1:131" ht="26.25" customHeight="1" x14ac:dyDescent="0.2">
      <c r="A51" s="234">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28"/>
      <c r="BK51" s="228"/>
      <c r="BL51" s="228"/>
      <c r="BM51" s="228"/>
      <c r="BN51" s="228"/>
      <c r="BO51" s="237"/>
      <c r="BP51" s="237"/>
      <c r="BQ51" s="234">
        <v>45</v>
      </c>
      <c r="BR51" s="235"/>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26"/>
    </row>
    <row r="52" spans="1:131" ht="26.25" customHeight="1" x14ac:dyDescent="0.2">
      <c r="A52" s="234">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28"/>
      <c r="BK52" s="228"/>
      <c r="BL52" s="228"/>
      <c r="BM52" s="228"/>
      <c r="BN52" s="228"/>
      <c r="BO52" s="237"/>
      <c r="BP52" s="237"/>
      <c r="BQ52" s="234">
        <v>46</v>
      </c>
      <c r="BR52" s="235"/>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26"/>
    </row>
    <row r="53" spans="1:131" ht="26.25" customHeight="1" x14ac:dyDescent="0.2">
      <c r="A53" s="234">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28"/>
      <c r="BK53" s="228"/>
      <c r="BL53" s="228"/>
      <c r="BM53" s="228"/>
      <c r="BN53" s="228"/>
      <c r="BO53" s="237"/>
      <c r="BP53" s="237"/>
      <c r="BQ53" s="234">
        <v>47</v>
      </c>
      <c r="BR53" s="235"/>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26"/>
    </row>
    <row r="54" spans="1:131" ht="26.25" customHeight="1" x14ac:dyDescent="0.2">
      <c r="A54" s="234">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28"/>
      <c r="BK54" s="228"/>
      <c r="BL54" s="228"/>
      <c r="BM54" s="228"/>
      <c r="BN54" s="228"/>
      <c r="BO54" s="237"/>
      <c r="BP54" s="237"/>
      <c r="BQ54" s="234">
        <v>48</v>
      </c>
      <c r="BR54" s="235"/>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26"/>
    </row>
    <row r="55" spans="1:131" ht="26.25" customHeight="1" x14ac:dyDescent="0.2">
      <c r="A55" s="234">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28"/>
      <c r="BK55" s="228"/>
      <c r="BL55" s="228"/>
      <c r="BM55" s="228"/>
      <c r="BN55" s="228"/>
      <c r="BO55" s="237"/>
      <c r="BP55" s="237"/>
      <c r="BQ55" s="234">
        <v>49</v>
      </c>
      <c r="BR55" s="235"/>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26"/>
    </row>
    <row r="56" spans="1:131" ht="26.25" customHeight="1" x14ac:dyDescent="0.2">
      <c r="A56" s="234">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28"/>
      <c r="BK56" s="228"/>
      <c r="BL56" s="228"/>
      <c r="BM56" s="228"/>
      <c r="BN56" s="228"/>
      <c r="BO56" s="237"/>
      <c r="BP56" s="237"/>
      <c r="BQ56" s="234">
        <v>50</v>
      </c>
      <c r="BR56" s="235"/>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26"/>
    </row>
    <row r="57" spans="1:131" ht="26.25" customHeight="1" x14ac:dyDescent="0.2">
      <c r="A57" s="234">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28"/>
      <c r="BK57" s="228"/>
      <c r="BL57" s="228"/>
      <c r="BM57" s="228"/>
      <c r="BN57" s="228"/>
      <c r="BO57" s="237"/>
      <c r="BP57" s="237"/>
      <c r="BQ57" s="234">
        <v>51</v>
      </c>
      <c r="BR57" s="235"/>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26"/>
    </row>
    <row r="58" spans="1:131" ht="26.25" customHeight="1" x14ac:dyDescent="0.2">
      <c r="A58" s="234">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28"/>
      <c r="BK58" s="228"/>
      <c r="BL58" s="228"/>
      <c r="BM58" s="228"/>
      <c r="BN58" s="228"/>
      <c r="BO58" s="237"/>
      <c r="BP58" s="237"/>
      <c r="BQ58" s="234">
        <v>52</v>
      </c>
      <c r="BR58" s="235"/>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26"/>
    </row>
    <row r="59" spans="1:131" ht="26.25" customHeight="1" x14ac:dyDescent="0.2">
      <c r="A59" s="234">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28"/>
      <c r="BK59" s="228"/>
      <c r="BL59" s="228"/>
      <c r="BM59" s="228"/>
      <c r="BN59" s="228"/>
      <c r="BO59" s="237"/>
      <c r="BP59" s="237"/>
      <c r="BQ59" s="234">
        <v>53</v>
      </c>
      <c r="BR59" s="235"/>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26"/>
    </row>
    <row r="60" spans="1:131" ht="26.25" customHeight="1" x14ac:dyDescent="0.2">
      <c r="A60" s="234">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28"/>
      <c r="BK60" s="228"/>
      <c r="BL60" s="228"/>
      <c r="BM60" s="228"/>
      <c r="BN60" s="228"/>
      <c r="BO60" s="237"/>
      <c r="BP60" s="237"/>
      <c r="BQ60" s="234">
        <v>54</v>
      </c>
      <c r="BR60" s="235"/>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26"/>
    </row>
    <row r="61" spans="1:131" ht="26.25" customHeight="1" thickBot="1" x14ac:dyDescent="0.25">
      <c r="A61" s="234">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28"/>
      <c r="BK61" s="228"/>
      <c r="BL61" s="228"/>
      <c r="BM61" s="228"/>
      <c r="BN61" s="228"/>
      <c r="BO61" s="237"/>
      <c r="BP61" s="237"/>
      <c r="BQ61" s="234">
        <v>55</v>
      </c>
      <c r="BR61" s="235"/>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26"/>
    </row>
    <row r="62" spans="1:131" ht="26.25" customHeight="1" x14ac:dyDescent="0.2">
      <c r="A62" s="234">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412</v>
      </c>
      <c r="BK62" s="1028"/>
      <c r="BL62" s="1028"/>
      <c r="BM62" s="1028"/>
      <c r="BN62" s="1029"/>
      <c r="BO62" s="237"/>
      <c r="BP62" s="237"/>
      <c r="BQ62" s="234">
        <v>56</v>
      </c>
      <c r="BR62" s="235"/>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26"/>
    </row>
    <row r="63" spans="1:131" ht="26.25" customHeight="1" thickBot="1" x14ac:dyDescent="0.25">
      <c r="A63" s="236" t="s">
        <v>393</v>
      </c>
      <c r="B63" s="937" t="s">
        <v>413</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13450</v>
      </c>
      <c r="AG63" s="959"/>
      <c r="AH63" s="959"/>
      <c r="AI63" s="959"/>
      <c r="AJ63" s="1022"/>
      <c r="AK63" s="1023"/>
      <c r="AL63" s="963"/>
      <c r="AM63" s="963"/>
      <c r="AN63" s="963"/>
      <c r="AO63" s="963"/>
      <c r="AP63" s="959">
        <v>99240</v>
      </c>
      <c r="AQ63" s="959"/>
      <c r="AR63" s="959"/>
      <c r="AS63" s="959"/>
      <c r="AT63" s="959"/>
      <c r="AU63" s="959">
        <v>52124</v>
      </c>
      <c r="AV63" s="959"/>
      <c r="AW63" s="959"/>
      <c r="AX63" s="959"/>
      <c r="AY63" s="959"/>
      <c r="AZ63" s="1017"/>
      <c r="BA63" s="1017"/>
      <c r="BB63" s="1017"/>
      <c r="BC63" s="1017"/>
      <c r="BD63" s="1017"/>
      <c r="BE63" s="960"/>
      <c r="BF63" s="960"/>
      <c r="BG63" s="960"/>
      <c r="BH63" s="960"/>
      <c r="BI63" s="961"/>
      <c r="BJ63" s="1018" t="s">
        <v>131</v>
      </c>
      <c r="BK63" s="953"/>
      <c r="BL63" s="953"/>
      <c r="BM63" s="953"/>
      <c r="BN63" s="1019"/>
      <c r="BO63" s="237"/>
      <c r="BP63" s="237"/>
      <c r="BQ63" s="234">
        <v>57</v>
      </c>
      <c r="BR63" s="235"/>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26"/>
    </row>
    <row r="65" spans="1:131" ht="26.25" customHeight="1" thickBot="1" x14ac:dyDescent="0.25">
      <c r="A65" s="228" t="s">
        <v>414</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26"/>
    </row>
    <row r="66" spans="1:131" ht="26.25" customHeight="1" x14ac:dyDescent="0.2">
      <c r="A66" s="995" t="s">
        <v>415</v>
      </c>
      <c r="B66" s="996"/>
      <c r="C66" s="996"/>
      <c r="D66" s="996"/>
      <c r="E66" s="996"/>
      <c r="F66" s="996"/>
      <c r="G66" s="996"/>
      <c r="H66" s="996"/>
      <c r="I66" s="996"/>
      <c r="J66" s="996"/>
      <c r="K66" s="996"/>
      <c r="L66" s="996"/>
      <c r="M66" s="996"/>
      <c r="N66" s="996"/>
      <c r="O66" s="996"/>
      <c r="P66" s="997"/>
      <c r="Q66" s="1001" t="s">
        <v>416</v>
      </c>
      <c r="R66" s="1002"/>
      <c r="S66" s="1002"/>
      <c r="T66" s="1002"/>
      <c r="U66" s="1003"/>
      <c r="V66" s="1001" t="s">
        <v>417</v>
      </c>
      <c r="W66" s="1002"/>
      <c r="X66" s="1002"/>
      <c r="Y66" s="1002"/>
      <c r="Z66" s="1003"/>
      <c r="AA66" s="1001" t="s">
        <v>399</v>
      </c>
      <c r="AB66" s="1002"/>
      <c r="AC66" s="1002"/>
      <c r="AD66" s="1002"/>
      <c r="AE66" s="1003"/>
      <c r="AF66" s="1007" t="s">
        <v>418</v>
      </c>
      <c r="AG66" s="1008"/>
      <c r="AH66" s="1008"/>
      <c r="AI66" s="1008"/>
      <c r="AJ66" s="1009"/>
      <c r="AK66" s="1001" t="s">
        <v>419</v>
      </c>
      <c r="AL66" s="996"/>
      <c r="AM66" s="996"/>
      <c r="AN66" s="996"/>
      <c r="AO66" s="997"/>
      <c r="AP66" s="1001" t="s">
        <v>402</v>
      </c>
      <c r="AQ66" s="1002"/>
      <c r="AR66" s="1002"/>
      <c r="AS66" s="1002"/>
      <c r="AT66" s="1003"/>
      <c r="AU66" s="1001" t="s">
        <v>420</v>
      </c>
      <c r="AV66" s="1002"/>
      <c r="AW66" s="1002"/>
      <c r="AX66" s="1002"/>
      <c r="AY66" s="1003"/>
      <c r="AZ66" s="1001" t="s">
        <v>379</v>
      </c>
      <c r="BA66" s="1002"/>
      <c r="BB66" s="1002"/>
      <c r="BC66" s="1002"/>
      <c r="BD66" s="1015"/>
      <c r="BE66" s="237"/>
      <c r="BF66" s="237"/>
      <c r="BG66" s="237"/>
      <c r="BH66" s="237"/>
      <c r="BI66" s="237"/>
      <c r="BJ66" s="237"/>
      <c r="BK66" s="237"/>
      <c r="BL66" s="237"/>
      <c r="BM66" s="237"/>
      <c r="BN66" s="237"/>
      <c r="BO66" s="237"/>
      <c r="BP66" s="237"/>
      <c r="BQ66" s="234">
        <v>60</v>
      </c>
      <c r="BR66" s="239"/>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26"/>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37"/>
      <c r="BF67" s="237"/>
      <c r="BG67" s="237"/>
      <c r="BH67" s="237"/>
      <c r="BI67" s="237"/>
      <c r="BJ67" s="237"/>
      <c r="BK67" s="237"/>
      <c r="BL67" s="237"/>
      <c r="BM67" s="237"/>
      <c r="BN67" s="237"/>
      <c r="BO67" s="237"/>
      <c r="BP67" s="237"/>
      <c r="BQ67" s="234">
        <v>61</v>
      </c>
      <c r="BR67" s="239"/>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26"/>
    </row>
    <row r="68" spans="1:131" ht="26.25" customHeight="1" thickTop="1" x14ac:dyDescent="0.2">
      <c r="A68" s="232">
        <v>1</v>
      </c>
      <c r="B68" s="985" t="s">
        <v>574</v>
      </c>
      <c r="C68" s="986"/>
      <c r="D68" s="986"/>
      <c r="E68" s="986"/>
      <c r="F68" s="986"/>
      <c r="G68" s="986"/>
      <c r="H68" s="986"/>
      <c r="I68" s="986"/>
      <c r="J68" s="986"/>
      <c r="K68" s="986"/>
      <c r="L68" s="986"/>
      <c r="M68" s="986"/>
      <c r="N68" s="986"/>
      <c r="O68" s="986"/>
      <c r="P68" s="987"/>
      <c r="Q68" s="988">
        <v>110547</v>
      </c>
      <c r="R68" s="982"/>
      <c r="S68" s="982"/>
      <c r="T68" s="982"/>
      <c r="U68" s="982"/>
      <c r="V68" s="982">
        <v>102359</v>
      </c>
      <c r="W68" s="982"/>
      <c r="X68" s="982"/>
      <c r="Y68" s="982"/>
      <c r="Z68" s="982"/>
      <c r="AA68" s="982">
        <v>8188</v>
      </c>
      <c r="AB68" s="982"/>
      <c r="AC68" s="982"/>
      <c r="AD68" s="982"/>
      <c r="AE68" s="982"/>
      <c r="AF68" s="982">
        <v>15550</v>
      </c>
      <c r="AG68" s="982"/>
      <c r="AH68" s="982"/>
      <c r="AI68" s="982"/>
      <c r="AJ68" s="982"/>
      <c r="AK68" s="982" t="s">
        <v>511</v>
      </c>
      <c r="AL68" s="982"/>
      <c r="AM68" s="982"/>
      <c r="AN68" s="982"/>
      <c r="AO68" s="982"/>
      <c r="AP68" s="982" t="s">
        <v>511</v>
      </c>
      <c r="AQ68" s="982"/>
      <c r="AR68" s="982"/>
      <c r="AS68" s="982"/>
      <c r="AT68" s="982"/>
      <c r="AU68" s="982" t="s">
        <v>511</v>
      </c>
      <c r="AV68" s="982"/>
      <c r="AW68" s="982"/>
      <c r="AX68" s="982"/>
      <c r="AY68" s="982"/>
      <c r="AZ68" s="983"/>
      <c r="BA68" s="983"/>
      <c r="BB68" s="983"/>
      <c r="BC68" s="983"/>
      <c r="BD68" s="984"/>
      <c r="BE68" s="237"/>
      <c r="BF68" s="237"/>
      <c r="BG68" s="237"/>
      <c r="BH68" s="237"/>
      <c r="BI68" s="237"/>
      <c r="BJ68" s="237"/>
      <c r="BK68" s="237"/>
      <c r="BL68" s="237"/>
      <c r="BM68" s="237"/>
      <c r="BN68" s="237"/>
      <c r="BO68" s="237"/>
      <c r="BP68" s="237"/>
      <c r="BQ68" s="234">
        <v>62</v>
      </c>
      <c r="BR68" s="239"/>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26"/>
    </row>
    <row r="69" spans="1:131" ht="26.25" customHeight="1" x14ac:dyDescent="0.2">
      <c r="A69" s="234">
        <v>2</v>
      </c>
      <c r="B69" s="974" t="s">
        <v>575</v>
      </c>
      <c r="C69" s="975"/>
      <c r="D69" s="975"/>
      <c r="E69" s="975"/>
      <c r="F69" s="975"/>
      <c r="G69" s="975"/>
      <c r="H69" s="975"/>
      <c r="I69" s="975"/>
      <c r="J69" s="975"/>
      <c r="K69" s="975"/>
      <c r="L69" s="975"/>
      <c r="M69" s="975"/>
      <c r="N69" s="975"/>
      <c r="O69" s="975"/>
      <c r="P69" s="976"/>
      <c r="Q69" s="977">
        <v>1</v>
      </c>
      <c r="R69" s="971"/>
      <c r="S69" s="971"/>
      <c r="T69" s="971"/>
      <c r="U69" s="971"/>
      <c r="V69" s="971">
        <v>1</v>
      </c>
      <c r="W69" s="971"/>
      <c r="X69" s="971"/>
      <c r="Y69" s="971"/>
      <c r="Z69" s="971"/>
      <c r="AA69" s="971">
        <v>0</v>
      </c>
      <c r="AB69" s="971"/>
      <c r="AC69" s="971"/>
      <c r="AD69" s="971"/>
      <c r="AE69" s="971"/>
      <c r="AF69" s="971">
        <v>0</v>
      </c>
      <c r="AG69" s="971"/>
      <c r="AH69" s="971"/>
      <c r="AI69" s="971"/>
      <c r="AJ69" s="971"/>
      <c r="AK69" s="971">
        <v>0</v>
      </c>
      <c r="AL69" s="971"/>
      <c r="AM69" s="971"/>
      <c r="AN69" s="971"/>
      <c r="AO69" s="971"/>
      <c r="AP69" s="971" t="s">
        <v>511</v>
      </c>
      <c r="AQ69" s="971"/>
      <c r="AR69" s="971"/>
      <c r="AS69" s="971"/>
      <c r="AT69" s="971"/>
      <c r="AU69" s="971" t="s">
        <v>511</v>
      </c>
      <c r="AV69" s="971"/>
      <c r="AW69" s="971"/>
      <c r="AX69" s="971"/>
      <c r="AY69" s="971"/>
      <c r="AZ69" s="972"/>
      <c r="BA69" s="972"/>
      <c r="BB69" s="972"/>
      <c r="BC69" s="972"/>
      <c r="BD69" s="973"/>
      <c r="BE69" s="237"/>
      <c r="BF69" s="237"/>
      <c r="BG69" s="237"/>
      <c r="BH69" s="237"/>
      <c r="BI69" s="237"/>
      <c r="BJ69" s="237"/>
      <c r="BK69" s="237"/>
      <c r="BL69" s="237"/>
      <c r="BM69" s="237"/>
      <c r="BN69" s="237"/>
      <c r="BO69" s="237"/>
      <c r="BP69" s="237"/>
      <c r="BQ69" s="234">
        <v>63</v>
      </c>
      <c r="BR69" s="239"/>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26"/>
    </row>
    <row r="70" spans="1:131" ht="26.25" customHeight="1" x14ac:dyDescent="0.2">
      <c r="A70" s="234">
        <v>3</v>
      </c>
      <c r="B70" s="974" t="s">
        <v>576</v>
      </c>
      <c r="C70" s="975"/>
      <c r="D70" s="975"/>
      <c r="E70" s="975"/>
      <c r="F70" s="975"/>
      <c r="G70" s="975"/>
      <c r="H70" s="975"/>
      <c r="I70" s="975"/>
      <c r="J70" s="975"/>
      <c r="K70" s="975"/>
      <c r="L70" s="975"/>
      <c r="M70" s="975"/>
      <c r="N70" s="975"/>
      <c r="O70" s="975"/>
      <c r="P70" s="976"/>
      <c r="Q70" s="977">
        <v>23</v>
      </c>
      <c r="R70" s="971"/>
      <c r="S70" s="971"/>
      <c r="T70" s="971"/>
      <c r="U70" s="971"/>
      <c r="V70" s="971">
        <v>19</v>
      </c>
      <c r="W70" s="971"/>
      <c r="X70" s="971"/>
      <c r="Y70" s="971"/>
      <c r="Z70" s="971"/>
      <c r="AA70" s="971">
        <v>4</v>
      </c>
      <c r="AB70" s="971"/>
      <c r="AC70" s="971"/>
      <c r="AD70" s="971"/>
      <c r="AE70" s="971"/>
      <c r="AF70" s="971">
        <v>4</v>
      </c>
      <c r="AG70" s="971"/>
      <c r="AH70" s="971"/>
      <c r="AI70" s="971"/>
      <c r="AJ70" s="971"/>
      <c r="AK70" s="971" t="s">
        <v>511</v>
      </c>
      <c r="AL70" s="971"/>
      <c r="AM70" s="971"/>
      <c r="AN70" s="971"/>
      <c r="AO70" s="971"/>
      <c r="AP70" s="971" t="s">
        <v>511</v>
      </c>
      <c r="AQ70" s="971"/>
      <c r="AR70" s="971"/>
      <c r="AS70" s="971"/>
      <c r="AT70" s="971"/>
      <c r="AU70" s="971" t="s">
        <v>511</v>
      </c>
      <c r="AV70" s="971"/>
      <c r="AW70" s="971"/>
      <c r="AX70" s="971"/>
      <c r="AY70" s="971"/>
      <c r="AZ70" s="972"/>
      <c r="BA70" s="972"/>
      <c r="BB70" s="972"/>
      <c r="BC70" s="972"/>
      <c r="BD70" s="973"/>
      <c r="BE70" s="237"/>
      <c r="BF70" s="237"/>
      <c r="BG70" s="237"/>
      <c r="BH70" s="237"/>
      <c r="BI70" s="237"/>
      <c r="BJ70" s="237"/>
      <c r="BK70" s="237"/>
      <c r="BL70" s="237"/>
      <c r="BM70" s="237"/>
      <c r="BN70" s="237"/>
      <c r="BO70" s="237"/>
      <c r="BP70" s="237"/>
      <c r="BQ70" s="234">
        <v>64</v>
      </c>
      <c r="BR70" s="239"/>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26"/>
    </row>
    <row r="71" spans="1:131" ht="26.25" customHeight="1" x14ac:dyDescent="0.2">
      <c r="A71" s="234">
        <v>4</v>
      </c>
      <c r="B71" s="974" t="s">
        <v>577</v>
      </c>
      <c r="C71" s="975"/>
      <c r="D71" s="975"/>
      <c r="E71" s="975"/>
      <c r="F71" s="975"/>
      <c r="G71" s="975"/>
      <c r="H71" s="975"/>
      <c r="I71" s="975"/>
      <c r="J71" s="975"/>
      <c r="K71" s="975"/>
      <c r="L71" s="975"/>
      <c r="M71" s="975"/>
      <c r="N71" s="975"/>
      <c r="O71" s="975"/>
      <c r="P71" s="976"/>
      <c r="Q71" s="977">
        <v>99</v>
      </c>
      <c r="R71" s="971"/>
      <c r="S71" s="971"/>
      <c r="T71" s="971"/>
      <c r="U71" s="971"/>
      <c r="V71" s="971">
        <v>96</v>
      </c>
      <c r="W71" s="971"/>
      <c r="X71" s="971"/>
      <c r="Y71" s="971"/>
      <c r="Z71" s="971"/>
      <c r="AA71" s="971">
        <v>3</v>
      </c>
      <c r="AB71" s="971"/>
      <c r="AC71" s="971"/>
      <c r="AD71" s="971"/>
      <c r="AE71" s="971"/>
      <c r="AF71" s="971">
        <v>3</v>
      </c>
      <c r="AG71" s="971"/>
      <c r="AH71" s="971"/>
      <c r="AI71" s="971"/>
      <c r="AJ71" s="971"/>
      <c r="AK71" s="971" t="s">
        <v>511</v>
      </c>
      <c r="AL71" s="971"/>
      <c r="AM71" s="971"/>
      <c r="AN71" s="971"/>
      <c r="AO71" s="971"/>
      <c r="AP71" s="971" t="s">
        <v>511</v>
      </c>
      <c r="AQ71" s="971"/>
      <c r="AR71" s="971"/>
      <c r="AS71" s="971"/>
      <c r="AT71" s="971"/>
      <c r="AU71" s="971" t="s">
        <v>511</v>
      </c>
      <c r="AV71" s="971"/>
      <c r="AW71" s="971"/>
      <c r="AX71" s="971"/>
      <c r="AY71" s="971"/>
      <c r="AZ71" s="972"/>
      <c r="BA71" s="972"/>
      <c r="BB71" s="972"/>
      <c r="BC71" s="972"/>
      <c r="BD71" s="973"/>
      <c r="BE71" s="237"/>
      <c r="BF71" s="237"/>
      <c r="BG71" s="237"/>
      <c r="BH71" s="237"/>
      <c r="BI71" s="237"/>
      <c r="BJ71" s="237"/>
      <c r="BK71" s="237"/>
      <c r="BL71" s="237"/>
      <c r="BM71" s="237"/>
      <c r="BN71" s="237"/>
      <c r="BO71" s="237"/>
      <c r="BP71" s="237"/>
      <c r="BQ71" s="234">
        <v>65</v>
      </c>
      <c r="BR71" s="239"/>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26"/>
    </row>
    <row r="72" spans="1:131" ht="26.25" customHeight="1" x14ac:dyDescent="0.2">
      <c r="A72" s="234">
        <v>5</v>
      </c>
      <c r="B72" s="974" t="s">
        <v>578</v>
      </c>
      <c r="C72" s="975"/>
      <c r="D72" s="975"/>
      <c r="E72" s="975"/>
      <c r="F72" s="975"/>
      <c r="G72" s="975"/>
      <c r="H72" s="975"/>
      <c r="I72" s="975"/>
      <c r="J72" s="975"/>
      <c r="K72" s="975"/>
      <c r="L72" s="975"/>
      <c r="M72" s="975"/>
      <c r="N72" s="975"/>
      <c r="O72" s="975"/>
      <c r="P72" s="976"/>
      <c r="Q72" s="977">
        <v>23618</v>
      </c>
      <c r="R72" s="971"/>
      <c r="S72" s="971"/>
      <c r="T72" s="971"/>
      <c r="U72" s="971"/>
      <c r="V72" s="971">
        <v>23618</v>
      </c>
      <c r="W72" s="971"/>
      <c r="X72" s="971"/>
      <c r="Y72" s="971"/>
      <c r="Z72" s="971"/>
      <c r="AA72" s="971" t="s">
        <v>511</v>
      </c>
      <c r="AB72" s="971"/>
      <c r="AC72" s="971"/>
      <c r="AD72" s="971"/>
      <c r="AE72" s="971"/>
      <c r="AF72" s="971" t="s">
        <v>511</v>
      </c>
      <c r="AG72" s="971"/>
      <c r="AH72" s="971"/>
      <c r="AI72" s="971"/>
      <c r="AJ72" s="971"/>
      <c r="AK72" s="971" t="s">
        <v>511</v>
      </c>
      <c r="AL72" s="971"/>
      <c r="AM72" s="971"/>
      <c r="AN72" s="971"/>
      <c r="AO72" s="971"/>
      <c r="AP72" s="971">
        <v>19692</v>
      </c>
      <c r="AQ72" s="971"/>
      <c r="AR72" s="971"/>
      <c r="AS72" s="971"/>
      <c r="AT72" s="971"/>
      <c r="AU72" s="971">
        <v>807</v>
      </c>
      <c r="AV72" s="971"/>
      <c r="AW72" s="971"/>
      <c r="AX72" s="971"/>
      <c r="AY72" s="971"/>
      <c r="AZ72" s="972"/>
      <c r="BA72" s="972"/>
      <c r="BB72" s="972"/>
      <c r="BC72" s="972"/>
      <c r="BD72" s="973"/>
      <c r="BE72" s="237"/>
      <c r="BF72" s="237"/>
      <c r="BG72" s="237"/>
      <c r="BH72" s="237"/>
      <c r="BI72" s="237"/>
      <c r="BJ72" s="237"/>
      <c r="BK72" s="237"/>
      <c r="BL72" s="237"/>
      <c r="BM72" s="237"/>
      <c r="BN72" s="237"/>
      <c r="BO72" s="237"/>
      <c r="BP72" s="237"/>
      <c r="BQ72" s="234">
        <v>66</v>
      </c>
      <c r="BR72" s="239"/>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26"/>
    </row>
    <row r="73" spans="1:131" ht="26.25" customHeight="1" x14ac:dyDescent="0.2">
      <c r="A73" s="234">
        <v>6</v>
      </c>
      <c r="B73" s="974" t="s">
        <v>579</v>
      </c>
      <c r="C73" s="975"/>
      <c r="D73" s="975"/>
      <c r="E73" s="975"/>
      <c r="F73" s="975"/>
      <c r="G73" s="975"/>
      <c r="H73" s="975"/>
      <c r="I73" s="975"/>
      <c r="J73" s="975"/>
      <c r="K73" s="975"/>
      <c r="L73" s="975"/>
      <c r="M73" s="975"/>
      <c r="N73" s="975"/>
      <c r="O73" s="975"/>
      <c r="P73" s="976"/>
      <c r="Q73" s="977">
        <v>194</v>
      </c>
      <c r="R73" s="971"/>
      <c r="S73" s="971"/>
      <c r="T73" s="971"/>
      <c r="U73" s="971"/>
      <c r="V73" s="971">
        <v>178</v>
      </c>
      <c r="W73" s="971"/>
      <c r="X73" s="971"/>
      <c r="Y73" s="971"/>
      <c r="Z73" s="971"/>
      <c r="AA73" s="971">
        <v>16</v>
      </c>
      <c r="AB73" s="971"/>
      <c r="AC73" s="971"/>
      <c r="AD73" s="971"/>
      <c r="AE73" s="971"/>
      <c r="AF73" s="971">
        <v>16</v>
      </c>
      <c r="AG73" s="971"/>
      <c r="AH73" s="971"/>
      <c r="AI73" s="971"/>
      <c r="AJ73" s="971"/>
      <c r="AK73" s="971" t="s">
        <v>511</v>
      </c>
      <c r="AL73" s="971"/>
      <c r="AM73" s="971"/>
      <c r="AN73" s="971"/>
      <c r="AO73" s="971"/>
      <c r="AP73" s="971" t="s">
        <v>511</v>
      </c>
      <c r="AQ73" s="971"/>
      <c r="AR73" s="971"/>
      <c r="AS73" s="971"/>
      <c r="AT73" s="971"/>
      <c r="AU73" s="971" t="s">
        <v>511</v>
      </c>
      <c r="AV73" s="971"/>
      <c r="AW73" s="971"/>
      <c r="AX73" s="971"/>
      <c r="AY73" s="971"/>
      <c r="AZ73" s="972"/>
      <c r="BA73" s="972"/>
      <c r="BB73" s="972"/>
      <c r="BC73" s="972"/>
      <c r="BD73" s="973"/>
      <c r="BE73" s="237"/>
      <c r="BF73" s="237"/>
      <c r="BG73" s="237"/>
      <c r="BH73" s="237"/>
      <c r="BI73" s="237"/>
      <c r="BJ73" s="237"/>
      <c r="BK73" s="237"/>
      <c r="BL73" s="237"/>
      <c r="BM73" s="237"/>
      <c r="BN73" s="237"/>
      <c r="BO73" s="237"/>
      <c r="BP73" s="237"/>
      <c r="BQ73" s="234">
        <v>67</v>
      </c>
      <c r="BR73" s="239"/>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26"/>
    </row>
    <row r="74" spans="1:131" ht="26.25" customHeight="1" x14ac:dyDescent="0.2">
      <c r="A74" s="234">
        <v>7</v>
      </c>
      <c r="B74" s="974" t="s">
        <v>580</v>
      </c>
      <c r="C74" s="975"/>
      <c r="D74" s="975"/>
      <c r="E74" s="975"/>
      <c r="F74" s="975"/>
      <c r="G74" s="975"/>
      <c r="H74" s="975"/>
      <c r="I74" s="975"/>
      <c r="J74" s="975"/>
      <c r="K74" s="975"/>
      <c r="L74" s="975"/>
      <c r="M74" s="975"/>
      <c r="N74" s="975"/>
      <c r="O74" s="975"/>
      <c r="P74" s="976"/>
      <c r="Q74" s="977">
        <v>1305178</v>
      </c>
      <c r="R74" s="971"/>
      <c r="S74" s="971"/>
      <c r="T74" s="971"/>
      <c r="U74" s="971"/>
      <c r="V74" s="971">
        <v>1290844</v>
      </c>
      <c r="W74" s="971"/>
      <c r="X74" s="971"/>
      <c r="Y74" s="971"/>
      <c r="Z74" s="971"/>
      <c r="AA74" s="971">
        <v>14334</v>
      </c>
      <c r="AB74" s="971"/>
      <c r="AC74" s="971"/>
      <c r="AD74" s="971"/>
      <c r="AE74" s="971"/>
      <c r="AF74" s="971">
        <v>14334</v>
      </c>
      <c r="AG74" s="971"/>
      <c r="AH74" s="971"/>
      <c r="AI74" s="971"/>
      <c r="AJ74" s="971"/>
      <c r="AK74" s="971">
        <v>9500</v>
      </c>
      <c r="AL74" s="971"/>
      <c r="AM74" s="971"/>
      <c r="AN74" s="971"/>
      <c r="AO74" s="971"/>
      <c r="AP74" s="971" t="s">
        <v>511</v>
      </c>
      <c r="AQ74" s="971"/>
      <c r="AR74" s="971"/>
      <c r="AS74" s="971"/>
      <c r="AT74" s="971"/>
      <c r="AU74" s="971" t="s">
        <v>511</v>
      </c>
      <c r="AV74" s="971"/>
      <c r="AW74" s="971"/>
      <c r="AX74" s="971"/>
      <c r="AY74" s="971"/>
      <c r="AZ74" s="972"/>
      <c r="BA74" s="972"/>
      <c r="BB74" s="972"/>
      <c r="BC74" s="972"/>
      <c r="BD74" s="973"/>
      <c r="BE74" s="237"/>
      <c r="BF74" s="237"/>
      <c r="BG74" s="237"/>
      <c r="BH74" s="237"/>
      <c r="BI74" s="237"/>
      <c r="BJ74" s="237"/>
      <c r="BK74" s="237"/>
      <c r="BL74" s="237"/>
      <c r="BM74" s="237"/>
      <c r="BN74" s="237"/>
      <c r="BO74" s="237"/>
      <c r="BP74" s="237"/>
      <c r="BQ74" s="234">
        <v>68</v>
      </c>
      <c r="BR74" s="239"/>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26"/>
    </row>
    <row r="75" spans="1:131" ht="26.25" customHeight="1" x14ac:dyDescent="0.2">
      <c r="A75" s="234">
        <v>8</v>
      </c>
      <c r="B75" s="974" t="s">
        <v>581</v>
      </c>
      <c r="C75" s="975"/>
      <c r="D75" s="975"/>
      <c r="E75" s="975"/>
      <c r="F75" s="975"/>
      <c r="G75" s="975"/>
      <c r="H75" s="975"/>
      <c r="I75" s="975"/>
      <c r="J75" s="975"/>
      <c r="K75" s="975"/>
      <c r="L75" s="975"/>
      <c r="M75" s="975"/>
      <c r="N75" s="975"/>
      <c r="O75" s="975"/>
      <c r="P75" s="976"/>
      <c r="Q75" s="978">
        <v>39180</v>
      </c>
      <c r="R75" s="979"/>
      <c r="S75" s="979"/>
      <c r="T75" s="979"/>
      <c r="U75" s="980"/>
      <c r="V75" s="981">
        <v>36872</v>
      </c>
      <c r="W75" s="979"/>
      <c r="X75" s="979"/>
      <c r="Y75" s="979"/>
      <c r="Z75" s="980"/>
      <c r="AA75" s="981">
        <v>2308</v>
      </c>
      <c r="AB75" s="979"/>
      <c r="AC75" s="979"/>
      <c r="AD75" s="979"/>
      <c r="AE75" s="980"/>
      <c r="AF75" s="981">
        <v>23683</v>
      </c>
      <c r="AG75" s="979"/>
      <c r="AH75" s="979"/>
      <c r="AI75" s="979"/>
      <c r="AJ75" s="980"/>
      <c r="AK75" s="981" t="s">
        <v>511</v>
      </c>
      <c r="AL75" s="979"/>
      <c r="AM75" s="979"/>
      <c r="AN75" s="979"/>
      <c r="AO75" s="980"/>
      <c r="AP75" s="981">
        <v>98164</v>
      </c>
      <c r="AQ75" s="979"/>
      <c r="AR75" s="979"/>
      <c r="AS75" s="979"/>
      <c r="AT75" s="980"/>
      <c r="AU75" s="981" t="s">
        <v>511</v>
      </c>
      <c r="AV75" s="979"/>
      <c r="AW75" s="979"/>
      <c r="AX75" s="979"/>
      <c r="AY75" s="980"/>
      <c r="AZ75" s="972"/>
      <c r="BA75" s="972"/>
      <c r="BB75" s="972"/>
      <c r="BC75" s="972"/>
      <c r="BD75" s="973"/>
      <c r="BE75" s="237"/>
      <c r="BF75" s="237"/>
      <c r="BG75" s="237"/>
      <c r="BH75" s="237"/>
      <c r="BI75" s="237"/>
      <c r="BJ75" s="237"/>
      <c r="BK75" s="237"/>
      <c r="BL75" s="237"/>
      <c r="BM75" s="237"/>
      <c r="BN75" s="237"/>
      <c r="BO75" s="237"/>
      <c r="BP75" s="237"/>
      <c r="BQ75" s="234">
        <v>69</v>
      </c>
      <c r="BR75" s="239"/>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26"/>
    </row>
    <row r="76" spans="1:131" ht="26.25" customHeight="1" x14ac:dyDescent="0.2">
      <c r="A76" s="234">
        <v>9</v>
      </c>
      <c r="B76" s="974" t="s">
        <v>582</v>
      </c>
      <c r="C76" s="975"/>
      <c r="D76" s="975"/>
      <c r="E76" s="975"/>
      <c r="F76" s="975"/>
      <c r="G76" s="975"/>
      <c r="H76" s="975"/>
      <c r="I76" s="975"/>
      <c r="J76" s="975"/>
      <c r="K76" s="975"/>
      <c r="L76" s="975"/>
      <c r="M76" s="975"/>
      <c r="N76" s="975"/>
      <c r="O76" s="975"/>
      <c r="P76" s="976"/>
      <c r="Q76" s="978">
        <v>6632</v>
      </c>
      <c r="R76" s="979"/>
      <c r="S76" s="979"/>
      <c r="T76" s="979"/>
      <c r="U76" s="980"/>
      <c r="V76" s="981">
        <v>5979</v>
      </c>
      <c r="W76" s="979"/>
      <c r="X76" s="979"/>
      <c r="Y76" s="979"/>
      <c r="Z76" s="980"/>
      <c r="AA76" s="981">
        <v>653</v>
      </c>
      <c r="AB76" s="979"/>
      <c r="AC76" s="979"/>
      <c r="AD76" s="979"/>
      <c r="AE76" s="980"/>
      <c r="AF76" s="981">
        <v>19383</v>
      </c>
      <c r="AG76" s="979"/>
      <c r="AH76" s="979"/>
      <c r="AI76" s="979"/>
      <c r="AJ76" s="980"/>
      <c r="AK76" s="981" t="s">
        <v>511</v>
      </c>
      <c r="AL76" s="979"/>
      <c r="AM76" s="979"/>
      <c r="AN76" s="979"/>
      <c r="AO76" s="980"/>
      <c r="AP76" s="981">
        <v>20120</v>
      </c>
      <c r="AQ76" s="979"/>
      <c r="AR76" s="979"/>
      <c r="AS76" s="979"/>
      <c r="AT76" s="980"/>
      <c r="AU76" s="981" t="s">
        <v>511</v>
      </c>
      <c r="AV76" s="979"/>
      <c r="AW76" s="979"/>
      <c r="AX76" s="979"/>
      <c r="AY76" s="980"/>
      <c r="AZ76" s="972"/>
      <c r="BA76" s="972"/>
      <c r="BB76" s="972"/>
      <c r="BC76" s="972"/>
      <c r="BD76" s="973"/>
      <c r="BE76" s="237"/>
      <c r="BF76" s="237"/>
      <c r="BG76" s="237"/>
      <c r="BH76" s="237"/>
      <c r="BI76" s="237"/>
      <c r="BJ76" s="237"/>
      <c r="BK76" s="237"/>
      <c r="BL76" s="237"/>
      <c r="BM76" s="237"/>
      <c r="BN76" s="237"/>
      <c r="BO76" s="237"/>
      <c r="BP76" s="237"/>
      <c r="BQ76" s="234">
        <v>70</v>
      </c>
      <c r="BR76" s="239"/>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26"/>
    </row>
    <row r="77" spans="1:131" ht="26.25" customHeight="1" x14ac:dyDescent="0.2">
      <c r="A77" s="234">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37"/>
      <c r="BF77" s="237"/>
      <c r="BG77" s="237"/>
      <c r="BH77" s="237"/>
      <c r="BI77" s="237"/>
      <c r="BJ77" s="237"/>
      <c r="BK77" s="237"/>
      <c r="BL77" s="237"/>
      <c r="BM77" s="237"/>
      <c r="BN77" s="237"/>
      <c r="BO77" s="237"/>
      <c r="BP77" s="237"/>
      <c r="BQ77" s="234">
        <v>71</v>
      </c>
      <c r="BR77" s="239"/>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26"/>
    </row>
    <row r="78" spans="1:131" ht="26.25" customHeight="1" x14ac:dyDescent="0.2">
      <c r="A78" s="234">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37"/>
      <c r="BF78" s="237"/>
      <c r="BG78" s="237"/>
      <c r="BH78" s="237"/>
      <c r="BI78" s="237"/>
      <c r="BJ78" s="226"/>
      <c r="BK78" s="226"/>
      <c r="BL78" s="226"/>
      <c r="BM78" s="226"/>
      <c r="BN78" s="226"/>
      <c r="BO78" s="237"/>
      <c r="BP78" s="237"/>
      <c r="BQ78" s="234">
        <v>72</v>
      </c>
      <c r="BR78" s="239"/>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26"/>
    </row>
    <row r="79" spans="1:131" ht="26.25" customHeight="1" x14ac:dyDescent="0.2">
      <c r="A79" s="234">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37"/>
      <c r="BF79" s="237"/>
      <c r="BG79" s="237"/>
      <c r="BH79" s="237"/>
      <c r="BI79" s="237"/>
      <c r="BJ79" s="226"/>
      <c r="BK79" s="226"/>
      <c r="BL79" s="226"/>
      <c r="BM79" s="226"/>
      <c r="BN79" s="226"/>
      <c r="BO79" s="237"/>
      <c r="BP79" s="237"/>
      <c r="BQ79" s="234">
        <v>73</v>
      </c>
      <c r="BR79" s="239"/>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26"/>
    </row>
    <row r="80" spans="1:131" ht="26.25" customHeight="1" x14ac:dyDescent="0.2">
      <c r="A80" s="234">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37"/>
      <c r="BF80" s="237"/>
      <c r="BG80" s="237"/>
      <c r="BH80" s="237"/>
      <c r="BI80" s="237"/>
      <c r="BJ80" s="237"/>
      <c r="BK80" s="237"/>
      <c r="BL80" s="237"/>
      <c r="BM80" s="237"/>
      <c r="BN80" s="237"/>
      <c r="BO80" s="237"/>
      <c r="BP80" s="237"/>
      <c r="BQ80" s="234">
        <v>74</v>
      </c>
      <c r="BR80" s="239"/>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26"/>
    </row>
    <row r="81" spans="1:131" ht="26.25" customHeight="1" x14ac:dyDescent="0.2">
      <c r="A81" s="234">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37"/>
      <c r="BF81" s="237"/>
      <c r="BG81" s="237"/>
      <c r="BH81" s="237"/>
      <c r="BI81" s="237"/>
      <c r="BJ81" s="237"/>
      <c r="BK81" s="237"/>
      <c r="BL81" s="237"/>
      <c r="BM81" s="237"/>
      <c r="BN81" s="237"/>
      <c r="BO81" s="237"/>
      <c r="BP81" s="237"/>
      <c r="BQ81" s="234">
        <v>75</v>
      </c>
      <c r="BR81" s="239"/>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26"/>
    </row>
    <row r="82" spans="1:131" ht="26.25" customHeight="1" x14ac:dyDescent="0.2">
      <c r="A82" s="234">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37"/>
      <c r="BF82" s="237"/>
      <c r="BG82" s="237"/>
      <c r="BH82" s="237"/>
      <c r="BI82" s="237"/>
      <c r="BJ82" s="237"/>
      <c r="BK82" s="237"/>
      <c r="BL82" s="237"/>
      <c r="BM82" s="237"/>
      <c r="BN82" s="237"/>
      <c r="BO82" s="237"/>
      <c r="BP82" s="237"/>
      <c r="BQ82" s="234">
        <v>76</v>
      </c>
      <c r="BR82" s="239"/>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26"/>
    </row>
    <row r="83" spans="1:131" ht="26.25" customHeight="1" x14ac:dyDescent="0.2">
      <c r="A83" s="234">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37"/>
      <c r="BF83" s="237"/>
      <c r="BG83" s="237"/>
      <c r="BH83" s="237"/>
      <c r="BI83" s="237"/>
      <c r="BJ83" s="237"/>
      <c r="BK83" s="237"/>
      <c r="BL83" s="237"/>
      <c r="BM83" s="237"/>
      <c r="BN83" s="237"/>
      <c r="BO83" s="237"/>
      <c r="BP83" s="237"/>
      <c r="BQ83" s="234">
        <v>77</v>
      </c>
      <c r="BR83" s="239"/>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26"/>
    </row>
    <row r="84" spans="1:131" ht="26.25" customHeight="1" x14ac:dyDescent="0.2">
      <c r="A84" s="234">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37"/>
      <c r="BF84" s="237"/>
      <c r="BG84" s="237"/>
      <c r="BH84" s="237"/>
      <c r="BI84" s="237"/>
      <c r="BJ84" s="237"/>
      <c r="BK84" s="237"/>
      <c r="BL84" s="237"/>
      <c r="BM84" s="237"/>
      <c r="BN84" s="237"/>
      <c r="BO84" s="237"/>
      <c r="BP84" s="237"/>
      <c r="BQ84" s="234">
        <v>78</v>
      </c>
      <c r="BR84" s="239"/>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26"/>
    </row>
    <row r="85" spans="1:131" ht="26.25" customHeight="1" x14ac:dyDescent="0.2">
      <c r="A85" s="234">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37"/>
      <c r="BF85" s="237"/>
      <c r="BG85" s="237"/>
      <c r="BH85" s="237"/>
      <c r="BI85" s="237"/>
      <c r="BJ85" s="237"/>
      <c r="BK85" s="237"/>
      <c r="BL85" s="237"/>
      <c r="BM85" s="237"/>
      <c r="BN85" s="237"/>
      <c r="BO85" s="237"/>
      <c r="BP85" s="237"/>
      <c r="BQ85" s="234">
        <v>79</v>
      </c>
      <c r="BR85" s="239"/>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26"/>
    </row>
    <row r="86" spans="1:131" ht="26.25" customHeight="1" x14ac:dyDescent="0.2">
      <c r="A86" s="234">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37"/>
      <c r="BF86" s="237"/>
      <c r="BG86" s="237"/>
      <c r="BH86" s="237"/>
      <c r="BI86" s="237"/>
      <c r="BJ86" s="237"/>
      <c r="BK86" s="237"/>
      <c r="BL86" s="237"/>
      <c r="BM86" s="237"/>
      <c r="BN86" s="237"/>
      <c r="BO86" s="237"/>
      <c r="BP86" s="237"/>
      <c r="BQ86" s="234">
        <v>80</v>
      </c>
      <c r="BR86" s="239"/>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26"/>
    </row>
    <row r="87" spans="1:131" ht="26.25" customHeight="1" x14ac:dyDescent="0.2">
      <c r="A87" s="240">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37"/>
      <c r="BF87" s="237"/>
      <c r="BG87" s="237"/>
      <c r="BH87" s="237"/>
      <c r="BI87" s="237"/>
      <c r="BJ87" s="237"/>
      <c r="BK87" s="237"/>
      <c r="BL87" s="237"/>
      <c r="BM87" s="237"/>
      <c r="BN87" s="237"/>
      <c r="BO87" s="237"/>
      <c r="BP87" s="237"/>
      <c r="BQ87" s="234">
        <v>81</v>
      </c>
      <c r="BR87" s="239"/>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26"/>
    </row>
    <row r="88" spans="1:131" ht="26.25" customHeight="1" thickBot="1" x14ac:dyDescent="0.25">
      <c r="A88" s="236" t="s">
        <v>393</v>
      </c>
      <c r="B88" s="937" t="s">
        <v>421</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72973</v>
      </c>
      <c r="AG88" s="959"/>
      <c r="AH88" s="959"/>
      <c r="AI88" s="959"/>
      <c r="AJ88" s="959"/>
      <c r="AK88" s="963"/>
      <c r="AL88" s="963"/>
      <c r="AM88" s="963"/>
      <c r="AN88" s="963"/>
      <c r="AO88" s="963"/>
      <c r="AP88" s="959">
        <v>137976</v>
      </c>
      <c r="AQ88" s="959"/>
      <c r="AR88" s="959"/>
      <c r="AS88" s="959"/>
      <c r="AT88" s="959"/>
      <c r="AU88" s="959">
        <v>807</v>
      </c>
      <c r="AV88" s="959"/>
      <c r="AW88" s="959"/>
      <c r="AX88" s="959"/>
      <c r="AY88" s="959"/>
      <c r="AZ88" s="960"/>
      <c r="BA88" s="960"/>
      <c r="BB88" s="960"/>
      <c r="BC88" s="960"/>
      <c r="BD88" s="961"/>
      <c r="BE88" s="237"/>
      <c r="BF88" s="237"/>
      <c r="BG88" s="237"/>
      <c r="BH88" s="237"/>
      <c r="BI88" s="237"/>
      <c r="BJ88" s="237"/>
      <c r="BK88" s="237"/>
      <c r="BL88" s="237"/>
      <c r="BM88" s="237"/>
      <c r="BN88" s="237"/>
      <c r="BO88" s="237"/>
      <c r="BP88" s="237"/>
      <c r="BQ88" s="234">
        <v>82</v>
      </c>
      <c r="BR88" s="239"/>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393</v>
      </c>
      <c r="BR102" s="937" t="s">
        <v>422</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1234</v>
      </c>
      <c r="CS102" s="953"/>
      <c r="CT102" s="953"/>
      <c r="CU102" s="953"/>
      <c r="CV102" s="954"/>
      <c r="CW102" s="952">
        <v>0</v>
      </c>
      <c r="CX102" s="953"/>
      <c r="CY102" s="953"/>
      <c r="CZ102" s="953"/>
      <c r="DA102" s="954"/>
      <c r="DB102" s="952">
        <v>1514</v>
      </c>
      <c r="DC102" s="953"/>
      <c r="DD102" s="953"/>
      <c r="DE102" s="953"/>
      <c r="DF102" s="954"/>
      <c r="DG102" s="952">
        <v>0</v>
      </c>
      <c r="DH102" s="953"/>
      <c r="DI102" s="953"/>
      <c r="DJ102" s="953"/>
      <c r="DK102" s="954"/>
      <c r="DL102" s="952">
        <v>0</v>
      </c>
      <c r="DM102" s="953"/>
      <c r="DN102" s="953"/>
      <c r="DO102" s="953"/>
      <c r="DP102" s="954"/>
      <c r="DQ102" s="952">
        <v>0</v>
      </c>
      <c r="DR102" s="953"/>
      <c r="DS102" s="953"/>
      <c r="DT102" s="953"/>
      <c r="DU102" s="954"/>
      <c r="DV102" s="937"/>
      <c r="DW102" s="938"/>
      <c r="DX102" s="938"/>
      <c r="DY102" s="938"/>
      <c r="DZ102" s="939"/>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0" t="s">
        <v>423</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1" t="s">
        <v>424</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425</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426</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942" t="s">
        <v>427</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428</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26" customFormat="1" ht="26.25" customHeight="1" x14ac:dyDescent="0.2">
      <c r="A109" s="895" t="s">
        <v>429</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430</v>
      </c>
      <c r="AB109" s="896"/>
      <c r="AC109" s="896"/>
      <c r="AD109" s="896"/>
      <c r="AE109" s="897"/>
      <c r="AF109" s="898" t="s">
        <v>431</v>
      </c>
      <c r="AG109" s="896"/>
      <c r="AH109" s="896"/>
      <c r="AI109" s="896"/>
      <c r="AJ109" s="897"/>
      <c r="AK109" s="898" t="s">
        <v>309</v>
      </c>
      <c r="AL109" s="896"/>
      <c r="AM109" s="896"/>
      <c r="AN109" s="896"/>
      <c r="AO109" s="897"/>
      <c r="AP109" s="898" t="s">
        <v>432</v>
      </c>
      <c r="AQ109" s="896"/>
      <c r="AR109" s="896"/>
      <c r="AS109" s="896"/>
      <c r="AT109" s="929"/>
      <c r="AU109" s="895" t="s">
        <v>429</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430</v>
      </c>
      <c r="BR109" s="896"/>
      <c r="BS109" s="896"/>
      <c r="BT109" s="896"/>
      <c r="BU109" s="897"/>
      <c r="BV109" s="898" t="s">
        <v>431</v>
      </c>
      <c r="BW109" s="896"/>
      <c r="BX109" s="896"/>
      <c r="BY109" s="896"/>
      <c r="BZ109" s="897"/>
      <c r="CA109" s="898" t="s">
        <v>309</v>
      </c>
      <c r="CB109" s="896"/>
      <c r="CC109" s="896"/>
      <c r="CD109" s="896"/>
      <c r="CE109" s="897"/>
      <c r="CF109" s="936" t="s">
        <v>432</v>
      </c>
      <c r="CG109" s="936"/>
      <c r="CH109" s="936"/>
      <c r="CI109" s="936"/>
      <c r="CJ109" s="936"/>
      <c r="CK109" s="898" t="s">
        <v>433</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430</v>
      </c>
      <c r="DH109" s="896"/>
      <c r="DI109" s="896"/>
      <c r="DJ109" s="896"/>
      <c r="DK109" s="897"/>
      <c r="DL109" s="898" t="s">
        <v>431</v>
      </c>
      <c r="DM109" s="896"/>
      <c r="DN109" s="896"/>
      <c r="DO109" s="896"/>
      <c r="DP109" s="897"/>
      <c r="DQ109" s="898" t="s">
        <v>309</v>
      </c>
      <c r="DR109" s="896"/>
      <c r="DS109" s="896"/>
      <c r="DT109" s="896"/>
      <c r="DU109" s="897"/>
      <c r="DV109" s="898" t="s">
        <v>432</v>
      </c>
      <c r="DW109" s="896"/>
      <c r="DX109" s="896"/>
      <c r="DY109" s="896"/>
      <c r="DZ109" s="929"/>
    </row>
    <row r="110" spans="1:131" s="226" customFormat="1" ht="26.25" customHeight="1" x14ac:dyDescent="0.2">
      <c r="A110" s="807" t="s">
        <v>434</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8533696</v>
      </c>
      <c r="AB110" s="889"/>
      <c r="AC110" s="889"/>
      <c r="AD110" s="889"/>
      <c r="AE110" s="890"/>
      <c r="AF110" s="891">
        <v>8967450</v>
      </c>
      <c r="AG110" s="889"/>
      <c r="AH110" s="889"/>
      <c r="AI110" s="889"/>
      <c r="AJ110" s="890"/>
      <c r="AK110" s="891">
        <v>9055193</v>
      </c>
      <c r="AL110" s="889"/>
      <c r="AM110" s="889"/>
      <c r="AN110" s="889"/>
      <c r="AO110" s="890"/>
      <c r="AP110" s="892">
        <v>17.600000000000001</v>
      </c>
      <c r="AQ110" s="893"/>
      <c r="AR110" s="893"/>
      <c r="AS110" s="893"/>
      <c r="AT110" s="894"/>
      <c r="AU110" s="930" t="s">
        <v>74</v>
      </c>
      <c r="AV110" s="931"/>
      <c r="AW110" s="931"/>
      <c r="AX110" s="931"/>
      <c r="AY110" s="931"/>
      <c r="AZ110" s="860" t="s">
        <v>435</v>
      </c>
      <c r="BA110" s="808"/>
      <c r="BB110" s="808"/>
      <c r="BC110" s="808"/>
      <c r="BD110" s="808"/>
      <c r="BE110" s="808"/>
      <c r="BF110" s="808"/>
      <c r="BG110" s="808"/>
      <c r="BH110" s="808"/>
      <c r="BI110" s="808"/>
      <c r="BJ110" s="808"/>
      <c r="BK110" s="808"/>
      <c r="BL110" s="808"/>
      <c r="BM110" s="808"/>
      <c r="BN110" s="808"/>
      <c r="BO110" s="808"/>
      <c r="BP110" s="809"/>
      <c r="BQ110" s="861">
        <v>95644833</v>
      </c>
      <c r="BR110" s="842"/>
      <c r="BS110" s="842"/>
      <c r="BT110" s="842"/>
      <c r="BU110" s="842"/>
      <c r="BV110" s="842">
        <v>95057338</v>
      </c>
      <c r="BW110" s="842"/>
      <c r="BX110" s="842"/>
      <c r="BY110" s="842"/>
      <c r="BZ110" s="842"/>
      <c r="CA110" s="842">
        <v>92404489</v>
      </c>
      <c r="CB110" s="842"/>
      <c r="CC110" s="842"/>
      <c r="CD110" s="842"/>
      <c r="CE110" s="842"/>
      <c r="CF110" s="866">
        <v>180.1</v>
      </c>
      <c r="CG110" s="867"/>
      <c r="CH110" s="867"/>
      <c r="CI110" s="867"/>
      <c r="CJ110" s="867"/>
      <c r="CK110" s="926" t="s">
        <v>436</v>
      </c>
      <c r="CL110" s="819"/>
      <c r="CM110" s="860" t="s">
        <v>437</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131</v>
      </c>
      <c r="DH110" s="842"/>
      <c r="DI110" s="842"/>
      <c r="DJ110" s="842"/>
      <c r="DK110" s="842"/>
      <c r="DL110" s="842" t="s">
        <v>131</v>
      </c>
      <c r="DM110" s="842"/>
      <c r="DN110" s="842"/>
      <c r="DO110" s="842"/>
      <c r="DP110" s="842"/>
      <c r="DQ110" s="842" t="s">
        <v>131</v>
      </c>
      <c r="DR110" s="842"/>
      <c r="DS110" s="842"/>
      <c r="DT110" s="842"/>
      <c r="DU110" s="842"/>
      <c r="DV110" s="843" t="s">
        <v>131</v>
      </c>
      <c r="DW110" s="843"/>
      <c r="DX110" s="843"/>
      <c r="DY110" s="843"/>
      <c r="DZ110" s="844"/>
    </row>
    <row r="111" spans="1:131" s="226" customFormat="1" ht="26.25" customHeight="1" x14ac:dyDescent="0.2">
      <c r="A111" s="774" t="s">
        <v>438</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439</v>
      </c>
      <c r="AB111" s="919"/>
      <c r="AC111" s="919"/>
      <c r="AD111" s="919"/>
      <c r="AE111" s="920"/>
      <c r="AF111" s="921" t="s">
        <v>439</v>
      </c>
      <c r="AG111" s="919"/>
      <c r="AH111" s="919"/>
      <c r="AI111" s="919"/>
      <c r="AJ111" s="920"/>
      <c r="AK111" s="921" t="s">
        <v>131</v>
      </c>
      <c r="AL111" s="919"/>
      <c r="AM111" s="919"/>
      <c r="AN111" s="919"/>
      <c r="AO111" s="920"/>
      <c r="AP111" s="922" t="s">
        <v>439</v>
      </c>
      <c r="AQ111" s="923"/>
      <c r="AR111" s="923"/>
      <c r="AS111" s="923"/>
      <c r="AT111" s="924"/>
      <c r="AU111" s="932"/>
      <c r="AV111" s="933"/>
      <c r="AW111" s="933"/>
      <c r="AX111" s="933"/>
      <c r="AY111" s="933"/>
      <c r="AZ111" s="815" t="s">
        <v>440</v>
      </c>
      <c r="BA111" s="752"/>
      <c r="BB111" s="752"/>
      <c r="BC111" s="752"/>
      <c r="BD111" s="752"/>
      <c r="BE111" s="752"/>
      <c r="BF111" s="752"/>
      <c r="BG111" s="752"/>
      <c r="BH111" s="752"/>
      <c r="BI111" s="752"/>
      <c r="BJ111" s="752"/>
      <c r="BK111" s="752"/>
      <c r="BL111" s="752"/>
      <c r="BM111" s="752"/>
      <c r="BN111" s="752"/>
      <c r="BO111" s="752"/>
      <c r="BP111" s="753"/>
      <c r="BQ111" s="816" t="s">
        <v>131</v>
      </c>
      <c r="BR111" s="817"/>
      <c r="BS111" s="817"/>
      <c r="BT111" s="817"/>
      <c r="BU111" s="817"/>
      <c r="BV111" s="817" t="s">
        <v>131</v>
      </c>
      <c r="BW111" s="817"/>
      <c r="BX111" s="817"/>
      <c r="BY111" s="817"/>
      <c r="BZ111" s="817"/>
      <c r="CA111" s="817" t="s">
        <v>131</v>
      </c>
      <c r="CB111" s="817"/>
      <c r="CC111" s="817"/>
      <c r="CD111" s="817"/>
      <c r="CE111" s="817"/>
      <c r="CF111" s="875" t="s">
        <v>131</v>
      </c>
      <c r="CG111" s="876"/>
      <c r="CH111" s="876"/>
      <c r="CI111" s="876"/>
      <c r="CJ111" s="876"/>
      <c r="CK111" s="927"/>
      <c r="CL111" s="821"/>
      <c r="CM111" s="815" t="s">
        <v>441</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131</v>
      </c>
      <c r="DH111" s="817"/>
      <c r="DI111" s="817"/>
      <c r="DJ111" s="817"/>
      <c r="DK111" s="817"/>
      <c r="DL111" s="817" t="s">
        <v>131</v>
      </c>
      <c r="DM111" s="817"/>
      <c r="DN111" s="817"/>
      <c r="DO111" s="817"/>
      <c r="DP111" s="817"/>
      <c r="DQ111" s="817" t="s">
        <v>131</v>
      </c>
      <c r="DR111" s="817"/>
      <c r="DS111" s="817"/>
      <c r="DT111" s="817"/>
      <c r="DU111" s="817"/>
      <c r="DV111" s="794" t="s">
        <v>131</v>
      </c>
      <c r="DW111" s="794"/>
      <c r="DX111" s="794"/>
      <c r="DY111" s="794"/>
      <c r="DZ111" s="795"/>
    </row>
    <row r="112" spans="1:131" s="226" customFormat="1" ht="26.25" customHeight="1" x14ac:dyDescent="0.2">
      <c r="A112" s="912" t="s">
        <v>442</v>
      </c>
      <c r="B112" s="913"/>
      <c r="C112" s="752" t="s">
        <v>443</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131</v>
      </c>
      <c r="AB112" s="780"/>
      <c r="AC112" s="780"/>
      <c r="AD112" s="780"/>
      <c r="AE112" s="781"/>
      <c r="AF112" s="782" t="s">
        <v>444</v>
      </c>
      <c r="AG112" s="780"/>
      <c r="AH112" s="780"/>
      <c r="AI112" s="780"/>
      <c r="AJ112" s="781"/>
      <c r="AK112" s="782" t="s">
        <v>444</v>
      </c>
      <c r="AL112" s="780"/>
      <c r="AM112" s="780"/>
      <c r="AN112" s="780"/>
      <c r="AO112" s="781"/>
      <c r="AP112" s="824" t="s">
        <v>444</v>
      </c>
      <c r="AQ112" s="825"/>
      <c r="AR112" s="825"/>
      <c r="AS112" s="825"/>
      <c r="AT112" s="826"/>
      <c r="AU112" s="932"/>
      <c r="AV112" s="933"/>
      <c r="AW112" s="933"/>
      <c r="AX112" s="933"/>
      <c r="AY112" s="933"/>
      <c r="AZ112" s="815" t="s">
        <v>445</v>
      </c>
      <c r="BA112" s="752"/>
      <c r="BB112" s="752"/>
      <c r="BC112" s="752"/>
      <c r="BD112" s="752"/>
      <c r="BE112" s="752"/>
      <c r="BF112" s="752"/>
      <c r="BG112" s="752"/>
      <c r="BH112" s="752"/>
      <c r="BI112" s="752"/>
      <c r="BJ112" s="752"/>
      <c r="BK112" s="752"/>
      <c r="BL112" s="752"/>
      <c r="BM112" s="752"/>
      <c r="BN112" s="752"/>
      <c r="BO112" s="752"/>
      <c r="BP112" s="753"/>
      <c r="BQ112" s="816">
        <v>59216361</v>
      </c>
      <c r="BR112" s="817"/>
      <c r="BS112" s="817"/>
      <c r="BT112" s="817"/>
      <c r="BU112" s="817"/>
      <c r="BV112" s="817">
        <v>55342526</v>
      </c>
      <c r="BW112" s="817"/>
      <c r="BX112" s="817"/>
      <c r="BY112" s="817"/>
      <c r="BZ112" s="817"/>
      <c r="CA112" s="817">
        <v>52123763</v>
      </c>
      <c r="CB112" s="817"/>
      <c r="CC112" s="817"/>
      <c r="CD112" s="817"/>
      <c r="CE112" s="817"/>
      <c r="CF112" s="875">
        <v>101.6</v>
      </c>
      <c r="CG112" s="876"/>
      <c r="CH112" s="876"/>
      <c r="CI112" s="876"/>
      <c r="CJ112" s="876"/>
      <c r="CK112" s="927"/>
      <c r="CL112" s="821"/>
      <c r="CM112" s="815" t="s">
        <v>446</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444</v>
      </c>
      <c r="DH112" s="817"/>
      <c r="DI112" s="817"/>
      <c r="DJ112" s="817"/>
      <c r="DK112" s="817"/>
      <c r="DL112" s="817" t="s">
        <v>444</v>
      </c>
      <c r="DM112" s="817"/>
      <c r="DN112" s="817"/>
      <c r="DO112" s="817"/>
      <c r="DP112" s="817"/>
      <c r="DQ112" s="817" t="s">
        <v>444</v>
      </c>
      <c r="DR112" s="817"/>
      <c r="DS112" s="817"/>
      <c r="DT112" s="817"/>
      <c r="DU112" s="817"/>
      <c r="DV112" s="794" t="s">
        <v>444</v>
      </c>
      <c r="DW112" s="794"/>
      <c r="DX112" s="794"/>
      <c r="DY112" s="794"/>
      <c r="DZ112" s="795"/>
    </row>
    <row r="113" spans="1:130" s="226" customFormat="1" ht="26.25" customHeight="1" x14ac:dyDescent="0.2">
      <c r="A113" s="914"/>
      <c r="B113" s="915"/>
      <c r="C113" s="752" t="s">
        <v>447</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4883085</v>
      </c>
      <c r="AB113" s="919"/>
      <c r="AC113" s="919"/>
      <c r="AD113" s="919"/>
      <c r="AE113" s="920"/>
      <c r="AF113" s="921">
        <v>4705494</v>
      </c>
      <c r="AG113" s="919"/>
      <c r="AH113" s="919"/>
      <c r="AI113" s="919"/>
      <c r="AJ113" s="920"/>
      <c r="AK113" s="921">
        <v>4641615</v>
      </c>
      <c r="AL113" s="919"/>
      <c r="AM113" s="919"/>
      <c r="AN113" s="919"/>
      <c r="AO113" s="920"/>
      <c r="AP113" s="922">
        <v>9</v>
      </c>
      <c r="AQ113" s="923"/>
      <c r="AR113" s="923"/>
      <c r="AS113" s="923"/>
      <c r="AT113" s="924"/>
      <c r="AU113" s="932"/>
      <c r="AV113" s="933"/>
      <c r="AW113" s="933"/>
      <c r="AX113" s="933"/>
      <c r="AY113" s="933"/>
      <c r="AZ113" s="815" t="s">
        <v>448</v>
      </c>
      <c r="BA113" s="752"/>
      <c r="BB113" s="752"/>
      <c r="BC113" s="752"/>
      <c r="BD113" s="752"/>
      <c r="BE113" s="752"/>
      <c r="BF113" s="752"/>
      <c r="BG113" s="752"/>
      <c r="BH113" s="752"/>
      <c r="BI113" s="752"/>
      <c r="BJ113" s="752"/>
      <c r="BK113" s="752"/>
      <c r="BL113" s="752"/>
      <c r="BM113" s="752"/>
      <c r="BN113" s="752"/>
      <c r="BO113" s="752"/>
      <c r="BP113" s="753"/>
      <c r="BQ113" s="816">
        <v>898047</v>
      </c>
      <c r="BR113" s="817"/>
      <c r="BS113" s="817"/>
      <c r="BT113" s="817"/>
      <c r="BU113" s="817"/>
      <c r="BV113" s="817">
        <v>794213</v>
      </c>
      <c r="BW113" s="817"/>
      <c r="BX113" s="817"/>
      <c r="BY113" s="817"/>
      <c r="BZ113" s="817"/>
      <c r="CA113" s="817">
        <v>807387</v>
      </c>
      <c r="CB113" s="817"/>
      <c r="CC113" s="817"/>
      <c r="CD113" s="817"/>
      <c r="CE113" s="817"/>
      <c r="CF113" s="875">
        <v>1.6</v>
      </c>
      <c r="CG113" s="876"/>
      <c r="CH113" s="876"/>
      <c r="CI113" s="876"/>
      <c r="CJ113" s="876"/>
      <c r="CK113" s="927"/>
      <c r="CL113" s="821"/>
      <c r="CM113" s="815" t="s">
        <v>449</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444</v>
      </c>
      <c r="DH113" s="780"/>
      <c r="DI113" s="780"/>
      <c r="DJ113" s="780"/>
      <c r="DK113" s="781"/>
      <c r="DL113" s="782" t="s">
        <v>444</v>
      </c>
      <c r="DM113" s="780"/>
      <c r="DN113" s="780"/>
      <c r="DO113" s="780"/>
      <c r="DP113" s="781"/>
      <c r="DQ113" s="782" t="s">
        <v>444</v>
      </c>
      <c r="DR113" s="780"/>
      <c r="DS113" s="780"/>
      <c r="DT113" s="780"/>
      <c r="DU113" s="781"/>
      <c r="DV113" s="824" t="s">
        <v>444</v>
      </c>
      <c r="DW113" s="825"/>
      <c r="DX113" s="825"/>
      <c r="DY113" s="825"/>
      <c r="DZ113" s="826"/>
    </row>
    <row r="114" spans="1:130" s="226" customFormat="1" ht="26.25" customHeight="1" x14ac:dyDescent="0.2">
      <c r="A114" s="914"/>
      <c r="B114" s="915"/>
      <c r="C114" s="752" t="s">
        <v>450</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65254</v>
      </c>
      <c r="AB114" s="780"/>
      <c r="AC114" s="780"/>
      <c r="AD114" s="780"/>
      <c r="AE114" s="781"/>
      <c r="AF114" s="782">
        <v>56046</v>
      </c>
      <c r="AG114" s="780"/>
      <c r="AH114" s="780"/>
      <c r="AI114" s="780"/>
      <c r="AJ114" s="781"/>
      <c r="AK114" s="782">
        <v>32974</v>
      </c>
      <c r="AL114" s="780"/>
      <c r="AM114" s="780"/>
      <c r="AN114" s="780"/>
      <c r="AO114" s="781"/>
      <c r="AP114" s="824">
        <v>0.1</v>
      </c>
      <c r="AQ114" s="825"/>
      <c r="AR114" s="825"/>
      <c r="AS114" s="825"/>
      <c r="AT114" s="826"/>
      <c r="AU114" s="932"/>
      <c r="AV114" s="933"/>
      <c r="AW114" s="933"/>
      <c r="AX114" s="933"/>
      <c r="AY114" s="933"/>
      <c r="AZ114" s="815" t="s">
        <v>451</v>
      </c>
      <c r="BA114" s="752"/>
      <c r="BB114" s="752"/>
      <c r="BC114" s="752"/>
      <c r="BD114" s="752"/>
      <c r="BE114" s="752"/>
      <c r="BF114" s="752"/>
      <c r="BG114" s="752"/>
      <c r="BH114" s="752"/>
      <c r="BI114" s="752"/>
      <c r="BJ114" s="752"/>
      <c r="BK114" s="752"/>
      <c r="BL114" s="752"/>
      <c r="BM114" s="752"/>
      <c r="BN114" s="752"/>
      <c r="BO114" s="752"/>
      <c r="BP114" s="753"/>
      <c r="BQ114" s="816">
        <v>11814947</v>
      </c>
      <c r="BR114" s="817"/>
      <c r="BS114" s="817"/>
      <c r="BT114" s="817"/>
      <c r="BU114" s="817"/>
      <c r="BV114" s="817">
        <v>12039944</v>
      </c>
      <c r="BW114" s="817"/>
      <c r="BX114" s="817"/>
      <c r="BY114" s="817"/>
      <c r="BZ114" s="817"/>
      <c r="CA114" s="817">
        <v>12429882</v>
      </c>
      <c r="CB114" s="817"/>
      <c r="CC114" s="817"/>
      <c r="CD114" s="817"/>
      <c r="CE114" s="817"/>
      <c r="CF114" s="875">
        <v>24.2</v>
      </c>
      <c r="CG114" s="876"/>
      <c r="CH114" s="876"/>
      <c r="CI114" s="876"/>
      <c r="CJ114" s="876"/>
      <c r="CK114" s="927"/>
      <c r="CL114" s="821"/>
      <c r="CM114" s="815" t="s">
        <v>452</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444</v>
      </c>
      <c r="DH114" s="780"/>
      <c r="DI114" s="780"/>
      <c r="DJ114" s="780"/>
      <c r="DK114" s="781"/>
      <c r="DL114" s="782" t="s">
        <v>444</v>
      </c>
      <c r="DM114" s="780"/>
      <c r="DN114" s="780"/>
      <c r="DO114" s="780"/>
      <c r="DP114" s="781"/>
      <c r="DQ114" s="782" t="s">
        <v>444</v>
      </c>
      <c r="DR114" s="780"/>
      <c r="DS114" s="780"/>
      <c r="DT114" s="780"/>
      <c r="DU114" s="781"/>
      <c r="DV114" s="824" t="s">
        <v>131</v>
      </c>
      <c r="DW114" s="825"/>
      <c r="DX114" s="825"/>
      <c r="DY114" s="825"/>
      <c r="DZ114" s="826"/>
    </row>
    <row r="115" spans="1:130" s="226" customFormat="1" ht="26.25" customHeight="1" x14ac:dyDescent="0.2">
      <c r="A115" s="914"/>
      <c r="B115" s="915"/>
      <c r="C115" s="752" t="s">
        <v>453</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444</v>
      </c>
      <c r="AB115" s="919"/>
      <c r="AC115" s="919"/>
      <c r="AD115" s="919"/>
      <c r="AE115" s="920"/>
      <c r="AF115" s="921" t="s">
        <v>444</v>
      </c>
      <c r="AG115" s="919"/>
      <c r="AH115" s="919"/>
      <c r="AI115" s="919"/>
      <c r="AJ115" s="920"/>
      <c r="AK115" s="921" t="s">
        <v>444</v>
      </c>
      <c r="AL115" s="919"/>
      <c r="AM115" s="919"/>
      <c r="AN115" s="919"/>
      <c r="AO115" s="920"/>
      <c r="AP115" s="922" t="s">
        <v>444</v>
      </c>
      <c r="AQ115" s="923"/>
      <c r="AR115" s="923"/>
      <c r="AS115" s="923"/>
      <c r="AT115" s="924"/>
      <c r="AU115" s="932"/>
      <c r="AV115" s="933"/>
      <c r="AW115" s="933"/>
      <c r="AX115" s="933"/>
      <c r="AY115" s="933"/>
      <c r="AZ115" s="815" t="s">
        <v>454</v>
      </c>
      <c r="BA115" s="752"/>
      <c r="BB115" s="752"/>
      <c r="BC115" s="752"/>
      <c r="BD115" s="752"/>
      <c r="BE115" s="752"/>
      <c r="BF115" s="752"/>
      <c r="BG115" s="752"/>
      <c r="BH115" s="752"/>
      <c r="BI115" s="752"/>
      <c r="BJ115" s="752"/>
      <c r="BK115" s="752"/>
      <c r="BL115" s="752"/>
      <c r="BM115" s="752"/>
      <c r="BN115" s="752"/>
      <c r="BO115" s="752"/>
      <c r="BP115" s="753"/>
      <c r="BQ115" s="816" t="s">
        <v>444</v>
      </c>
      <c r="BR115" s="817"/>
      <c r="BS115" s="817"/>
      <c r="BT115" s="817"/>
      <c r="BU115" s="817"/>
      <c r="BV115" s="817" t="s">
        <v>444</v>
      </c>
      <c r="BW115" s="817"/>
      <c r="BX115" s="817"/>
      <c r="BY115" s="817"/>
      <c r="BZ115" s="817"/>
      <c r="CA115" s="817" t="s">
        <v>444</v>
      </c>
      <c r="CB115" s="817"/>
      <c r="CC115" s="817"/>
      <c r="CD115" s="817"/>
      <c r="CE115" s="817"/>
      <c r="CF115" s="875" t="s">
        <v>444</v>
      </c>
      <c r="CG115" s="876"/>
      <c r="CH115" s="876"/>
      <c r="CI115" s="876"/>
      <c r="CJ115" s="876"/>
      <c r="CK115" s="927"/>
      <c r="CL115" s="821"/>
      <c r="CM115" s="815" t="s">
        <v>455</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444</v>
      </c>
      <c r="DH115" s="780"/>
      <c r="DI115" s="780"/>
      <c r="DJ115" s="780"/>
      <c r="DK115" s="781"/>
      <c r="DL115" s="782" t="s">
        <v>444</v>
      </c>
      <c r="DM115" s="780"/>
      <c r="DN115" s="780"/>
      <c r="DO115" s="780"/>
      <c r="DP115" s="781"/>
      <c r="DQ115" s="782" t="s">
        <v>131</v>
      </c>
      <c r="DR115" s="780"/>
      <c r="DS115" s="780"/>
      <c r="DT115" s="780"/>
      <c r="DU115" s="781"/>
      <c r="DV115" s="824" t="s">
        <v>444</v>
      </c>
      <c r="DW115" s="825"/>
      <c r="DX115" s="825"/>
      <c r="DY115" s="825"/>
      <c r="DZ115" s="826"/>
    </row>
    <row r="116" spans="1:130" s="226" customFormat="1" ht="26.25" customHeight="1" x14ac:dyDescent="0.2">
      <c r="A116" s="916"/>
      <c r="B116" s="917"/>
      <c r="C116" s="839" t="s">
        <v>456</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14</v>
      </c>
      <c r="AB116" s="780"/>
      <c r="AC116" s="780"/>
      <c r="AD116" s="780"/>
      <c r="AE116" s="781"/>
      <c r="AF116" s="782">
        <v>76</v>
      </c>
      <c r="AG116" s="780"/>
      <c r="AH116" s="780"/>
      <c r="AI116" s="780"/>
      <c r="AJ116" s="781"/>
      <c r="AK116" s="782">
        <v>110</v>
      </c>
      <c r="AL116" s="780"/>
      <c r="AM116" s="780"/>
      <c r="AN116" s="780"/>
      <c r="AO116" s="781"/>
      <c r="AP116" s="824">
        <v>0</v>
      </c>
      <c r="AQ116" s="825"/>
      <c r="AR116" s="825"/>
      <c r="AS116" s="825"/>
      <c r="AT116" s="826"/>
      <c r="AU116" s="932"/>
      <c r="AV116" s="933"/>
      <c r="AW116" s="933"/>
      <c r="AX116" s="933"/>
      <c r="AY116" s="933"/>
      <c r="AZ116" s="909" t="s">
        <v>457</v>
      </c>
      <c r="BA116" s="910"/>
      <c r="BB116" s="910"/>
      <c r="BC116" s="910"/>
      <c r="BD116" s="910"/>
      <c r="BE116" s="910"/>
      <c r="BF116" s="910"/>
      <c r="BG116" s="910"/>
      <c r="BH116" s="910"/>
      <c r="BI116" s="910"/>
      <c r="BJ116" s="910"/>
      <c r="BK116" s="910"/>
      <c r="BL116" s="910"/>
      <c r="BM116" s="910"/>
      <c r="BN116" s="910"/>
      <c r="BO116" s="910"/>
      <c r="BP116" s="911"/>
      <c r="BQ116" s="816" t="s">
        <v>444</v>
      </c>
      <c r="BR116" s="817"/>
      <c r="BS116" s="817"/>
      <c r="BT116" s="817"/>
      <c r="BU116" s="817"/>
      <c r="BV116" s="817" t="s">
        <v>444</v>
      </c>
      <c r="BW116" s="817"/>
      <c r="BX116" s="817"/>
      <c r="BY116" s="817"/>
      <c r="BZ116" s="817"/>
      <c r="CA116" s="817" t="s">
        <v>444</v>
      </c>
      <c r="CB116" s="817"/>
      <c r="CC116" s="817"/>
      <c r="CD116" s="817"/>
      <c r="CE116" s="817"/>
      <c r="CF116" s="875" t="s">
        <v>131</v>
      </c>
      <c r="CG116" s="876"/>
      <c r="CH116" s="876"/>
      <c r="CI116" s="876"/>
      <c r="CJ116" s="876"/>
      <c r="CK116" s="927"/>
      <c r="CL116" s="821"/>
      <c r="CM116" s="815" t="s">
        <v>458</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444</v>
      </c>
      <c r="DH116" s="780"/>
      <c r="DI116" s="780"/>
      <c r="DJ116" s="780"/>
      <c r="DK116" s="781"/>
      <c r="DL116" s="782" t="s">
        <v>444</v>
      </c>
      <c r="DM116" s="780"/>
      <c r="DN116" s="780"/>
      <c r="DO116" s="780"/>
      <c r="DP116" s="781"/>
      <c r="DQ116" s="782" t="s">
        <v>444</v>
      </c>
      <c r="DR116" s="780"/>
      <c r="DS116" s="780"/>
      <c r="DT116" s="780"/>
      <c r="DU116" s="781"/>
      <c r="DV116" s="824" t="s">
        <v>444</v>
      </c>
      <c r="DW116" s="825"/>
      <c r="DX116" s="825"/>
      <c r="DY116" s="825"/>
      <c r="DZ116" s="826"/>
    </row>
    <row r="117" spans="1:130" s="226" customFormat="1" ht="26.25" customHeight="1" x14ac:dyDescent="0.2">
      <c r="A117" s="895" t="s">
        <v>189</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459</v>
      </c>
      <c r="Z117" s="897"/>
      <c r="AA117" s="902">
        <v>13482049</v>
      </c>
      <c r="AB117" s="903"/>
      <c r="AC117" s="903"/>
      <c r="AD117" s="903"/>
      <c r="AE117" s="904"/>
      <c r="AF117" s="905">
        <v>13729066</v>
      </c>
      <c r="AG117" s="903"/>
      <c r="AH117" s="903"/>
      <c r="AI117" s="903"/>
      <c r="AJ117" s="904"/>
      <c r="AK117" s="905">
        <v>13729892</v>
      </c>
      <c r="AL117" s="903"/>
      <c r="AM117" s="903"/>
      <c r="AN117" s="903"/>
      <c r="AO117" s="904"/>
      <c r="AP117" s="906"/>
      <c r="AQ117" s="907"/>
      <c r="AR117" s="907"/>
      <c r="AS117" s="907"/>
      <c r="AT117" s="908"/>
      <c r="AU117" s="932"/>
      <c r="AV117" s="933"/>
      <c r="AW117" s="933"/>
      <c r="AX117" s="933"/>
      <c r="AY117" s="933"/>
      <c r="AZ117" s="863" t="s">
        <v>460</v>
      </c>
      <c r="BA117" s="864"/>
      <c r="BB117" s="864"/>
      <c r="BC117" s="864"/>
      <c r="BD117" s="864"/>
      <c r="BE117" s="864"/>
      <c r="BF117" s="864"/>
      <c r="BG117" s="864"/>
      <c r="BH117" s="864"/>
      <c r="BI117" s="864"/>
      <c r="BJ117" s="864"/>
      <c r="BK117" s="864"/>
      <c r="BL117" s="864"/>
      <c r="BM117" s="864"/>
      <c r="BN117" s="864"/>
      <c r="BO117" s="864"/>
      <c r="BP117" s="865"/>
      <c r="BQ117" s="816" t="s">
        <v>444</v>
      </c>
      <c r="BR117" s="817"/>
      <c r="BS117" s="817"/>
      <c r="BT117" s="817"/>
      <c r="BU117" s="817"/>
      <c r="BV117" s="817" t="s">
        <v>444</v>
      </c>
      <c r="BW117" s="817"/>
      <c r="BX117" s="817"/>
      <c r="BY117" s="817"/>
      <c r="BZ117" s="817"/>
      <c r="CA117" s="817" t="s">
        <v>131</v>
      </c>
      <c r="CB117" s="817"/>
      <c r="CC117" s="817"/>
      <c r="CD117" s="817"/>
      <c r="CE117" s="817"/>
      <c r="CF117" s="875" t="s">
        <v>131</v>
      </c>
      <c r="CG117" s="876"/>
      <c r="CH117" s="876"/>
      <c r="CI117" s="876"/>
      <c r="CJ117" s="876"/>
      <c r="CK117" s="927"/>
      <c r="CL117" s="821"/>
      <c r="CM117" s="815" t="s">
        <v>461</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444</v>
      </c>
      <c r="DH117" s="780"/>
      <c r="DI117" s="780"/>
      <c r="DJ117" s="780"/>
      <c r="DK117" s="781"/>
      <c r="DL117" s="782" t="s">
        <v>131</v>
      </c>
      <c r="DM117" s="780"/>
      <c r="DN117" s="780"/>
      <c r="DO117" s="780"/>
      <c r="DP117" s="781"/>
      <c r="DQ117" s="782" t="s">
        <v>131</v>
      </c>
      <c r="DR117" s="780"/>
      <c r="DS117" s="780"/>
      <c r="DT117" s="780"/>
      <c r="DU117" s="781"/>
      <c r="DV117" s="824" t="s">
        <v>444</v>
      </c>
      <c r="DW117" s="825"/>
      <c r="DX117" s="825"/>
      <c r="DY117" s="825"/>
      <c r="DZ117" s="826"/>
    </row>
    <row r="118" spans="1:130" s="226" customFormat="1" ht="26.25" customHeight="1" x14ac:dyDescent="0.2">
      <c r="A118" s="895" t="s">
        <v>433</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430</v>
      </c>
      <c r="AB118" s="896"/>
      <c r="AC118" s="896"/>
      <c r="AD118" s="896"/>
      <c r="AE118" s="897"/>
      <c r="AF118" s="898" t="s">
        <v>431</v>
      </c>
      <c r="AG118" s="896"/>
      <c r="AH118" s="896"/>
      <c r="AI118" s="896"/>
      <c r="AJ118" s="897"/>
      <c r="AK118" s="898" t="s">
        <v>309</v>
      </c>
      <c r="AL118" s="896"/>
      <c r="AM118" s="896"/>
      <c r="AN118" s="896"/>
      <c r="AO118" s="897"/>
      <c r="AP118" s="899" t="s">
        <v>432</v>
      </c>
      <c r="AQ118" s="900"/>
      <c r="AR118" s="900"/>
      <c r="AS118" s="900"/>
      <c r="AT118" s="901"/>
      <c r="AU118" s="932"/>
      <c r="AV118" s="933"/>
      <c r="AW118" s="933"/>
      <c r="AX118" s="933"/>
      <c r="AY118" s="933"/>
      <c r="AZ118" s="838" t="s">
        <v>462</v>
      </c>
      <c r="BA118" s="839"/>
      <c r="BB118" s="839"/>
      <c r="BC118" s="839"/>
      <c r="BD118" s="839"/>
      <c r="BE118" s="839"/>
      <c r="BF118" s="839"/>
      <c r="BG118" s="839"/>
      <c r="BH118" s="839"/>
      <c r="BI118" s="839"/>
      <c r="BJ118" s="839"/>
      <c r="BK118" s="839"/>
      <c r="BL118" s="839"/>
      <c r="BM118" s="839"/>
      <c r="BN118" s="839"/>
      <c r="BO118" s="839"/>
      <c r="BP118" s="840"/>
      <c r="BQ118" s="879" t="s">
        <v>131</v>
      </c>
      <c r="BR118" s="845"/>
      <c r="BS118" s="845"/>
      <c r="BT118" s="845"/>
      <c r="BU118" s="845"/>
      <c r="BV118" s="845" t="s">
        <v>131</v>
      </c>
      <c r="BW118" s="845"/>
      <c r="BX118" s="845"/>
      <c r="BY118" s="845"/>
      <c r="BZ118" s="845"/>
      <c r="CA118" s="845" t="s">
        <v>131</v>
      </c>
      <c r="CB118" s="845"/>
      <c r="CC118" s="845"/>
      <c r="CD118" s="845"/>
      <c r="CE118" s="845"/>
      <c r="CF118" s="875" t="s">
        <v>131</v>
      </c>
      <c r="CG118" s="876"/>
      <c r="CH118" s="876"/>
      <c r="CI118" s="876"/>
      <c r="CJ118" s="876"/>
      <c r="CK118" s="927"/>
      <c r="CL118" s="821"/>
      <c r="CM118" s="815" t="s">
        <v>463</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444</v>
      </c>
      <c r="DH118" s="780"/>
      <c r="DI118" s="780"/>
      <c r="DJ118" s="780"/>
      <c r="DK118" s="781"/>
      <c r="DL118" s="782" t="s">
        <v>131</v>
      </c>
      <c r="DM118" s="780"/>
      <c r="DN118" s="780"/>
      <c r="DO118" s="780"/>
      <c r="DP118" s="781"/>
      <c r="DQ118" s="782" t="s">
        <v>131</v>
      </c>
      <c r="DR118" s="780"/>
      <c r="DS118" s="780"/>
      <c r="DT118" s="780"/>
      <c r="DU118" s="781"/>
      <c r="DV118" s="824" t="s">
        <v>131</v>
      </c>
      <c r="DW118" s="825"/>
      <c r="DX118" s="825"/>
      <c r="DY118" s="825"/>
      <c r="DZ118" s="826"/>
    </row>
    <row r="119" spans="1:130" s="226" customFormat="1" ht="26.25" customHeight="1" x14ac:dyDescent="0.2">
      <c r="A119" s="818" t="s">
        <v>436</v>
      </c>
      <c r="B119" s="819"/>
      <c r="C119" s="860" t="s">
        <v>437</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131</v>
      </c>
      <c r="AB119" s="889"/>
      <c r="AC119" s="889"/>
      <c r="AD119" s="889"/>
      <c r="AE119" s="890"/>
      <c r="AF119" s="891" t="s">
        <v>444</v>
      </c>
      <c r="AG119" s="889"/>
      <c r="AH119" s="889"/>
      <c r="AI119" s="889"/>
      <c r="AJ119" s="890"/>
      <c r="AK119" s="891" t="s">
        <v>131</v>
      </c>
      <c r="AL119" s="889"/>
      <c r="AM119" s="889"/>
      <c r="AN119" s="889"/>
      <c r="AO119" s="890"/>
      <c r="AP119" s="892" t="s">
        <v>131</v>
      </c>
      <c r="AQ119" s="893"/>
      <c r="AR119" s="893"/>
      <c r="AS119" s="893"/>
      <c r="AT119" s="894"/>
      <c r="AU119" s="934"/>
      <c r="AV119" s="935"/>
      <c r="AW119" s="935"/>
      <c r="AX119" s="935"/>
      <c r="AY119" s="935"/>
      <c r="AZ119" s="247" t="s">
        <v>189</v>
      </c>
      <c r="BA119" s="247"/>
      <c r="BB119" s="247"/>
      <c r="BC119" s="247"/>
      <c r="BD119" s="247"/>
      <c r="BE119" s="247"/>
      <c r="BF119" s="247"/>
      <c r="BG119" s="247"/>
      <c r="BH119" s="247"/>
      <c r="BI119" s="247"/>
      <c r="BJ119" s="247"/>
      <c r="BK119" s="247"/>
      <c r="BL119" s="247"/>
      <c r="BM119" s="247"/>
      <c r="BN119" s="247"/>
      <c r="BO119" s="877" t="s">
        <v>464</v>
      </c>
      <c r="BP119" s="878"/>
      <c r="BQ119" s="879">
        <v>167574188</v>
      </c>
      <c r="BR119" s="845"/>
      <c r="BS119" s="845"/>
      <c r="BT119" s="845"/>
      <c r="BU119" s="845"/>
      <c r="BV119" s="845">
        <v>163234021</v>
      </c>
      <c r="BW119" s="845"/>
      <c r="BX119" s="845"/>
      <c r="BY119" s="845"/>
      <c r="BZ119" s="845"/>
      <c r="CA119" s="845">
        <v>157765521</v>
      </c>
      <c r="CB119" s="845"/>
      <c r="CC119" s="845"/>
      <c r="CD119" s="845"/>
      <c r="CE119" s="845"/>
      <c r="CF119" s="748"/>
      <c r="CG119" s="749"/>
      <c r="CH119" s="749"/>
      <c r="CI119" s="749"/>
      <c r="CJ119" s="834"/>
      <c r="CK119" s="928"/>
      <c r="CL119" s="823"/>
      <c r="CM119" s="838" t="s">
        <v>465</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131</v>
      </c>
      <c r="DH119" s="764"/>
      <c r="DI119" s="764"/>
      <c r="DJ119" s="764"/>
      <c r="DK119" s="765"/>
      <c r="DL119" s="766" t="s">
        <v>131</v>
      </c>
      <c r="DM119" s="764"/>
      <c r="DN119" s="764"/>
      <c r="DO119" s="764"/>
      <c r="DP119" s="765"/>
      <c r="DQ119" s="766" t="s">
        <v>131</v>
      </c>
      <c r="DR119" s="764"/>
      <c r="DS119" s="764"/>
      <c r="DT119" s="764"/>
      <c r="DU119" s="765"/>
      <c r="DV119" s="848" t="s">
        <v>131</v>
      </c>
      <c r="DW119" s="849"/>
      <c r="DX119" s="849"/>
      <c r="DY119" s="849"/>
      <c r="DZ119" s="850"/>
    </row>
    <row r="120" spans="1:130" s="226" customFormat="1" ht="26.25" customHeight="1" x14ac:dyDescent="0.2">
      <c r="A120" s="820"/>
      <c r="B120" s="821"/>
      <c r="C120" s="815" t="s">
        <v>441</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131</v>
      </c>
      <c r="AB120" s="780"/>
      <c r="AC120" s="780"/>
      <c r="AD120" s="780"/>
      <c r="AE120" s="781"/>
      <c r="AF120" s="782" t="s">
        <v>131</v>
      </c>
      <c r="AG120" s="780"/>
      <c r="AH120" s="780"/>
      <c r="AI120" s="780"/>
      <c r="AJ120" s="781"/>
      <c r="AK120" s="782" t="s">
        <v>131</v>
      </c>
      <c r="AL120" s="780"/>
      <c r="AM120" s="780"/>
      <c r="AN120" s="780"/>
      <c r="AO120" s="781"/>
      <c r="AP120" s="824" t="s">
        <v>131</v>
      </c>
      <c r="AQ120" s="825"/>
      <c r="AR120" s="825"/>
      <c r="AS120" s="825"/>
      <c r="AT120" s="826"/>
      <c r="AU120" s="880" t="s">
        <v>466</v>
      </c>
      <c r="AV120" s="881"/>
      <c r="AW120" s="881"/>
      <c r="AX120" s="881"/>
      <c r="AY120" s="882"/>
      <c r="AZ120" s="860" t="s">
        <v>467</v>
      </c>
      <c r="BA120" s="808"/>
      <c r="BB120" s="808"/>
      <c r="BC120" s="808"/>
      <c r="BD120" s="808"/>
      <c r="BE120" s="808"/>
      <c r="BF120" s="808"/>
      <c r="BG120" s="808"/>
      <c r="BH120" s="808"/>
      <c r="BI120" s="808"/>
      <c r="BJ120" s="808"/>
      <c r="BK120" s="808"/>
      <c r="BL120" s="808"/>
      <c r="BM120" s="808"/>
      <c r="BN120" s="808"/>
      <c r="BO120" s="808"/>
      <c r="BP120" s="809"/>
      <c r="BQ120" s="861">
        <v>9877366</v>
      </c>
      <c r="BR120" s="842"/>
      <c r="BS120" s="842"/>
      <c r="BT120" s="842"/>
      <c r="BU120" s="842"/>
      <c r="BV120" s="842">
        <v>11285686</v>
      </c>
      <c r="BW120" s="842"/>
      <c r="BX120" s="842"/>
      <c r="BY120" s="842"/>
      <c r="BZ120" s="842"/>
      <c r="CA120" s="842">
        <v>12855148</v>
      </c>
      <c r="CB120" s="842"/>
      <c r="CC120" s="842"/>
      <c r="CD120" s="842"/>
      <c r="CE120" s="842"/>
      <c r="CF120" s="866">
        <v>25.1</v>
      </c>
      <c r="CG120" s="867"/>
      <c r="CH120" s="867"/>
      <c r="CI120" s="867"/>
      <c r="CJ120" s="867"/>
      <c r="CK120" s="868" t="s">
        <v>468</v>
      </c>
      <c r="CL120" s="852"/>
      <c r="CM120" s="852"/>
      <c r="CN120" s="852"/>
      <c r="CO120" s="853"/>
      <c r="CP120" s="872" t="s">
        <v>411</v>
      </c>
      <c r="CQ120" s="873"/>
      <c r="CR120" s="873"/>
      <c r="CS120" s="873"/>
      <c r="CT120" s="873"/>
      <c r="CU120" s="873"/>
      <c r="CV120" s="873"/>
      <c r="CW120" s="873"/>
      <c r="CX120" s="873"/>
      <c r="CY120" s="873"/>
      <c r="CZ120" s="873"/>
      <c r="DA120" s="873"/>
      <c r="DB120" s="873"/>
      <c r="DC120" s="873"/>
      <c r="DD120" s="873"/>
      <c r="DE120" s="873"/>
      <c r="DF120" s="874"/>
      <c r="DG120" s="861">
        <v>51206623</v>
      </c>
      <c r="DH120" s="842"/>
      <c r="DI120" s="842"/>
      <c r="DJ120" s="842"/>
      <c r="DK120" s="842"/>
      <c r="DL120" s="842">
        <v>48358160</v>
      </c>
      <c r="DM120" s="842"/>
      <c r="DN120" s="842"/>
      <c r="DO120" s="842"/>
      <c r="DP120" s="842"/>
      <c r="DQ120" s="842">
        <v>45896041</v>
      </c>
      <c r="DR120" s="842"/>
      <c r="DS120" s="842"/>
      <c r="DT120" s="842"/>
      <c r="DU120" s="842"/>
      <c r="DV120" s="843">
        <v>89.5</v>
      </c>
      <c r="DW120" s="843"/>
      <c r="DX120" s="843"/>
      <c r="DY120" s="843"/>
      <c r="DZ120" s="844"/>
    </row>
    <row r="121" spans="1:130" s="226" customFormat="1" ht="26.25" customHeight="1" x14ac:dyDescent="0.2">
      <c r="A121" s="820"/>
      <c r="B121" s="821"/>
      <c r="C121" s="863" t="s">
        <v>469</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131</v>
      </c>
      <c r="AB121" s="780"/>
      <c r="AC121" s="780"/>
      <c r="AD121" s="780"/>
      <c r="AE121" s="781"/>
      <c r="AF121" s="782" t="s">
        <v>131</v>
      </c>
      <c r="AG121" s="780"/>
      <c r="AH121" s="780"/>
      <c r="AI121" s="780"/>
      <c r="AJ121" s="781"/>
      <c r="AK121" s="782" t="s">
        <v>444</v>
      </c>
      <c r="AL121" s="780"/>
      <c r="AM121" s="780"/>
      <c r="AN121" s="780"/>
      <c r="AO121" s="781"/>
      <c r="AP121" s="824" t="s">
        <v>131</v>
      </c>
      <c r="AQ121" s="825"/>
      <c r="AR121" s="825"/>
      <c r="AS121" s="825"/>
      <c r="AT121" s="826"/>
      <c r="AU121" s="883"/>
      <c r="AV121" s="884"/>
      <c r="AW121" s="884"/>
      <c r="AX121" s="884"/>
      <c r="AY121" s="885"/>
      <c r="AZ121" s="815" t="s">
        <v>470</v>
      </c>
      <c r="BA121" s="752"/>
      <c r="BB121" s="752"/>
      <c r="BC121" s="752"/>
      <c r="BD121" s="752"/>
      <c r="BE121" s="752"/>
      <c r="BF121" s="752"/>
      <c r="BG121" s="752"/>
      <c r="BH121" s="752"/>
      <c r="BI121" s="752"/>
      <c r="BJ121" s="752"/>
      <c r="BK121" s="752"/>
      <c r="BL121" s="752"/>
      <c r="BM121" s="752"/>
      <c r="BN121" s="752"/>
      <c r="BO121" s="752"/>
      <c r="BP121" s="753"/>
      <c r="BQ121" s="816">
        <v>42771966</v>
      </c>
      <c r="BR121" s="817"/>
      <c r="BS121" s="817"/>
      <c r="BT121" s="817"/>
      <c r="BU121" s="817"/>
      <c r="BV121" s="817">
        <v>44185308</v>
      </c>
      <c r="BW121" s="817"/>
      <c r="BX121" s="817"/>
      <c r="BY121" s="817"/>
      <c r="BZ121" s="817"/>
      <c r="CA121" s="817">
        <v>43863990</v>
      </c>
      <c r="CB121" s="817"/>
      <c r="CC121" s="817"/>
      <c r="CD121" s="817"/>
      <c r="CE121" s="817"/>
      <c r="CF121" s="875">
        <v>85.5</v>
      </c>
      <c r="CG121" s="876"/>
      <c r="CH121" s="876"/>
      <c r="CI121" s="876"/>
      <c r="CJ121" s="876"/>
      <c r="CK121" s="869"/>
      <c r="CL121" s="855"/>
      <c r="CM121" s="855"/>
      <c r="CN121" s="855"/>
      <c r="CO121" s="856"/>
      <c r="CP121" s="835" t="s">
        <v>408</v>
      </c>
      <c r="CQ121" s="836"/>
      <c r="CR121" s="836"/>
      <c r="CS121" s="836"/>
      <c r="CT121" s="836"/>
      <c r="CU121" s="836"/>
      <c r="CV121" s="836"/>
      <c r="CW121" s="836"/>
      <c r="CX121" s="836"/>
      <c r="CY121" s="836"/>
      <c r="CZ121" s="836"/>
      <c r="DA121" s="836"/>
      <c r="DB121" s="836"/>
      <c r="DC121" s="836"/>
      <c r="DD121" s="836"/>
      <c r="DE121" s="836"/>
      <c r="DF121" s="837"/>
      <c r="DG121" s="816">
        <v>7898537</v>
      </c>
      <c r="DH121" s="817"/>
      <c r="DI121" s="817"/>
      <c r="DJ121" s="817"/>
      <c r="DK121" s="817"/>
      <c r="DL121" s="817">
        <v>6886117</v>
      </c>
      <c r="DM121" s="817"/>
      <c r="DN121" s="817"/>
      <c r="DO121" s="817"/>
      <c r="DP121" s="817"/>
      <c r="DQ121" s="817">
        <v>6166151</v>
      </c>
      <c r="DR121" s="817"/>
      <c r="DS121" s="817"/>
      <c r="DT121" s="817"/>
      <c r="DU121" s="817"/>
      <c r="DV121" s="794">
        <v>12</v>
      </c>
      <c r="DW121" s="794"/>
      <c r="DX121" s="794"/>
      <c r="DY121" s="794"/>
      <c r="DZ121" s="795"/>
    </row>
    <row r="122" spans="1:130" s="226" customFormat="1" ht="26.25" customHeight="1" x14ac:dyDescent="0.2">
      <c r="A122" s="820"/>
      <c r="B122" s="821"/>
      <c r="C122" s="815" t="s">
        <v>452</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131</v>
      </c>
      <c r="AB122" s="780"/>
      <c r="AC122" s="780"/>
      <c r="AD122" s="780"/>
      <c r="AE122" s="781"/>
      <c r="AF122" s="782" t="s">
        <v>131</v>
      </c>
      <c r="AG122" s="780"/>
      <c r="AH122" s="780"/>
      <c r="AI122" s="780"/>
      <c r="AJ122" s="781"/>
      <c r="AK122" s="782" t="s">
        <v>131</v>
      </c>
      <c r="AL122" s="780"/>
      <c r="AM122" s="780"/>
      <c r="AN122" s="780"/>
      <c r="AO122" s="781"/>
      <c r="AP122" s="824" t="s">
        <v>131</v>
      </c>
      <c r="AQ122" s="825"/>
      <c r="AR122" s="825"/>
      <c r="AS122" s="825"/>
      <c r="AT122" s="826"/>
      <c r="AU122" s="883"/>
      <c r="AV122" s="884"/>
      <c r="AW122" s="884"/>
      <c r="AX122" s="884"/>
      <c r="AY122" s="885"/>
      <c r="AZ122" s="838" t="s">
        <v>471</v>
      </c>
      <c r="BA122" s="839"/>
      <c r="BB122" s="839"/>
      <c r="BC122" s="839"/>
      <c r="BD122" s="839"/>
      <c r="BE122" s="839"/>
      <c r="BF122" s="839"/>
      <c r="BG122" s="839"/>
      <c r="BH122" s="839"/>
      <c r="BI122" s="839"/>
      <c r="BJ122" s="839"/>
      <c r="BK122" s="839"/>
      <c r="BL122" s="839"/>
      <c r="BM122" s="839"/>
      <c r="BN122" s="839"/>
      <c r="BO122" s="839"/>
      <c r="BP122" s="840"/>
      <c r="BQ122" s="879">
        <v>113233051</v>
      </c>
      <c r="BR122" s="845"/>
      <c r="BS122" s="845"/>
      <c r="BT122" s="845"/>
      <c r="BU122" s="845"/>
      <c r="BV122" s="845">
        <v>112230787</v>
      </c>
      <c r="BW122" s="845"/>
      <c r="BX122" s="845"/>
      <c r="BY122" s="845"/>
      <c r="BZ122" s="845"/>
      <c r="CA122" s="845">
        <v>108517873</v>
      </c>
      <c r="CB122" s="845"/>
      <c r="CC122" s="845"/>
      <c r="CD122" s="845"/>
      <c r="CE122" s="845"/>
      <c r="CF122" s="846">
        <v>211.5</v>
      </c>
      <c r="CG122" s="847"/>
      <c r="CH122" s="847"/>
      <c r="CI122" s="847"/>
      <c r="CJ122" s="847"/>
      <c r="CK122" s="869"/>
      <c r="CL122" s="855"/>
      <c r="CM122" s="855"/>
      <c r="CN122" s="855"/>
      <c r="CO122" s="856"/>
      <c r="CP122" s="835" t="s">
        <v>472</v>
      </c>
      <c r="CQ122" s="836"/>
      <c r="CR122" s="836"/>
      <c r="CS122" s="836"/>
      <c r="CT122" s="836"/>
      <c r="CU122" s="836"/>
      <c r="CV122" s="836"/>
      <c r="CW122" s="836"/>
      <c r="CX122" s="836"/>
      <c r="CY122" s="836"/>
      <c r="CZ122" s="836"/>
      <c r="DA122" s="836"/>
      <c r="DB122" s="836"/>
      <c r="DC122" s="836"/>
      <c r="DD122" s="836"/>
      <c r="DE122" s="836"/>
      <c r="DF122" s="837"/>
      <c r="DG122" s="816">
        <v>111201</v>
      </c>
      <c r="DH122" s="817"/>
      <c r="DI122" s="817"/>
      <c r="DJ122" s="817"/>
      <c r="DK122" s="817"/>
      <c r="DL122" s="817">
        <v>98249</v>
      </c>
      <c r="DM122" s="817"/>
      <c r="DN122" s="817"/>
      <c r="DO122" s="817"/>
      <c r="DP122" s="817"/>
      <c r="DQ122" s="817">
        <v>61571</v>
      </c>
      <c r="DR122" s="817"/>
      <c r="DS122" s="817"/>
      <c r="DT122" s="817"/>
      <c r="DU122" s="817"/>
      <c r="DV122" s="794">
        <v>0.1</v>
      </c>
      <c r="DW122" s="794"/>
      <c r="DX122" s="794"/>
      <c r="DY122" s="794"/>
      <c r="DZ122" s="795"/>
    </row>
    <row r="123" spans="1:130" s="226" customFormat="1" ht="26.25" customHeight="1" x14ac:dyDescent="0.2">
      <c r="A123" s="820"/>
      <c r="B123" s="821"/>
      <c r="C123" s="815" t="s">
        <v>458</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131</v>
      </c>
      <c r="AB123" s="780"/>
      <c r="AC123" s="780"/>
      <c r="AD123" s="780"/>
      <c r="AE123" s="781"/>
      <c r="AF123" s="782" t="s">
        <v>131</v>
      </c>
      <c r="AG123" s="780"/>
      <c r="AH123" s="780"/>
      <c r="AI123" s="780"/>
      <c r="AJ123" s="781"/>
      <c r="AK123" s="782" t="s">
        <v>131</v>
      </c>
      <c r="AL123" s="780"/>
      <c r="AM123" s="780"/>
      <c r="AN123" s="780"/>
      <c r="AO123" s="781"/>
      <c r="AP123" s="824" t="s">
        <v>131</v>
      </c>
      <c r="AQ123" s="825"/>
      <c r="AR123" s="825"/>
      <c r="AS123" s="825"/>
      <c r="AT123" s="826"/>
      <c r="AU123" s="886"/>
      <c r="AV123" s="887"/>
      <c r="AW123" s="887"/>
      <c r="AX123" s="887"/>
      <c r="AY123" s="887"/>
      <c r="AZ123" s="247" t="s">
        <v>189</v>
      </c>
      <c r="BA123" s="247"/>
      <c r="BB123" s="247"/>
      <c r="BC123" s="247"/>
      <c r="BD123" s="247"/>
      <c r="BE123" s="247"/>
      <c r="BF123" s="247"/>
      <c r="BG123" s="247"/>
      <c r="BH123" s="247"/>
      <c r="BI123" s="247"/>
      <c r="BJ123" s="247"/>
      <c r="BK123" s="247"/>
      <c r="BL123" s="247"/>
      <c r="BM123" s="247"/>
      <c r="BN123" s="247"/>
      <c r="BO123" s="877" t="s">
        <v>473</v>
      </c>
      <c r="BP123" s="878"/>
      <c r="BQ123" s="832">
        <v>165882383</v>
      </c>
      <c r="BR123" s="833"/>
      <c r="BS123" s="833"/>
      <c r="BT123" s="833"/>
      <c r="BU123" s="833"/>
      <c r="BV123" s="833">
        <v>167701781</v>
      </c>
      <c r="BW123" s="833"/>
      <c r="BX123" s="833"/>
      <c r="BY123" s="833"/>
      <c r="BZ123" s="833"/>
      <c r="CA123" s="833">
        <v>165237011</v>
      </c>
      <c r="CB123" s="833"/>
      <c r="CC123" s="833"/>
      <c r="CD123" s="833"/>
      <c r="CE123" s="833"/>
      <c r="CF123" s="748"/>
      <c r="CG123" s="749"/>
      <c r="CH123" s="749"/>
      <c r="CI123" s="749"/>
      <c r="CJ123" s="834"/>
      <c r="CK123" s="869"/>
      <c r="CL123" s="855"/>
      <c r="CM123" s="855"/>
      <c r="CN123" s="855"/>
      <c r="CO123" s="856"/>
      <c r="CP123" s="835" t="s">
        <v>406</v>
      </c>
      <c r="CQ123" s="836"/>
      <c r="CR123" s="836"/>
      <c r="CS123" s="836"/>
      <c r="CT123" s="836"/>
      <c r="CU123" s="836"/>
      <c r="CV123" s="836"/>
      <c r="CW123" s="836"/>
      <c r="CX123" s="836"/>
      <c r="CY123" s="836"/>
      <c r="CZ123" s="836"/>
      <c r="DA123" s="836"/>
      <c r="DB123" s="836"/>
      <c r="DC123" s="836"/>
      <c r="DD123" s="836"/>
      <c r="DE123" s="836"/>
      <c r="DF123" s="837"/>
      <c r="DG123" s="779" t="s">
        <v>131</v>
      </c>
      <c r="DH123" s="780"/>
      <c r="DI123" s="780"/>
      <c r="DJ123" s="780"/>
      <c r="DK123" s="781"/>
      <c r="DL123" s="782" t="s">
        <v>131</v>
      </c>
      <c r="DM123" s="780"/>
      <c r="DN123" s="780"/>
      <c r="DO123" s="780"/>
      <c r="DP123" s="781"/>
      <c r="DQ123" s="782" t="s">
        <v>131</v>
      </c>
      <c r="DR123" s="780"/>
      <c r="DS123" s="780"/>
      <c r="DT123" s="780"/>
      <c r="DU123" s="781"/>
      <c r="DV123" s="824" t="s">
        <v>131</v>
      </c>
      <c r="DW123" s="825"/>
      <c r="DX123" s="825"/>
      <c r="DY123" s="825"/>
      <c r="DZ123" s="826"/>
    </row>
    <row r="124" spans="1:130" s="226" customFormat="1" ht="26.25" customHeight="1" thickBot="1" x14ac:dyDescent="0.25">
      <c r="A124" s="820"/>
      <c r="B124" s="821"/>
      <c r="C124" s="815" t="s">
        <v>461</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131</v>
      </c>
      <c r="AB124" s="780"/>
      <c r="AC124" s="780"/>
      <c r="AD124" s="780"/>
      <c r="AE124" s="781"/>
      <c r="AF124" s="782" t="s">
        <v>131</v>
      </c>
      <c r="AG124" s="780"/>
      <c r="AH124" s="780"/>
      <c r="AI124" s="780"/>
      <c r="AJ124" s="781"/>
      <c r="AK124" s="782" t="s">
        <v>131</v>
      </c>
      <c r="AL124" s="780"/>
      <c r="AM124" s="780"/>
      <c r="AN124" s="780"/>
      <c r="AO124" s="781"/>
      <c r="AP124" s="824" t="s">
        <v>131</v>
      </c>
      <c r="AQ124" s="825"/>
      <c r="AR124" s="825"/>
      <c r="AS124" s="825"/>
      <c r="AT124" s="826"/>
      <c r="AU124" s="827" t="s">
        <v>474</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3.3</v>
      </c>
      <c r="BR124" s="831"/>
      <c r="BS124" s="831"/>
      <c r="BT124" s="831"/>
      <c r="BU124" s="831"/>
      <c r="BV124" s="831" t="s">
        <v>131</v>
      </c>
      <c r="BW124" s="831"/>
      <c r="BX124" s="831"/>
      <c r="BY124" s="831"/>
      <c r="BZ124" s="831"/>
      <c r="CA124" s="831" t="s">
        <v>131</v>
      </c>
      <c r="CB124" s="831"/>
      <c r="CC124" s="831"/>
      <c r="CD124" s="831"/>
      <c r="CE124" s="831"/>
      <c r="CF124" s="726"/>
      <c r="CG124" s="727"/>
      <c r="CH124" s="727"/>
      <c r="CI124" s="727"/>
      <c r="CJ124" s="862"/>
      <c r="CK124" s="870"/>
      <c r="CL124" s="870"/>
      <c r="CM124" s="870"/>
      <c r="CN124" s="870"/>
      <c r="CO124" s="871"/>
      <c r="CP124" s="835" t="s">
        <v>475</v>
      </c>
      <c r="CQ124" s="836"/>
      <c r="CR124" s="836"/>
      <c r="CS124" s="836"/>
      <c r="CT124" s="836"/>
      <c r="CU124" s="836"/>
      <c r="CV124" s="836"/>
      <c r="CW124" s="836"/>
      <c r="CX124" s="836"/>
      <c r="CY124" s="836"/>
      <c r="CZ124" s="836"/>
      <c r="DA124" s="836"/>
      <c r="DB124" s="836"/>
      <c r="DC124" s="836"/>
      <c r="DD124" s="836"/>
      <c r="DE124" s="836"/>
      <c r="DF124" s="837"/>
      <c r="DG124" s="763" t="s">
        <v>131</v>
      </c>
      <c r="DH124" s="764"/>
      <c r="DI124" s="764"/>
      <c r="DJ124" s="764"/>
      <c r="DK124" s="765"/>
      <c r="DL124" s="766" t="s">
        <v>131</v>
      </c>
      <c r="DM124" s="764"/>
      <c r="DN124" s="764"/>
      <c r="DO124" s="764"/>
      <c r="DP124" s="765"/>
      <c r="DQ124" s="766" t="s">
        <v>131</v>
      </c>
      <c r="DR124" s="764"/>
      <c r="DS124" s="764"/>
      <c r="DT124" s="764"/>
      <c r="DU124" s="765"/>
      <c r="DV124" s="848" t="s">
        <v>131</v>
      </c>
      <c r="DW124" s="849"/>
      <c r="DX124" s="849"/>
      <c r="DY124" s="849"/>
      <c r="DZ124" s="850"/>
    </row>
    <row r="125" spans="1:130" s="226" customFormat="1" ht="26.25" customHeight="1" x14ac:dyDescent="0.2">
      <c r="A125" s="820"/>
      <c r="B125" s="821"/>
      <c r="C125" s="815" t="s">
        <v>463</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131</v>
      </c>
      <c r="AB125" s="780"/>
      <c r="AC125" s="780"/>
      <c r="AD125" s="780"/>
      <c r="AE125" s="781"/>
      <c r="AF125" s="782" t="s">
        <v>131</v>
      </c>
      <c r="AG125" s="780"/>
      <c r="AH125" s="780"/>
      <c r="AI125" s="780"/>
      <c r="AJ125" s="781"/>
      <c r="AK125" s="782" t="s">
        <v>131</v>
      </c>
      <c r="AL125" s="780"/>
      <c r="AM125" s="780"/>
      <c r="AN125" s="780"/>
      <c r="AO125" s="781"/>
      <c r="AP125" s="824" t="s">
        <v>131</v>
      </c>
      <c r="AQ125" s="825"/>
      <c r="AR125" s="825"/>
      <c r="AS125" s="825"/>
      <c r="AT125" s="826"/>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51" t="s">
        <v>476</v>
      </c>
      <c r="CL125" s="852"/>
      <c r="CM125" s="852"/>
      <c r="CN125" s="852"/>
      <c r="CO125" s="853"/>
      <c r="CP125" s="860" t="s">
        <v>477</v>
      </c>
      <c r="CQ125" s="808"/>
      <c r="CR125" s="808"/>
      <c r="CS125" s="808"/>
      <c r="CT125" s="808"/>
      <c r="CU125" s="808"/>
      <c r="CV125" s="808"/>
      <c r="CW125" s="808"/>
      <c r="CX125" s="808"/>
      <c r="CY125" s="808"/>
      <c r="CZ125" s="808"/>
      <c r="DA125" s="808"/>
      <c r="DB125" s="808"/>
      <c r="DC125" s="808"/>
      <c r="DD125" s="808"/>
      <c r="DE125" s="808"/>
      <c r="DF125" s="809"/>
      <c r="DG125" s="861" t="s">
        <v>131</v>
      </c>
      <c r="DH125" s="842"/>
      <c r="DI125" s="842"/>
      <c r="DJ125" s="842"/>
      <c r="DK125" s="842"/>
      <c r="DL125" s="842" t="s">
        <v>131</v>
      </c>
      <c r="DM125" s="842"/>
      <c r="DN125" s="842"/>
      <c r="DO125" s="842"/>
      <c r="DP125" s="842"/>
      <c r="DQ125" s="842" t="s">
        <v>131</v>
      </c>
      <c r="DR125" s="842"/>
      <c r="DS125" s="842"/>
      <c r="DT125" s="842"/>
      <c r="DU125" s="842"/>
      <c r="DV125" s="843" t="s">
        <v>444</v>
      </c>
      <c r="DW125" s="843"/>
      <c r="DX125" s="843"/>
      <c r="DY125" s="843"/>
      <c r="DZ125" s="844"/>
    </row>
    <row r="126" spans="1:130" s="226" customFormat="1" ht="26.25" customHeight="1" thickBot="1" x14ac:dyDescent="0.25">
      <c r="A126" s="820"/>
      <c r="B126" s="821"/>
      <c r="C126" s="815" t="s">
        <v>465</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131</v>
      </c>
      <c r="AB126" s="780"/>
      <c r="AC126" s="780"/>
      <c r="AD126" s="780"/>
      <c r="AE126" s="781"/>
      <c r="AF126" s="782" t="s">
        <v>131</v>
      </c>
      <c r="AG126" s="780"/>
      <c r="AH126" s="780"/>
      <c r="AI126" s="780"/>
      <c r="AJ126" s="781"/>
      <c r="AK126" s="782" t="s">
        <v>131</v>
      </c>
      <c r="AL126" s="780"/>
      <c r="AM126" s="780"/>
      <c r="AN126" s="780"/>
      <c r="AO126" s="781"/>
      <c r="AP126" s="824" t="s">
        <v>131</v>
      </c>
      <c r="AQ126" s="825"/>
      <c r="AR126" s="825"/>
      <c r="AS126" s="825"/>
      <c r="AT126" s="826"/>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54"/>
      <c r="CL126" s="855"/>
      <c r="CM126" s="855"/>
      <c r="CN126" s="855"/>
      <c r="CO126" s="856"/>
      <c r="CP126" s="815" t="s">
        <v>478</v>
      </c>
      <c r="CQ126" s="752"/>
      <c r="CR126" s="752"/>
      <c r="CS126" s="752"/>
      <c r="CT126" s="752"/>
      <c r="CU126" s="752"/>
      <c r="CV126" s="752"/>
      <c r="CW126" s="752"/>
      <c r="CX126" s="752"/>
      <c r="CY126" s="752"/>
      <c r="CZ126" s="752"/>
      <c r="DA126" s="752"/>
      <c r="DB126" s="752"/>
      <c r="DC126" s="752"/>
      <c r="DD126" s="752"/>
      <c r="DE126" s="752"/>
      <c r="DF126" s="753"/>
      <c r="DG126" s="816" t="s">
        <v>131</v>
      </c>
      <c r="DH126" s="817"/>
      <c r="DI126" s="817"/>
      <c r="DJ126" s="817"/>
      <c r="DK126" s="817"/>
      <c r="DL126" s="817" t="s">
        <v>131</v>
      </c>
      <c r="DM126" s="817"/>
      <c r="DN126" s="817"/>
      <c r="DO126" s="817"/>
      <c r="DP126" s="817"/>
      <c r="DQ126" s="817" t="s">
        <v>131</v>
      </c>
      <c r="DR126" s="817"/>
      <c r="DS126" s="817"/>
      <c r="DT126" s="817"/>
      <c r="DU126" s="817"/>
      <c r="DV126" s="794" t="s">
        <v>444</v>
      </c>
      <c r="DW126" s="794"/>
      <c r="DX126" s="794"/>
      <c r="DY126" s="794"/>
      <c r="DZ126" s="795"/>
    </row>
    <row r="127" spans="1:130" s="226" customFormat="1" ht="26.25" customHeight="1" x14ac:dyDescent="0.2">
      <c r="A127" s="822"/>
      <c r="B127" s="823"/>
      <c r="C127" s="838" t="s">
        <v>479</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131</v>
      </c>
      <c r="AB127" s="780"/>
      <c r="AC127" s="780"/>
      <c r="AD127" s="780"/>
      <c r="AE127" s="781"/>
      <c r="AF127" s="782" t="s">
        <v>131</v>
      </c>
      <c r="AG127" s="780"/>
      <c r="AH127" s="780"/>
      <c r="AI127" s="780"/>
      <c r="AJ127" s="781"/>
      <c r="AK127" s="782" t="s">
        <v>131</v>
      </c>
      <c r="AL127" s="780"/>
      <c r="AM127" s="780"/>
      <c r="AN127" s="780"/>
      <c r="AO127" s="781"/>
      <c r="AP127" s="824" t="s">
        <v>131</v>
      </c>
      <c r="AQ127" s="825"/>
      <c r="AR127" s="825"/>
      <c r="AS127" s="825"/>
      <c r="AT127" s="826"/>
      <c r="AU127" s="228"/>
      <c r="AV127" s="228"/>
      <c r="AW127" s="228"/>
      <c r="AX127" s="841" t="s">
        <v>480</v>
      </c>
      <c r="AY127" s="812"/>
      <c r="AZ127" s="812"/>
      <c r="BA127" s="812"/>
      <c r="BB127" s="812"/>
      <c r="BC127" s="812"/>
      <c r="BD127" s="812"/>
      <c r="BE127" s="813"/>
      <c r="BF127" s="811" t="s">
        <v>481</v>
      </c>
      <c r="BG127" s="812"/>
      <c r="BH127" s="812"/>
      <c r="BI127" s="812"/>
      <c r="BJ127" s="812"/>
      <c r="BK127" s="812"/>
      <c r="BL127" s="813"/>
      <c r="BM127" s="811" t="s">
        <v>482</v>
      </c>
      <c r="BN127" s="812"/>
      <c r="BO127" s="812"/>
      <c r="BP127" s="812"/>
      <c r="BQ127" s="812"/>
      <c r="BR127" s="812"/>
      <c r="BS127" s="813"/>
      <c r="BT127" s="811" t="s">
        <v>483</v>
      </c>
      <c r="BU127" s="812"/>
      <c r="BV127" s="812"/>
      <c r="BW127" s="812"/>
      <c r="BX127" s="812"/>
      <c r="BY127" s="812"/>
      <c r="BZ127" s="814"/>
      <c r="CA127" s="228"/>
      <c r="CB127" s="228"/>
      <c r="CC127" s="228"/>
      <c r="CD127" s="251"/>
      <c r="CE127" s="251"/>
      <c r="CF127" s="251"/>
      <c r="CG127" s="228"/>
      <c r="CH127" s="228"/>
      <c r="CI127" s="228"/>
      <c r="CJ127" s="250"/>
      <c r="CK127" s="854"/>
      <c r="CL127" s="855"/>
      <c r="CM127" s="855"/>
      <c r="CN127" s="855"/>
      <c r="CO127" s="856"/>
      <c r="CP127" s="815" t="s">
        <v>484</v>
      </c>
      <c r="CQ127" s="752"/>
      <c r="CR127" s="752"/>
      <c r="CS127" s="752"/>
      <c r="CT127" s="752"/>
      <c r="CU127" s="752"/>
      <c r="CV127" s="752"/>
      <c r="CW127" s="752"/>
      <c r="CX127" s="752"/>
      <c r="CY127" s="752"/>
      <c r="CZ127" s="752"/>
      <c r="DA127" s="752"/>
      <c r="DB127" s="752"/>
      <c r="DC127" s="752"/>
      <c r="DD127" s="752"/>
      <c r="DE127" s="752"/>
      <c r="DF127" s="753"/>
      <c r="DG127" s="816" t="s">
        <v>444</v>
      </c>
      <c r="DH127" s="817"/>
      <c r="DI127" s="817"/>
      <c r="DJ127" s="817"/>
      <c r="DK127" s="817"/>
      <c r="DL127" s="817" t="s">
        <v>131</v>
      </c>
      <c r="DM127" s="817"/>
      <c r="DN127" s="817"/>
      <c r="DO127" s="817"/>
      <c r="DP127" s="817"/>
      <c r="DQ127" s="817" t="s">
        <v>444</v>
      </c>
      <c r="DR127" s="817"/>
      <c r="DS127" s="817"/>
      <c r="DT127" s="817"/>
      <c r="DU127" s="817"/>
      <c r="DV127" s="794" t="s">
        <v>444</v>
      </c>
      <c r="DW127" s="794"/>
      <c r="DX127" s="794"/>
      <c r="DY127" s="794"/>
      <c r="DZ127" s="795"/>
    </row>
    <row r="128" spans="1:130" s="226" customFormat="1" ht="26.25" customHeight="1" thickBot="1" x14ac:dyDescent="0.25">
      <c r="A128" s="796" t="s">
        <v>485</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486</v>
      </c>
      <c r="X128" s="798"/>
      <c r="Y128" s="798"/>
      <c r="Z128" s="799"/>
      <c r="AA128" s="800">
        <v>3139121</v>
      </c>
      <c r="AB128" s="801"/>
      <c r="AC128" s="801"/>
      <c r="AD128" s="801"/>
      <c r="AE128" s="802"/>
      <c r="AF128" s="803">
        <v>3235515</v>
      </c>
      <c r="AG128" s="801"/>
      <c r="AH128" s="801"/>
      <c r="AI128" s="801"/>
      <c r="AJ128" s="802"/>
      <c r="AK128" s="803">
        <v>3278665</v>
      </c>
      <c r="AL128" s="801"/>
      <c r="AM128" s="801"/>
      <c r="AN128" s="801"/>
      <c r="AO128" s="802"/>
      <c r="AP128" s="804"/>
      <c r="AQ128" s="805"/>
      <c r="AR128" s="805"/>
      <c r="AS128" s="805"/>
      <c r="AT128" s="806"/>
      <c r="AU128" s="228"/>
      <c r="AV128" s="228"/>
      <c r="AW128" s="228"/>
      <c r="AX128" s="807" t="s">
        <v>487</v>
      </c>
      <c r="AY128" s="808"/>
      <c r="AZ128" s="808"/>
      <c r="BA128" s="808"/>
      <c r="BB128" s="808"/>
      <c r="BC128" s="808"/>
      <c r="BD128" s="808"/>
      <c r="BE128" s="809"/>
      <c r="BF128" s="786" t="s">
        <v>131</v>
      </c>
      <c r="BG128" s="787"/>
      <c r="BH128" s="787"/>
      <c r="BI128" s="787"/>
      <c r="BJ128" s="787"/>
      <c r="BK128" s="787"/>
      <c r="BL128" s="810"/>
      <c r="BM128" s="786">
        <v>11.25</v>
      </c>
      <c r="BN128" s="787"/>
      <c r="BO128" s="787"/>
      <c r="BP128" s="787"/>
      <c r="BQ128" s="787"/>
      <c r="BR128" s="787"/>
      <c r="BS128" s="810"/>
      <c r="BT128" s="786">
        <v>20</v>
      </c>
      <c r="BU128" s="787"/>
      <c r="BV128" s="787"/>
      <c r="BW128" s="787"/>
      <c r="BX128" s="787"/>
      <c r="BY128" s="787"/>
      <c r="BZ128" s="788"/>
      <c r="CA128" s="251"/>
      <c r="CB128" s="251"/>
      <c r="CC128" s="251"/>
      <c r="CD128" s="251"/>
      <c r="CE128" s="251"/>
      <c r="CF128" s="251"/>
      <c r="CG128" s="228"/>
      <c r="CH128" s="228"/>
      <c r="CI128" s="228"/>
      <c r="CJ128" s="250"/>
      <c r="CK128" s="857"/>
      <c r="CL128" s="858"/>
      <c r="CM128" s="858"/>
      <c r="CN128" s="858"/>
      <c r="CO128" s="859"/>
      <c r="CP128" s="789" t="s">
        <v>488</v>
      </c>
      <c r="CQ128" s="730"/>
      <c r="CR128" s="730"/>
      <c r="CS128" s="730"/>
      <c r="CT128" s="730"/>
      <c r="CU128" s="730"/>
      <c r="CV128" s="730"/>
      <c r="CW128" s="730"/>
      <c r="CX128" s="730"/>
      <c r="CY128" s="730"/>
      <c r="CZ128" s="730"/>
      <c r="DA128" s="730"/>
      <c r="DB128" s="730"/>
      <c r="DC128" s="730"/>
      <c r="DD128" s="730"/>
      <c r="DE128" s="730"/>
      <c r="DF128" s="731"/>
      <c r="DG128" s="790" t="s">
        <v>444</v>
      </c>
      <c r="DH128" s="791"/>
      <c r="DI128" s="791"/>
      <c r="DJ128" s="791"/>
      <c r="DK128" s="791"/>
      <c r="DL128" s="791" t="s">
        <v>131</v>
      </c>
      <c r="DM128" s="791"/>
      <c r="DN128" s="791"/>
      <c r="DO128" s="791"/>
      <c r="DP128" s="791"/>
      <c r="DQ128" s="791" t="s">
        <v>131</v>
      </c>
      <c r="DR128" s="791"/>
      <c r="DS128" s="791"/>
      <c r="DT128" s="791"/>
      <c r="DU128" s="791"/>
      <c r="DV128" s="792" t="s">
        <v>131</v>
      </c>
      <c r="DW128" s="792"/>
      <c r="DX128" s="792"/>
      <c r="DY128" s="792"/>
      <c r="DZ128" s="793"/>
    </row>
    <row r="129" spans="1:131" s="226" customFormat="1" ht="26.25" customHeight="1" x14ac:dyDescent="0.2">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489</v>
      </c>
      <c r="X129" s="777"/>
      <c r="Y129" s="777"/>
      <c r="Z129" s="778"/>
      <c r="AA129" s="779">
        <v>58505580</v>
      </c>
      <c r="AB129" s="780"/>
      <c r="AC129" s="780"/>
      <c r="AD129" s="780"/>
      <c r="AE129" s="781"/>
      <c r="AF129" s="782">
        <v>60941803</v>
      </c>
      <c r="AG129" s="780"/>
      <c r="AH129" s="780"/>
      <c r="AI129" s="780"/>
      <c r="AJ129" s="781"/>
      <c r="AK129" s="782">
        <v>60034696</v>
      </c>
      <c r="AL129" s="780"/>
      <c r="AM129" s="780"/>
      <c r="AN129" s="780"/>
      <c r="AO129" s="781"/>
      <c r="AP129" s="783"/>
      <c r="AQ129" s="784"/>
      <c r="AR129" s="784"/>
      <c r="AS129" s="784"/>
      <c r="AT129" s="785"/>
      <c r="AU129" s="229"/>
      <c r="AV129" s="229"/>
      <c r="AW129" s="229"/>
      <c r="AX129" s="751" t="s">
        <v>490</v>
      </c>
      <c r="AY129" s="752"/>
      <c r="AZ129" s="752"/>
      <c r="BA129" s="752"/>
      <c r="BB129" s="752"/>
      <c r="BC129" s="752"/>
      <c r="BD129" s="752"/>
      <c r="BE129" s="753"/>
      <c r="BF129" s="770" t="s">
        <v>131</v>
      </c>
      <c r="BG129" s="771"/>
      <c r="BH129" s="771"/>
      <c r="BI129" s="771"/>
      <c r="BJ129" s="771"/>
      <c r="BK129" s="771"/>
      <c r="BL129" s="772"/>
      <c r="BM129" s="770">
        <v>16.25</v>
      </c>
      <c r="BN129" s="771"/>
      <c r="BO129" s="771"/>
      <c r="BP129" s="771"/>
      <c r="BQ129" s="771"/>
      <c r="BR129" s="771"/>
      <c r="BS129" s="772"/>
      <c r="BT129" s="770">
        <v>30</v>
      </c>
      <c r="BU129" s="771"/>
      <c r="BV129" s="771"/>
      <c r="BW129" s="771"/>
      <c r="BX129" s="771"/>
      <c r="BY129" s="771"/>
      <c r="BZ129" s="773"/>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774" t="s">
        <v>491</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492</v>
      </c>
      <c r="X130" s="777"/>
      <c r="Y130" s="777"/>
      <c r="Z130" s="778"/>
      <c r="AA130" s="779">
        <v>8521120</v>
      </c>
      <c r="AB130" s="780"/>
      <c r="AC130" s="780"/>
      <c r="AD130" s="780"/>
      <c r="AE130" s="781"/>
      <c r="AF130" s="782">
        <v>8711516</v>
      </c>
      <c r="AG130" s="780"/>
      <c r="AH130" s="780"/>
      <c r="AI130" s="780"/>
      <c r="AJ130" s="781"/>
      <c r="AK130" s="782">
        <v>8729936</v>
      </c>
      <c r="AL130" s="780"/>
      <c r="AM130" s="780"/>
      <c r="AN130" s="780"/>
      <c r="AO130" s="781"/>
      <c r="AP130" s="783"/>
      <c r="AQ130" s="784"/>
      <c r="AR130" s="784"/>
      <c r="AS130" s="784"/>
      <c r="AT130" s="785"/>
      <c r="AU130" s="229"/>
      <c r="AV130" s="229"/>
      <c r="AW130" s="229"/>
      <c r="AX130" s="751" t="s">
        <v>493</v>
      </c>
      <c r="AY130" s="752"/>
      <c r="AZ130" s="752"/>
      <c r="BA130" s="752"/>
      <c r="BB130" s="752"/>
      <c r="BC130" s="752"/>
      <c r="BD130" s="752"/>
      <c r="BE130" s="753"/>
      <c r="BF130" s="754">
        <v>3.4</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494</v>
      </c>
      <c r="X131" s="761"/>
      <c r="Y131" s="761"/>
      <c r="Z131" s="762"/>
      <c r="AA131" s="763">
        <v>49984460</v>
      </c>
      <c r="AB131" s="764"/>
      <c r="AC131" s="764"/>
      <c r="AD131" s="764"/>
      <c r="AE131" s="765"/>
      <c r="AF131" s="766">
        <v>52230287</v>
      </c>
      <c r="AG131" s="764"/>
      <c r="AH131" s="764"/>
      <c r="AI131" s="764"/>
      <c r="AJ131" s="765"/>
      <c r="AK131" s="766">
        <v>51304760</v>
      </c>
      <c r="AL131" s="764"/>
      <c r="AM131" s="764"/>
      <c r="AN131" s="764"/>
      <c r="AO131" s="765"/>
      <c r="AP131" s="767"/>
      <c r="AQ131" s="768"/>
      <c r="AR131" s="768"/>
      <c r="AS131" s="768"/>
      <c r="AT131" s="769"/>
      <c r="AU131" s="229"/>
      <c r="AV131" s="229"/>
      <c r="AW131" s="229"/>
      <c r="AX131" s="729" t="s">
        <v>495</v>
      </c>
      <c r="AY131" s="730"/>
      <c r="AZ131" s="730"/>
      <c r="BA131" s="730"/>
      <c r="BB131" s="730"/>
      <c r="BC131" s="730"/>
      <c r="BD131" s="730"/>
      <c r="BE131" s="731"/>
      <c r="BF131" s="732" t="s">
        <v>131</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738" t="s">
        <v>496</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497</v>
      </c>
      <c r="W132" s="742"/>
      <c r="X132" s="742"/>
      <c r="Y132" s="742"/>
      <c r="Z132" s="743"/>
      <c r="AA132" s="744">
        <v>3.6447487879999998</v>
      </c>
      <c r="AB132" s="745"/>
      <c r="AC132" s="745"/>
      <c r="AD132" s="745"/>
      <c r="AE132" s="746"/>
      <c r="AF132" s="747">
        <v>3.4118805440000002</v>
      </c>
      <c r="AG132" s="745"/>
      <c r="AH132" s="745"/>
      <c r="AI132" s="745"/>
      <c r="AJ132" s="746"/>
      <c r="AK132" s="747">
        <v>3.355031775</v>
      </c>
      <c r="AL132" s="745"/>
      <c r="AM132" s="745"/>
      <c r="AN132" s="745"/>
      <c r="AO132" s="746"/>
      <c r="AP132" s="748"/>
      <c r="AQ132" s="749"/>
      <c r="AR132" s="749"/>
      <c r="AS132" s="749"/>
      <c r="AT132" s="750"/>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498</v>
      </c>
      <c r="W133" s="721"/>
      <c r="X133" s="721"/>
      <c r="Y133" s="721"/>
      <c r="Z133" s="722"/>
      <c r="AA133" s="723">
        <v>4.0999999999999996</v>
      </c>
      <c r="AB133" s="724"/>
      <c r="AC133" s="724"/>
      <c r="AD133" s="724"/>
      <c r="AE133" s="725"/>
      <c r="AF133" s="723">
        <v>3.7</v>
      </c>
      <c r="AG133" s="724"/>
      <c r="AH133" s="724"/>
      <c r="AI133" s="724"/>
      <c r="AJ133" s="725"/>
      <c r="AK133" s="723">
        <v>3.4</v>
      </c>
      <c r="AL133" s="724"/>
      <c r="AM133" s="724"/>
      <c r="AN133" s="724"/>
      <c r="AO133" s="725"/>
      <c r="AP133" s="726"/>
      <c r="AQ133" s="727"/>
      <c r="AR133" s="727"/>
      <c r="AS133" s="727"/>
      <c r="AT133" s="728"/>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RBPF+IlSA5zUbd8kIRLEiKaic0OtDuXzg+OLa+Cr7/1KfLHFSijwlNgKP+GJ/5FQnWw5EdZt7mVgD8jqjN4GsA==" saltValue="VBViMAatK/pz5hAolpTfF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245F99-35C6-4FB1-859F-98197D1F5964}">
  <sheetPr>
    <pageSetUpPr fitToPage="1"/>
  </sheetPr>
  <dimension ref="A1:DQ105"/>
  <sheetViews>
    <sheetView showGridLines="0" zoomScaleNormal="100" zoomScaleSheetLayoutView="100" workbookViewId="0"/>
  </sheetViews>
  <sheetFormatPr defaultColWidth="0" defaultRowHeight="13.5" customHeight="1" zeroHeight="1" x14ac:dyDescent="0.2"/>
  <cols>
    <col min="1" max="120" width="2.77734375" style="256" customWidth="1"/>
    <col min="121" max="121" width="0" style="255" hidden="1" customWidth="1"/>
    <col min="122" max="16384" width="9" style="255" hidden="1"/>
  </cols>
  <sheetData>
    <row r="1" spans="1:120" ht="13.2"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5"/>
    </row>
    <row r="17" spans="119:120" ht="13.2" x14ac:dyDescent="0.2">
      <c r="DP17" s="255"/>
    </row>
    <row r="18" spans="119:120" ht="13.2" x14ac:dyDescent="0.2"/>
    <row r="19" spans="119:120" ht="13.2" x14ac:dyDescent="0.2"/>
    <row r="20" spans="119:120" ht="13.2" x14ac:dyDescent="0.2">
      <c r="DO20" s="255"/>
      <c r="DP20" s="255"/>
    </row>
    <row r="21" spans="119:120" ht="13.2" x14ac:dyDescent="0.2">
      <c r="DP21" s="255"/>
    </row>
    <row r="22" spans="119:120" ht="13.2" x14ac:dyDescent="0.2"/>
    <row r="23" spans="119:120" ht="13.2" x14ac:dyDescent="0.2">
      <c r="DO23" s="255"/>
      <c r="DP23" s="255"/>
    </row>
    <row r="24" spans="119:120" ht="13.2" x14ac:dyDescent="0.2">
      <c r="DP24" s="255"/>
    </row>
    <row r="25" spans="119:120" ht="13.2" x14ac:dyDescent="0.2">
      <c r="DP25" s="255"/>
    </row>
    <row r="26" spans="119:120" ht="13.2" x14ac:dyDescent="0.2">
      <c r="DO26" s="255"/>
      <c r="DP26" s="255"/>
    </row>
    <row r="27" spans="119:120" ht="13.2" x14ac:dyDescent="0.2"/>
    <row r="28" spans="119:120" ht="13.2" x14ac:dyDescent="0.2">
      <c r="DO28" s="255"/>
      <c r="DP28" s="255"/>
    </row>
    <row r="29" spans="119:120" ht="13.2" x14ac:dyDescent="0.2">
      <c r="DP29" s="255"/>
    </row>
    <row r="30" spans="119:120" ht="13.2" x14ac:dyDescent="0.2"/>
    <row r="31" spans="119:120" ht="13.2" x14ac:dyDescent="0.2">
      <c r="DO31" s="255"/>
      <c r="DP31" s="255"/>
    </row>
    <row r="32" spans="119:120" ht="13.2" x14ac:dyDescent="0.2"/>
    <row r="33" spans="98:120" ht="13.2" x14ac:dyDescent="0.2">
      <c r="DO33" s="255"/>
      <c r="DP33" s="255"/>
    </row>
    <row r="34" spans="98:120" ht="13.2" x14ac:dyDescent="0.2">
      <c r="DM34" s="255"/>
    </row>
    <row r="35" spans="98:120" ht="13.2" x14ac:dyDescent="0.2">
      <c r="CT35" s="255"/>
      <c r="CU35" s="255"/>
      <c r="CV35" s="255"/>
      <c r="CY35" s="255"/>
      <c r="CZ35" s="255"/>
      <c r="DA35" s="255"/>
      <c r="DD35" s="255"/>
      <c r="DE35" s="255"/>
      <c r="DF35" s="255"/>
      <c r="DI35" s="255"/>
      <c r="DJ35" s="255"/>
      <c r="DK35" s="255"/>
      <c r="DM35" s="255"/>
      <c r="DN35" s="255"/>
      <c r="DO35" s="255"/>
      <c r="DP35" s="255"/>
    </row>
    <row r="36" spans="98:120" ht="13.2" x14ac:dyDescent="0.2"/>
    <row r="37" spans="98:120" ht="13.2" x14ac:dyDescent="0.2">
      <c r="CW37" s="255"/>
      <c r="DB37" s="255"/>
      <c r="DG37" s="255"/>
      <c r="DL37" s="255"/>
      <c r="DP37" s="255"/>
    </row>
    <row r="38" spans="98:120" ht="13.2"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5"/>
      <c r="DO49" s="255"/>
      <c r="DP49" s="25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5"/>
      <c r="CS63" s="255"/>
      <c r="CX63" s="255"/>
      <c r="DC63" s="255"/>
      <c r="DH63" s="255"/>
    </row>
    <row r="64" spans="22:120" ht="13.2" x14ac:dyDescent="0.2">
      <c r="V64" s="255"/>
    </row>
    <row r="65" spans="15:120" ht="13.2"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2" x14ac:dyDescent="0.2">
      <c r="Q66" s="255"/>
      <c r="S66" s="255"/>
      <c r="U66" s="255"/>
      <c r="DM66" s="255"/>
    </row>
    <row r="67" spans="15:120" ht="13.2"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2" x14ac:dyDescent="0.2"/>
    <row r="69" spans="15:120" ht="13.2" x14ac:dyDescent="0.2"/>
    <row r="70" spans="15:120" ht="13.2" x14ac:dyDescent="0.2"/>
    <row r="71" spans="15:120" ht="13.2" x14ac:dyDescent="0.2"/>
    <row r="72" spans="15:120" ht="13.2" x14ac:dyDescent="0.2">
      <c r="DP72" s="255"/>
    </row>
    <row r="73" spans="15:120" ht="13.2" x14ac:dyDescent="0.2">
      <c r="DP73" s="25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5"/>
      <c r="CX96" s="255"/>
      <c r="DC96" s="255"/>
      <c r="DH96" s="255"/>
    </row>
    <row r="97" spans="24:120" ht="13.2" x14ac:dyDescent="0.2">
      <c r="CS97" s="255"/>
      <c r="CX97" s="255"/>
      <c r="DC97" s="255"/>
      <c r="DH97" s="255"/>
      <c r="DP97" s="256" t="s">
        <v>499</v>
      </c>
    </row>
    <row r="98" spans="24:120" ht="13.2" hidden="1" x14ac:dyDescent="0.2">
      <c r="CS98" s="255"/>
      <c r="CX98" s="255"/>
      <c r="DC98" s="255"/>
      <c r="DH98" s="255"/>
    </row>
    <row r="99" spans="24:120" ht="13.2"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2" hidden="1" x14ac:dyDescent="0.2">
      <c r="CT103" s="255"/>
      <c r="CV103" s="255"/>
      <c r="CW103" s="255"/>
      <c r="CY103" s="255"/>
      <c r="DA103" s="255"/>
      <c r="DB103" s="255"/>
      <c r="DD103" s="255"/>
      <c r="DF103" s="255"/>
      <c r="DG103" s="255"/>
      <c r="DI103" s="255"/>
      <c r="DK103" s="255"/>
      <c r="DL103" s="255"/>
      <c r="DM103" s="255"/>
      <c r="DN103" s="255"/>
      <c r="DO103" s="255"/>
      <c r="DP103" s="255"/>
    </row>
    <row r="104" spans="24:120" ht="13.2" hidden="1" x14ac:dyDescent="0.2">
      <c r="CV104" s="255"/>
      <c r="CW104" s="255"/>
      <c r="DA104" s="255"/>
      <c r="DB104" s="255"/>
      <c r="DF104" s="255"/>
      <c r="DG104" s="255"/>
      <c r="DK104" s="255"/>
      <c r="DL104" s="255"/>
      <c r="DN104" s="255"/>
      <c r="DO104" s="255"/>
      <c r="DP104" s="255"/>
    </row>
    <row r="105" spans="24:120" ht="12.75" hidden="1" customHeight="1" x14ac:dyDescent="0.2"/>
  </sheetData>
  <sheetProtection algorithmName="SHA-512" hashValue="U+XyEIEJ75xF8uI1HZl69aceAih9XWo/1GdKvqo30TNcTF8MTxuf6Dw5W//xpXi+LTxprbi4+3UMo3PwU82YOw==" saltValue="9Eq46LHwE2a23nbpmyhBp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56" customWidth="1"/>
    <col min="117" max="16384" width="9" style="255" hidden="1"/>
  </cols>
  <sheetData>
    <row r="1" spans="2:116" ht="13.2"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2" x14ac:dyDescent="0.2"/>
    <row r="3" spans="2:116" ht="13.2" x14ac:dyDescent="0.2"/>
    <row r="4" spans="2:116" ht="13.2"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2"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2" x14ac:dyDescent="0.2"/>
    <row r="20" spans="9:116" ht="13.2" x14ac:dyDescent="0.2"/>
    <row r="21" spans="9:116" ht="13.2" x14ac:dyDescent="0.2">
      <c r="DL21" s="255"/>
    </row>
    <row r="22" spans="9:116" ht="13.2" x14ac:dyDescent="0.2">
      <c r="DI22" s="255"/>
      <c r="DJ22" s="255"/>
      <c r="DK22" s="255"/>
      <c r="DL22" s="255"/>
    </row>
    <row r="23" spans="9:116" ht="13.2" x14ac:dyDescent="0.2">
      <c r="CY23" s="255"/>
      <c r="CZ23" s="255"/>
      <c r="DA23" s="255"/>
      <c r="DB23" s="255"/>
      <c r="DC23" s="255"/>
      <c r="DD23" s="255"/>
      <c r="DE23" s="255"/>
      <c r="DF23" s="255"/>
      <c r="DG23" s="255"/>
      <c r="DH23" s="255"/>
      <c r="DI23" s="255"/>
      <c r="DJ23" s="255"/>
      <c r="DK23" s="255"/>
      <c r="DL23" s="25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5"/>
      <c r="DA35" s="255"/>
      <c r="DB35" s="255"/>
      <c r="DC35" s="255"/>
      <c r="DD35" s="255"/>
      <c r="DE35" s="255"/>
      <c r="DF35" s="255"/>
      <c r="DG35" s="255"/>
      <c r="DH35" s="255"/>
      <c r="DI35" s="255"/>
      <c r="DJ35" s="255"/>
      <c r="DK35" s="255"/>
      <c r="DL35" s="255"/>
    </row>
    <row r="36" spans="15:116" ht="13.2" x14ac:dyDescent="0.2"/>
    <row r="37" spans="15:116" ht="13.2" x14ac:dyDescent="0.2">
      <c r="DL37" s="255"/>
    </row>
    <row r="38" spans="15:116" ht="13.2" x14ac:dyDescent="0.2">
      <c r="DI38" s="255"/>
      <c r="DJ38" s="255"/>
      <c r="DK38" s="255"/>
      <c r="DL38" s="255"/>
    </row>
    <row r="39" spans="15:116" ht="13.2" x14ac:dyDescent="0.2"/>
    <row r="40" spans="15:116" ht="13.2" x14ac:dyDescent="0.2"/>
    <row r="41" spans="15:116" ht="13.2" x14ac:dyDescent="0.2"/>
    <row r="42" spans="15:116" ht="13.2" x14ac:dyDescent="0.2"/>
    <row r="43" spans="15:116" ht="13.2"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2" x14ac:dyDescent="0.2">
      <c r="DL44" s="255"/>
    </row>
    <row r="45" spans="15:116" ht="13.2" x14ac:dyDescent="0.2"/>
    <row r="46" spans="15:116" ht="13.2" x14ac:dyDescent="0.2">
      <c r="DA46" s="255"/>
      <c r="DB46" s="255"/>
      <c r="DC46" s="255"/>
      <c r="DD46" s="255"/>
      <c r="DE46" s="255"/>
      <c r="DF46" s="255"/>
      <c r="DG46" s="255"/>
      <c r="DH46" s="255"/>
      <c r="DI46" s="255"/>
      <c r="DJ46" s="255"/>
      <c r="DK46" s="255"/>
      <c r="DL46" s="255"/>
    </row>
    <row r="47" spans="15:116" ht="13.2" x14ac:dyDescent="0.2"/>
    <row r="48" spans="15:116" ht="13.2" x14ac:dyDescent="0.2"/>
    <row r="49" spans="104:116" ht="13.2" x14ac:dyDescent="0.2"/>
    <row r="50" spans="104:116" ht="13.2" x14ac:dyDescent="0.2">
      <c r="CZ50" s="255"/>
      <c r="DA50" s="255"/>
      <c r="DB50" s="255"/>
      <c r="DC50" s="255"/>
      <c r="DD50" s="255"/>
      <c r="DE50" s="255"/>
      <c r="DF50" s="255"/>
      <c r="DG50" s="255"/>
      <c r="DH50" s="255"/>
      <c r="DI50" s="255"/>
      <c r="DJ50" s="255"/>
      <c r="DK50" s="255"/>
      <c r="DL50" s="255"/>
    </row>
    <row r="51" spans="104:116" ht="13.2" x14ac:dyDescent="0.2"/>
    <row r="52" spans="104:116" ht="13.2" x14ac:dyDescent="0.2"/>
    <row r="53" spans="104:116" ht="13.2" x14ac:dyDescent="0.2">
      <c r="DL53" s="25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5"/>
      <c r="DD67" s="255"/>
      <c r="DE67" s="255"/>
      <c r="DF67" s="255"/>
      <c r="DG67" s="255"/>
      <c r="DH67" s="255"/>
      <c r="DI67" s="255"/>
      <c r="DJ67" s="255"/>
      <c r="DK67" s="255"/>
      <c r="DL67" s="25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LfasivdCh2vhD12H32yhZd8AF40LVeWjROnnSCEd4WSrcneMPk1SYpsZlxRgRS/B1UCQW6DbRfrsbQWUMu6hFg==" saltValue="Ikh2+931mE4oo8qm9pC97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100" workbookViewId="0"/>
  </sheetViews>
  <sheetFormatPr defaultColWidth="0" defaultRowHeight="13.5" customHeight="1" zeroHeight="1" x14ac:dyDescent="0.2"/>
  <cols>
    <col min="1" max="36" width="2.44140625" style="257" customWidth="1"/>
    <col min="37" max="44" width="17" style="257" customWidth="1"/>
    <col min="45" max="45" width="6.109375" style="264" customWidth="1"/>
    <col min="46" max="46" width="3" style="262" customWidth="1"/>
    <col min="47" max="47" width="19.109375" style="257" hidden="1" customWidth="1"/>
    <col min="48" max="52" width="12.6640625" style="257" hidden="1" customWidth="1"/>
    <col min="53" max="16384" width="8.6640625" style="257" hidden="1"/>
  </cols>
  <sheetData>
    <row r="1" spans="1:46" ht="13.2" x14ac:dyDescent="0.2">
      <c r="AS1" s="258"/>
      <c r="AT1" s="258"/>
    </row>
    <row r="2" spans="1:46" ht="13.2" x14ac:dyDescent="0.2">
      <c r="AS2" s="258"/>
      <c r="AT2" s="258"/>
    </row>
    <row r="3" spans="1:46" ht="13.2" x14ac:dyDescent="0.2">
      <c r="AS3" s="258"/>
      <c r="AT3" s="258"/>
    </row>
    <row r="4" spans="1:46" ht="13.2" x14ac:dyDescent="0.2">
      <c r="AS4" s="258"/>
      <c r="AT4" s="258"/>
    </row>
    <row r="5" spans="1:46" ht="16.2" x14ac:dyDescent="0.2">
      <c r="A5" s="259" t="s">
        <v>500</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2"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501</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18" t="s">
        <v>502</v>
      </c>
      <c r="AP7" s="268"/>
      <c r="AQ7" s="269" t="s">
        <v>503</v>
      </c>
      <c r="AR7" s="270"/>
    </row>
    <row r="8" spans="1:46" ht="13.2"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19"/>
      <c r="AP8" s="274" t="s">
        <v>504</v>
      </c>
      <c r="AQ8" s="275" t="s">
        <v>505</v>
      </c>
      <c r="AR8" s="276" t="s">
        <v>506</v>
      </c>
    </row>
    <row r="9" spans="1:46" ht="13.2"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30" t="s">
        <v>507</v>
      </c>
      <c r="AL9" s="1131"/>
      <c r="AM9" s="1131"/>
      <c r="AN9" s="1132"/>
      <c r="AO9" s="277">
        <v>17940667</v>
      </c>
      <c r="AP9" s="277">
        <v>68476</v>
      </c>
      <c r="AQ9" s="278">
        <v>63571</v>
      </c>
      <c r="AR9" s="279">
        <v>7.7</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30" t="s">
        <v>508</v>
      </c>
      <c r="AL10" s="1131"/>
      <c r="AM10" s="1131"/>
      <c r="AN10" s="1132"/>
      <c r="AO10" s="280">
        <v>308245</v>
      </c>
      <c r="AP10" s="280">
        <v>1177</v>
      </c>
      <c r="AQ10" s="281">
        <v>1690</v>
      </c>
      <c r="AR10" s="282">
        <v>-30.4</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30" t="s">
        <v>509</v>
      </c>
      <c r="AL11" s="1131"/>
      <c r="AM11" s="1131"/>
      <c r="AN11" s="1132"/>
      <c r="AO11" s="280">
        <v>805389</v>
      </c>
      <c r="AP11" s="280">
        <v>3074</v>
      </c>
      <c r="AQ11" s="281">
        <v>679</v>
      </c>
      <c r="AR11" s="282">
        <v>352.7</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30" t="s">
        <v>510</v>
      </c>
      <c r="AL12" s="1131"/>
      <c r="AM12" s="1131"/>
      <c r="AN12" s="1132"/>
      <c r="AO12" s="280" t="s">
        <v>511</v>
      </c>
      <c r="AP12" s="280" t="s">
        <v>511</v>
      </c>
      <c r="AQ12" s="281">
        <v>23</v>
      </c>
      <c r="AR12" s="282" t="s">
        <v>511</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30" t="s">
        <v>512</v>
      </c>
      <c r="AL13" s="1131"/>
      <c r="AM13" s="1131"/>
      <c r="AN13" s="1132"/>
      <c r="AO13" s="280">
        <v>433887</v>
      </c>
      <c r="AP13" s="280">
        <v>1656</v>
      </c>
      <c r="AQ13" s="281">
        <v>1992</v>
      </c>
      <c r="AR13" s="282">
        <v>-16.899999999999999</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30" t="s">
        <v>513</v>
      </c>
      <c r="AL14" s="1131"/>
      <c r="AM14" s="1131"/>
      <c r="AN14" s="1132"/>
      <c r="AO14" s="280">
        <v>441382</v>
      </c>
      <c r="AP14" s="280">
        <v>1685</v>
      </c>
      <c r="AQ14" s="281">
        <v>1254</v>
      </c>
      <c r="AR14" s="282">
        <v>34.4</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33" t="s">
        <v>514</v>
      </c>
      <c r="AL15" s="1134"/>
      <c r="AM15" s="1134"/>
      <c r="AN15" s="1135"/>
      <c r="AO15" s="280">
        <v>-517255</v>
      </c>
      <c r="AP15" s="280">
        <v>-1974</v>
      </c>
      <c r="AQ15" s="281">
        <v>-3845</v>
      </c>
      <c r="AR15" s="282">
        <v>-48.7</v>
      </c>
    </row>
    <row r="16" spans="1:46" ht="13.2"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33" t="s">
        <v>189</v>
      </c>
      <c r="AL16" s="1134"/>
      <c r="AM16" s="1134"/>
      <c r="AN16" s="1135"/>
      <c r="AO16" s="280">
        <v>19412315</v>
      </c>
      <c r="AP16" s="280">
        <v>74093</v>
      </c>
      <c r="AQ16" s="281">
        <v>65365</v>
      </c>
      <c r="AR16" s="282">
        <v>13.4</v>
      </c>
    </row>
    <row r="17" spans="1:46" ht="13.2"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2"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2"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515</v>
      </c>
      <c r="AL19" s="258"/>
      <c r="AM19" s="258"/>
      <c r="AN19" s="258"/>
      <c r="AO19" s="258"/>
      <c r="AP19" s="258"/>
      <c r="AQ19" s="258"/>
      <c r="AR19" s="258"/>
    </row>
    <row r="20" spans="1:46" ht="13.2"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516</v>
      </c>
      <c r="AP20" s="289" t="s">
        <v>517</v>
      </c>
      <c r="AQ20" s="290" t="s">
        <v>518</v>
      </c>
      <c r="AR20" s="291"/>
    </row>
    <row r="21" spans="1:46" s="297" customFormat="1" ht="13.2"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36" t="s">
        <v>519</v>
      </c>
      <c r="AL21" s="1137"/>
      <c r="AM21" s="1137"/>
      <c r="AN21" s="1138"/>
      <c r="AO21" s="293">
        <v>6.53</v>
      </c>
      <c r="AP21" s="294">
        <v>6.46</v>
      </c>
      <c r="AQ21" s="295">
        <v>7.0000000000000007E-2</v>
      </c>
      <c r="AR21" s="263"/>
      <c r="AS21" s="296"/>
      <c r="AT21" s="292"/>
    </row>
    <row r="22" spans="1:46" s="297" customFormat="1" ht="13.2"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36" t="s">
        <v>520</v>
      </c>
      <c r="AL22" s="1137"/>
      <c r="AM22" s="1137"/>
      <c r="AN22" s="1138"/>
      <c r="AO22" s="298">
        <v>98.3</v>
      </c>
      <c r="AP22" s="299">
        <v>99.4</v>
      </c>
      <c r="AQ22" s="300">
        <v>-1.1000000000000001</v>
      </c>
      <c r="AR22" s="284"/>
      <c r="AS22" s="296"/>
      <c r="AT22" s="292"/>
    </row>
    <row r="23" spans="1:46" s="297" customFormat="1" ht="13.2"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2"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2"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2" x14ac:dyDescent="0.2">
      <c r="A26" s="1129" t="s">
        <v>521</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3"/>
    </row>
    <row r="27" spans="1:46" ht="13.2" x14ac:dyDescent="0.2">
      <c r="A27" s="305"/>
      <c r="AO27" s="258"/>
      <c r="AP27" s="258"/>
      <c r="AQ27" s="258"/>
      <c r="AR27" s="258"/>
      <c r="AS27" s="258"/>
      <c r="AT27" s="258"/>
    </row>
    <row r="28" spans="1:46" ht="16.2" x14ac:dyDescent="0.2">
      <c r="A28" s="259" t="s">
        <v>522</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2"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523</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18" t="s">
        <v>502</v>
      </c>
      <c r="AP30" s="268"/>
      <c r="AQ30" s="269" t="s">
        <v>503</v>
      </c>
      <c r="AR30" s="270"/>
    </row>
    <row r="31" spans="1:46" ht="13.2"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19"/>
      <c r="AP31" s="274" t="s">
        <v>504</v>
      </c>
      <c r="AQ31" s="275" t="s">
        <v>505</v>
      </c>
      <c r="AR31" s="276" t="s">
        <v>506</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20" t="s">
        <v>524</v>
      </c>
      <c r="AL32" s="1121"/>
      <c r="AM32" s="1121"/>
      <c r="AN32" s="1122"/>
      <c r="AO32" s="308">
        <v>9055193</v>
      </c>
      <c r="AP32" s="308">
        <v>34562</v>
      </c>
      <c r="AQ32" s="309">
        <v>37452</v>
      </c>
      <c r="AR32" s="310">
        <v>-7.7</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20" t="s">
        <v>525</v>
      </c>
      <c r="AL33" s="1121"/>
      <c r="AM33" s="1121"/>
      <c r="AN33" s="1122"/>
      <c r="AO33" s="308" t="s">
        <v>511</v>
      </c>
      <c r="AP33" s="308" t="s">
        <v>511</v>
      </c>
      <c r="AQ33" s="309" t="s">
        <v>511</v>
      </c>
      <c r="AR33" s="310" t="s">
        <v>511</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20" t="s">
        <v>526</v>
      </c>
      <c r="AL34" s="1121"/>
      <c r="AM34" s="1121"/>
      <c r="AN34" s="1122"/>
      <c r="AO34" s="308" t="s">
        <v>511</v>
      </c>
      <c r="AP34" s="308" t="s">
        <v>511</v>
      </c>
      <c r="AQ34" s="309">
        <v>45</v>
      </c>
      <c r="AR34" s="310" t="s">
        <v>511</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20" t="s">
        <v>527</v>
      </c>
      <c r="AL35" s="1121"/>
      <c r="AM35" s="1121"/>
      <c r="AN35" s="1122"/>
      <c r="AO35" s="308">
        <v>4641615</v>
      </c>
      <c r="AP35" s="308">
        <v>17716</v>
      </c>
      <c r="AQ35" s="309">
        <v>8356</v>
      </c>
      <c r="AR35" s="310">
        <v>112</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20" t="s">
        <v>528</v>
      </c>
      <c r="AL36" s="1121"/>
      <c r="AM36" s="1121"/>
      <c r="AN36" s="1122"/>
      <c r="AO36" s="308">
        <v>32974</v>
      </c>
      <c r="AP36" s="308">
        <v>126</v>
      </c>
      <c r="AQ36" s="309">
        <v>443</v>
      </c>
      <c r="AR36" s="310">
        <v>-71.599999999999994</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20" t="s">
        <v>529</v>
      </c>
      <c r="AL37" s="1121"/>
      <c r="AM37" s="1121"/>
      <c r="AN37" s="1122"/>
      <c r="AO37" s="308" t="s">
        <v>511</v>
      </c>
      <c r="AP37" s="308" t="s">
        <v>511</v>
      </c>
      <c r="AQ37" s="309">
        <v>649</v>
      </c>
      <c r="AR37" s="310" t="s">
        <v>511</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23" t="s">
        <v>530</v>
      </c>
      <c r="AL38" s="1124"/>
      <c r="AM38" s="1124"/>
      <c r="AN38" s="1125"/>
      <c r="AO38" s="311">
        <v>110</v>
      </c>
      <c r="AP38" s="311">
        <v>0</v>
      </c>
      <c r="AQ38" s="312">
        <v>1</v>
      </c>
      <c r="AR38" s="300">
        <v>-100</v>
      </c>
      <c r="AS38" s="307"/>
    </row>
    <row r="39" spans="1:46" ht="13.2"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23" t="s">
        <v>531</v>
      </c>
      <c r="AL39" s="1124"/>
      <c r="AM39" s="1124"/>
      <c r="AN39" s="1125"/>
      <c r="AO39" s="308">
        <v>-3278665</v>
      </c>
      <c r="AP39" s="308">
        <v>-12514</v>
      </c>
      <c r="AQ39" s="309">
        <v>-7867</v>
      </c>
      <c r="AR39" s="310">
        <v>59.1</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20" t="s">
        <v>532</v>
      </c>
      <c r="AL40" s="1121"/>
      <c r="AM40" s="1121"/>
      <c r="AN40" s="1122"/>
      <c r="AO40" s="308">
        <v>-8729936</v>
      </c>
      <c r="AP40" s="308">
        <v>-33321</v>
      </c>
      <c r="AQ40" s="309">
        <v>-28343</v>
      </c>
      <c r="AR40" s="310">
        <v>17.600000000000001</v>
      </c>
      <c r="AS40" s="307"/>
    </row>
    <row r="41" spans="1:46" ht="13.2"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26" t="s">
        <v>302</v>
      </c>
      <c r="AL41" s="1127"/>
      <c r="AM41" s="1127"/>
      <c r="AN41" s="1128"/>
      <c r="AO41" s="308">
        <v>1721291</v>
      </c>
      <c r="AP41" s="308">
        <v>6570</v>
      </c>
      <c r="AQ41" s="309">
        <v>10736</v>
      </c>
      <c r="AR41" s="310">
        <v>-38.799999999999997</v>
      </c>
      <c r="AS41" s="307"/>
    </row>
    <row r="42" spans="1:46" ht="13.2"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533</v>
      </c>
      <c r="AL42" s="258"/>
      <c r="AM42" s="258"/>
      <c r="AN42" s="258"/>
      <c r="AO42" s="258"/>
      <c r="AP42" s="258"/>
      <c r="AQ42" s="284"/>
      <c r="AR42" s="284"/>
      <c r="AS42" s="307"/>
    </row>
    <row r="43" spans="1:46" ht="13.2"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2"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2"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2"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534</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2"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535</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13" t="s">
        <v>502</v>
      </c>
      <c r="AN49" s="1115" t="s">
        <v>536</v>
      </c>
      <c r="AO49" s="1116"/>
      <c r="AP49" s="1116"/>
      <c r="AQ49" s="1116"/>
      <c r="AR49" s="1117"/>
    </row>
    <row r="50" spans="1:44" ht="13.2"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14"/>
      <c r="AN50" s="324" t="s">
        <v>537</v>
      </c>
      <c r="AO50" s="325" t="s">
        <v>538</v>
      </c>
      <c r="AP50" s="326" t="s">
        <v>539</v>
      </c>
      <c r="AQ50" s="327" t="s">
        <v>540</v>
      </c>
      <c r="AR50" s="328" t="s">
        <v>541</v>
      </c>
    </row>
    <row r="51" spans="1:44" ht="13.2"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542</v>
      </c>
      <c r="AL51" s="321"/>
      <c r="AM51" s="329">
        <v>8742640</v>
      </c>
      <c r="AN51" s="330">
        <v>32751</v>
      </c>
      <c r="AO51" s="331">
        <v>10.7</v>
      </c>
      <c r="AP51" s="332">
        <v>46457</v>
      </c>
      <c r="AQ51" s="333">
        <v>2.2999999999999998</v>
      </c>
      <c r="AR51" s="334">
        <v>8.4</v>
      </c>
    </row>
    <row r="52" spans="1:44" ht="13.2"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543</v>
      </c>
      <c r="AM52" s="337">
        <v>5349901</v>
      </c>
      <c r="AN52" s="338">
        <v>20041</v>
      </c>
      <c r="AO52" s="339">
        <v>32.299999999999997</v>
      </c>
      <c r="AP52" s="340">
        <v>24020</v>
      </c>
      <c r="AQ52" s="341">
        <v>-2</v>
      </c>
      <c r="AR52" s="342">
        <v>34.299999999999997</v>
      </c>
    </row>
    <row r="53" spans="1:44" ht="13.2"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544</v>
      </c>
      <c r="AL53" s="321"/>
      <c r="AM53" s="329">
        <v>5732689</v>
      </c>
      <c r="AN53" s="330">
        <v>21523</v>
      </c>
      <c r="AO53" s="331">
        <v>-34.299999999999997</v>
      </c>
      <c r="AP53" s="332">
        <v>51849</v>
      </c>
      <c r="AQ53" s="333">
        <v>11.6</v>
      </c>
      <c r="AR53" s="334">
        <v>-45.9</v>
      </c>
    </row>
    <row r="54" spans="1:44" ht="13.2"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543</v>
      </c>
      <c r="AM54" s="337">
        <v>3383195</v>
      </c>
      <c r="AN54" s="338">
        <v>12702</v>
      </c>
      <c r="AO54" s="339">
        <v>-36.6</v>
      </c>
      <c r="AP54" s="340">
        <v>26326</v>
      </c>
      <c r="AQ54" s="341">
        <v>9.6</v>
      </c>
      <c r="AR54" s="342">
        <v>-46.2</v>
      </c>
    </row>
    <row r="55" spans="1:44" ht="13.2"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545</v>
      </c>
      <c r="AL55" s="321"/>
      <c r="AM55" s="329">
        <v>5098181</v>
      </c>
      <c r="AN55" s="330">
        <v>19219</v>
      </c>
      <c r="AO55" s="331">
        <v>-10.7</v>
      </c>
      <c r="AP55" s="332">
        <v>52191</v>
      </c>
      <c r="AQ55" s="333">
        <v>0.7</v>
      </c>
      <c r="AR55" s="334">
        <v>-11.4</v>
      </c>
    </row>
    <row r="56" spans="1:44" ht="13.2"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543</v>
      </c>
      <c r="AM56" s="337">
        <v>3337167</v>
      </c>
      <c r="AN56" s="338">
        <v>12580</v>
      </c>
      <c r="AO56" s="339">
        <v>-1</v>
      </c>
      <c r="AP56" s="340">
        <v>26807</v>
      </c>
      <c r="AQ56" s="341">
        <v>1.8</v>
      </c>
      <c r="AR56" s="342">
        <v>-2.8</v>
      </c>
    </row>
    <row r="57" spans="1:44" ht="13.2"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546</v>
      </c>
      <c r="AL57" s="321"/>
      <c r="AM57" s="329">
        <v>7950200</v>
      </c>
      <c r="AN57" s="330">
        <v>30149</v>
      </c>
      <c r="AO57" s="331">
        <v>56.9</v>
      </c>
      <c r="AP57" s="332">
        <v>48105</v>
      </c>
      <c r="AQ57" s="333">
        <v>-7.8</v>
      </c>
      <c r="AR57" s="334">
        <v>64.7</v>
      </c>
    </row>
    <row r="58" spans="1:44" ht="13.2"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543</v>
      </c>
      <c r="AM58" s="337">
        <v>5315945</v>
      </c>
      <c r="AN58" s="338">
        <v>20160</v>
      </c>
      <c r="AO58" s="339">
        <v>60.3</v>
      </c>
      <c r="AP58" s="340">
        <v>24072</v>
      </c>
      <c r="AQ58" s="341">
        <v>-10.199999999999999</v>
      </c>
      <c r="AR58" s="342">
        <v>70.5</v>
      </c>
    </row>
    <row r="59" spans="1:44" ht="13.2"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547</v>
      </c>
      <c r="AL59" s="321"/>
      <c r="AM59" s="329">
        <v>7045096</v>
      </c>
      <c r="AN59" s="330">
        <v>26890</v>
      </c>
      <c r="AO59" s="331">
        <v>-10.8</v>
      </c>
      <c r="AP59" s="332">
        <v>47446</v>
      </c>
      <c r="AQ59" s="333">
        <v>-1.4</v>
      </c>
      <c r="AR59" s="334">
        <v>-9.4</v>
      </c>
    </row>
    <row r="60" spans="1:44" ht="13.2"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543</v>
      </c>
      <c r="AM60" s="337">
        <v>4604474</v>
      </c>
      <c r="AN60" s="338">
        <v>17574</v>
      </c>
      <c r="AO60" s="339">
        <v>-12.8</v>
      </c>
      <c r="AP60" s="340">
        <v>24371</v>
      </c>
      <c r="AQ60" s="341">
        <v>1.2</v>
      </c>
      <c r="AR60" s="342">
        <v>-14</v>
      </c>
    </row>
    <row r="61" spans="1:44" ht="13.2"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548</v>
      </c>
      <c r="AL61" s="343"/>
      <c r="AM61" s="344">
        <v>6913761</v>
      </c>
      <c r="AN61" s="345">
        <v>26106</v>
      </c>
      <c r="AO61" s="346">
        <v>2.4</v>
      </c>
      <c r="AP61" s="347">
        <v>49210</v>
      </c>
      <c r="AQ61" s="348">
        <v>1.1000000000000001</v>
      </c>
      <c r="AR61" s="334">
        <v>1.3</v>
      </c>
    </row>
    <row r="62" spans="1:44" ht="13.2"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543</v>
      </c>
      <c r="AM62" s="337">
        <v>4398136</v>
      </c>
      <c r="AN62" s="338">
        <v>16611</v>
      </c>
      <c r="AO62" s="339">
        <v>8.4</v>
      </c>
      <c r="AP62" s="340">
        <v>25119</v>
      </c>
      <c r="AQ62" s="341">
        <v>0.1</v>
      </c>
      <c r="AR62" s="342">
        <v>8.3000000000000007</v>
      </c>
    </row>
    <row r="63" spans="1:44" ht="13.2"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2"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2"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2"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2" hidden="1" x14ac:dyDescent="0.2">
      <c r="AK70" s="258"/>
      <c r="AL70" s="258"/>
      <c r="AM70" s="258"/>
      <c r="AN70" s="258"/>
      <c r="AO70" s="258"/>
      <c r="AP70" s="258"/>
      <c r="AQ70" s="258"/>
      <c r="AR70" s="258"/>
    </row>
    <row r="71" spans="1:46" ht="13.2" hidden="1" x14ac:dyDescent="0.2">
      <c r="AK71" s="258"/>
      <c r="AL71" s="258"/>
      <c r="AM71" s="258"/>
      <c r="AN71" s="258"/>
      <c r="AO71" s="258"/>
      <c r="AP71" s="258"/>
      <c r="AQ71" s="258"/>
      <c r="AR71" s="258"/>
    </row>
    <row r="72" spans="1:46" ht="13.2" hidden="1" x14ac:dyDescent="0.2">
      <c r="AK72" s="258"/>
      <c r="AL72" s="258"/>
      <c r="AM72" s="258"/>
      <c r="AN72" s="258"/>
      <c r="AO72" s="258"/>
      <c r="AP72" s="258"/>
      <c r="AQ72" s="258"/>
      <c r="AR72" s="258"/>
    </row>
    <row r="73" spans="1:46" ht="13.2" hidden="1" x14ac:dyDescent="0.2">
      <c r="AK73" s="258"/>
      <c r="AL73" s="258"/>
      <c r="AM73" s="258"/>
      <c r="AN73" s="258"/>
      <c r="AO73" s="258"/>
      <c r="AP73" s="258"/>
      <c r="AQ73" s="258"/>
      <c r="AR73" s="258"/>
    </row>
  </sheetData>
  <sheetProtection algorithmName="SHA-512" hashValue="wOg1kZsPFlKKtEzyxK7NEmKxawgVsuUIcVanFZERJsY2R66qAIrZJ1VtBzgI9Xo4QKfjdTUB/uG/2h0cJ6q8gA==" saltValue="e7KC4/UVyph+8JlY89tU+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2" x14ac:dyDescent="0.2">
      <c r="B2" s="255"/>
      <c r="DG2" s="255"/>
    </row>
    <row r="3" spans="2:125" ht="13.2"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2" x14ac:dyDescent="0.2"/>
    <row r="5" spans="2:125" ht="13.2" x14ac:dyDescent="0.2"/>
    <row r="6" spans="2:125" ht="13.2" x14ac:dyDescent="0.2"/>
    <row r="7" spans="2:125" ht="13.2" x14ac:dyDescent="0.2"/>
    <row r="8" spans="2:125" ht="13.2" x14ac:dyDescent="0.2"/>
    <row r="9" spans="2:125" ht="13.2" x14ac:dyDescent="0.2">
      <c r="DU9" s="25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5"/>
    </row>
    <row r="18" spans="125:125" ht="13.2" x14ac:dyDescent="0.2"/>
    <row r="19" spans="125:125" ht="13.2" x14ac:dyDescent="0.2"/>
    <row r="20" spans="125:125" ht="13.2" x14ac:dyDescent="0.2">
      <c r="DU20" s="255"/>
    </row>
    <row r="21" spans="125:125" ht="13.2" x14ac:dyDescent="0.2">
      <c r="DU21" s="25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5"/>
    </row>
    <row r="29" spans="125:125" ht="13.2" x14ac:dyDescent="0.2"/>
    <row r="30" spans="125:125" ht="13.2" x14ac:dyDescent="0.2"/>
    <row r="31" spans="125:125" ht="13.2" x14ac:dyDescent="0.2"/>
    <row r="32" spans="125:125" ht="13.2" x14ac:dyDescent="0.2"/>
    <row r="33" spans="2:125" ht="13.2" x14ac:dyDescent="0.2">
      <c r="B33" s="255"/>
      <c r="G33" s="255"/>
      <c r="I33" s="255"/>
    </row>
    <row r="34" spans="2:125" ht="13.2" x14ac:dyDescent="0.2">
      <c r="C34" s="255"/>
      <c r="P34" s="255"/>
      <c r="DE34" s="255"/>
      <c r="DH34" s="255"/>
    </row>
    <row r="35" spans="2:125" ht="13.2" x14ac:dyDescent="0.2">
      <c r="D35" s="255"/>
      <c r="E35" s="255"/>
      <c r="DG35" s="255"/>
      <c r="DJ35" s="255"/>
      <c r="DP35" s="255"/>
      <c r="DQ35" s="255"/>
      <c r="DR35" s="255"/>
      <c r="DS35" s="255"/>
      <c r="DT35" s="255"/>
      <c r="DU35" s="255"/>
    </row>
    <row r="36" spans="2:125" ht="13.2"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2" x14ac:dyDescent="0.2">
      <c r="DU37" s="255"/>
    </row>
    <row r="38" spans="2:125" ht="13.2" x14ac:dyDescent="0.2">
      <c r="DT38" s="255"/>
      <c r="DU38" s="255"/>
    </row>
    <row r="39" spans="2:125" ht="13.2" x14ac:dyDescent="0.2"/>
    <row r="40" spans="2:125" ht="13.2" x14ac:dyDescent="0.2">
      <c r="DH40" s="255"/>
    </row>
    <row r="41" spans="2:125" ht="13.2" x14ac:dyDescent="0.2">
      <c r="DE41" s="255"/>
    </row>
    <row r="42" spans="2:125" ht="13.2" x14ac:dyDescent="0.2">
      <c r="DG42" s="255"/>
      <c r="DJ42" s="255"/>
    </row>
    <row r="43" spans="2:125" ht="13.2"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2" x14ac:dyDescent="0.2">
      <c r="DU44" s="255"/>
    </row>
    <row r="45" spans="2:125" ht="13.2" x14ac:dyDescent="0.2"/>
    <row r="46" spans="2:125" ht="13.2" x14ac:dyDescent="0.2"/>
    <row r="47" spans="2:125" ht="13.2" x14ac:dyDescent="0.2"/>
    <row r="48" spans="2:125" ht="13.2" x14ac:dyDescent="0.2">
      <c r="DT48" s="255"/>
      <c r="DU48" s="255"/>
    </row>
    <row r="49" spans="120:125" ht="13.2" x14ac:dyDescent="0.2">
      <c r="DU49" s="255"/>
    </row>
    <row r="50" spans="120:125" ht="13.2" x14ac:dyDescent="0.2">
      <c r="DU50" s="255"/>
    </row>
    <row r="51" spans="120:125" ht="13.2" x14ac:dyDescent="0.2">
      <c r="DP51" s="255"/>
      <c r="DQ51" s="255"/>
      <c r="DR51" s="255"/>
      <c r="DS51" s="255"/>
      <c r="DT51" s="255"/>
      <c r="DU51" s="255"/>
    </row>
    <row r="52" spans="120:125" ht="13.2" x14ac:dyDescent="0.2"/>
    <row r="53" spans="120:125" ht="13.2" x14ac:dyDescent="0.2"/>
    <row r="54" spans="120:125" ht="13.2" x14ac:dyDescent="0.2">
      <c r="DU54" s="255"/>
    </row>
    <row r="55" spans="120:125" ht="13.2" x14ac:dyDescent="0.2"/>
    <row r="56" spans="120:125" ht="13.2" x14ac:dyDescent="0.2"/>
    <row r="57" spans="120:125" ht="13.2" x14ac:dyDescent="0.2"/>
    <row r="58" spans="120:125" ht="13.2" x14ac:dyDescent="0.2">
      <c r="DU58" s="255"/>
    </row>
    <row r="59" spans="120:125" ht="13.2" x14ac:dyDescent="0.2"/>
    <row r="60" spans="120:125" ht="13.2" x14ac:dyDescent="0.2"/>
    <row r="61" spans="120:125" ht="13.2" x14ac:dyDescent="0.2"/>
    <row r="62" spans="120:125" ht="13.2" x14ac:dyDescent="0.2"/>
    <row r="63" spans="120:125" ht="13.2" x14ac:dyDescent="0.2">
      <c r="DU63" s="255"/>
    </row>
    <row r="64" spans="120:125" ht="13.2" x14ac:dyDescent="0.2">
      <c r="DT64" s="255"/>
      <c r="DU64" s="255"/>
    </row>
    <row r="65" spans="123:125" ht="13.2" x14ac:dyDescent="0.2"/>
    <row r="66" spans="123:125" ht="13.2" x14ac:dyDescent="0.2"/>
    <row r="67" spans="123:125" ht="13.2" x14ac:dyDescent="0.2"/>
    <row r="68" spans="123:125" ht="13.2" x14ac:dyDescent="0.2"/>
    <row r="69" spans="123:125" ht="13.2" x14ac:dyDescent="0.2">
      <c r="DS69" s="255"/>
      <c r="DT69" s="255"/>
      <c r="DU69" s="25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5"/>
    </row>
    <row r="83" spans="116:125" ht="13.2" x14ac:dyDescent="0.2">
      <c r="DM83" s="255"/>
      <c r="DN83" s="255"/>
      <c r="DO83" s="255"/>
      <c r="DP83" s="255"/>
      <c r="DQ83" s="255"/>
      <c r="DR83" s="255"/>
      <c r="DS83" s="255"/>
      <c r="DT83" s="255"/>
      <c r="DU83" s="255"/>
    </row>
    <row r="84" spans="116:125" ht="13.2" x14ac:dyDescent="0.2"/>
    <row r="85" spans="116:125" ht="13.2" x14ac:dyDescent="0.2"/>
    <row r="86" spans="116:125" ht="13.2" x14ac:dyDescent="0.2"/>
    <row r="87" spans="116:125" ht="13.2" x14ac:dyDescent="0.2"/>
    <row r="88" spans="116:125" ht="13.2" x14ac:dyDescent="0.2">
      <c r="DU88" s="25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550</v>
      </c>
    </row>
    <row r="121" spans="125:125" ht="13.5" hidden="1" customHeight="1" x14ac:dyDescent="0.2">
      <c r="DU121" s="255"/>
    </row>
  </sheetData>
  <sheetProtection algorithmName="SHA-512" hashValue="NvV3SkqqmE+nozQj/mEjN4rJbxJLRIKH5+9bRlcVO2ufoyct8O0l1icrdGsww35iqbiLp6NGS88uCdPurhwhcQ==" saltValue="2kbq/TZLJbIpTIKPM8G4h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2" x14ac:dyDescent="0.2">
      <c r="B2" s="255"/>
      <c r="T2" s="255"/>
    </row>
    <row r="3" spans="1:125"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5"/>
      <c r="G33" s="255"/>
      <c r="I33" s="255"/>
    </row>
    <row r="34" spans="2:125" ht="13.2" x14ac:dyDescent="0.2">
      <c r="C34" s="255"/>
      <c r="P34" s="255"/>
      <c r="R34" s="255"/>
      <c r="U34" s="255"/>
    </row>
    <row r="35" spans="2:125" ht="13.2"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2" x14ac:dyDescent="0.2">
      <c r="F36" s="255"/>
      <c r="H36" s="255"/>
      <c r="J36" s="255"/>
      <c r="K36" s="255"/>
      <c r="L36" s="255"/>
      <c r="M36" s="255"/>
      <c r="N36" s="255"/>
      <c r="O36" s="255"/>
      <c r="Q36" s="255"/>
      <c r="S36" s="255"/>
      <c r="V36" s="255"/>
    </row>
    <row r="37" spans="2:125" ht="13.2" x14ac:dyDescent="0.2"/>
    <row r="38" spans="2:125" ht="13.2" x14ac:dyDescent="0.2"/>
    <row r="39" spans="2:125" ht="13.2" x14ac:dyDescent="0.2"/>
    <row r="40" spans="2:125" ht="13.2" x14ac:dyDescent="0.2">
      <c r="U40" s="255"/>
    </row>
    <row r="41" spans="2:125" ht="13.2" x14ac:dyDescent="0.2">
      <c r="R41" s="255"/>
    </row>
    <row r="42" spans="2:125" ht="13.2"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2" x14ac:dyDescent="0.2">
      <c r="Q43" s="255"/>
      <c r="S43" s="255"/>
      <c r="V43" s="25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551</v>
      </c>
    </row>
  </sheetData>
  <sheetProtection algorithmName="SHA-512" hashValue="HI8fafNoDw7cTDjYKd50qbxULjwpqe/u+3azZW6Yb9G1mQlQINlrxQ1SM2mZZVuE3ziQnXMltBAYY23d2pKhmQ==" saltValue="tq5mzRhTbJu6KsDUY9WX5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2">
      <c r="B47" s="10"/>
      <c r="C47" s="1139" t="s">
        <v>3</v>
      </c>
      <c r="D47" s="1139"/>
      <c r="E47" s="1140"/>
      <c r="F47" s="11">
        <v>10.33</v>
      </c>
      <c r="G47" s="12">
        <v>10.93</v>
      </c>
      <c r="H47" s="12">
        <v>11.92</v>
      </c>
      <c r="I47" s="12">
        <v>12.15</v>
      </c>
      <c r="J47" s="13">
        <v>13.03</v>
      </c>
    </row>
    <row r="48" spans="2:10" ht="57.75" customHeight="1" x14ac:dyDescent="0.2">
      <c r="B48" s="14"/>
      <c r="C48" s="1141" t="s">
        <v>4</v>
      </c>
      <c r="D48" s="1141"/>
      <c r="E48" s="1142"/>
      <c r="F48" s="15">
        <v>1.32</v>
      </c>
      <c r="G48" s="16">
        <v>2.4300000000000002</v>
      </c>
      <c r="H48" s="16">
        <v>0.71</v>
      </c>
      <c r="I48" s="16">
        <v>0.9</v>
      </c>
      <c r="J48" s="17">
        <v>0.09</v>
      </c>
    </row>
    <row r="49" spans="2:10" ht="57.75" customHeight="1" thickBot="1" x14ac:dyDescent="0.25">
      <c r="B49" s="18"/>
      <c r="C49" s="1143" t="s">
        <v>5</v>
      </c>
      <c r="D49" s="1143"/>
      <c r="E49" s="1144"/>
      <c r="F49" s="19">
        <v>1.5</v>
      </c>
      <c r="G49" s="20">
        <v>1.98</v>
      </c>
      <c r="H49" s="20" t="s">
        <v>557</v>
      </c>
      <c r="I49" s="20">
        <v>1.2</v>
      </c>
      <c r="J49" s="21">
        <v>0.42</v>
      </c>
    </row>
    <row r="50" spans="2:10" ht="13.2" x14ac:dyDescent="0.2"/>
  </sheetData>
  <sheetProtection algorithmName="SHA-512" hashValue="r2P2NacZFwhc4CRcBF3Yfa9fm3Fq9b+n7nmA/lVjkRgLC9JMhDgJCCXedvoNMGpltovA96juwrKi85n6jnFwCA==" saltValue="OEoonIDSPDRSxkSjN/j9R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松井　直輝</cp:lastModifiedBy>
  <cp:lastPrinted>2024-03-18T06:59:10Z</cp:lastPrinted>
  <dcterms:created xsi:type="dcterms:W3CDTF">2024-02-05T02:11:46Z</dcterms:created>
  <dcterms:modified xsi:type="dcterms:W3CDTF">2024-03-19T02:08:42Z</dcterms:modified>
  <cp:category/>
</cp:coreProperties>
</file>