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13sv01\FileSV\財政部\財政課\3110号機\16  照会\大阪府\財政状況資料集\R元年度決算（R3作成）\★ホームページ公表\"/>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67B2667A_1947_427E_92C5_4D1BA1B7814A_.wvu.Cols" localSheetId="2" hidden="1">'各会計、関係団体の財政状況及び健全化判断比率'!$EB:$XFD</definedName>
    <definedName name="Z_67B2667A_1947_427E_92C5_4D1BA1B7814A_.wvu.Cols" localSheetId="12" hidden="1">基金残高に係る経年分析!$P:$XFD</definedName>
    <definedName name="Z_67B2667A_1947_427E_92C5_4D1BA1B7814A_.wvu.Cols" localSheetId="4" hidden="1">'経常経費分析表（経常収支比率の分析）'!$DM:$XFD</definedName>
    <definedName name="Z_67B2667A_1947_427E_92C5_4D1BA1B7814A_.wvu.Cols" localSheetId="5" hidden="1">'経常経費分析表（人件費・公債費・普通建設事業費の分析）'!$AU:$XFD</definedName>
    <definedName name="Z_67B2667A_1947_427E_92C5_4D1BA1B7814A_.wvu.Cols" localSheetId="3" hidden="1">財政比較分析表!$DQ:$XFD</definedName>
    <definedName name="Z_67B2667A_1947_427E_92C5_4D1BA1B7814A_.wvu.Cols" localSheetId="10" hidden="1">'実質公債費比率（分子）の構造'!$V:$XFD</definedName>
    <definedName name="Z_67B2667A_1947_427E_92C5_4D1BA1B7814A_.wvu.Cols" localSheetId="8" hidden="1">実質収支比率等に係る経年分析!$Q:$XFD</definedName>
    <definedName name="Z_67B2667A_1947_427E_92C5_4D1BA1B7814A_.wvu.Cols" localSheetId="11" hidden="1">'将来負担比率（分子）の構造'!$T:$XFD</definedName>
    <definedName name="Z_67B2667A_1947_427E_92C5_4D1BA1B7814A_.wvu.Cols" localSheetId="6" hidden="1">'性質別歳出決算分析表（住民一人当たりのコスト）'!$DV:$XFD</definedName>
    <definedName name="Z_67B2667A_1947_427E_92C5_4D1BA1B7814A_.wvu.Cols" localSheetId="0" hidden="1">総括表!$DP:$XFD</definedName>
    <definedName name="Z_67B2667A_1947_427E_92C5_4D1BA1B7814A_.wvu.Cols" localSheetId="1" hidden="1">普通会計の状況!$EN:$XFD</definedName>
    <definedName name="Z_67B2667A_1947_427E_92C5_4D1BA1B7814A_.wvu.Cols" localSheetId="7" hidden="1">'目的別歳出決算分析表（住民一人当たりのコスト）'!$DV:$XFD</definedName>
    <definedName name="Z_67B2667A_1947_427E_92C5_4D1BA1B7814A_.wvu.Cols" localSheetId="9" hidden="1">連結実質赤字比率に係る赤字・黒字の構成分析!$Q:$XFD</definedName>
    <definedName name="Z_67B2667A_1947_427E_92C5_4D1BA1B7814A_.wvu.Rows" localSheetId="2" hidden="1">'各会計、関係団体の財政状況及び健全化判断比率'!$137:$1048576,'各会計、関係団体の財政状況及び健全化判断比率'!$89:$101,'各会計、関係団体の財政状況及び健全化判断比率'!$135:$136</definedName>
    <definedName name="Z_67B2667A_1947_427E_92C5_4D1BA1B7814A_.wvu.Rows" localSheetId="12" hidden="1">基金残高に係る経年分析!$65:$1048576</definedName>
    <definedName name="Z_67B2667A_1947_427E_92C5_4D1BA1B7814A_.wvu.Rows" localSheetId="4" hidden="1">'経常経費分析表（経常収支比率の分析）'!$90:$1048576</definedName>
    <definedName name="Z_67B2667A_1947_427E_92C5_4D1BA1B7814A_.wvu.Rows" localSheetId="5" hidden="1">'経常経費分析表（人件費・公債費・普通建設事業費の分析）'!$75:$1048576,'経常経費分析表（人件費・公債費・普通建設事業費の分析）'!$67:$74</definedName>
    <definedName name="Z_67B2667A_1947_427E_92C5_4D1BA1B7814A_.wvu.Rows" localSheetId="3" hidden="1">財政比較分析表!$106:$1048576,財政比較分析表!$98:$105</definedName>
    <definedName name="Z_67B2667A_1947_427E_92C5_4D1BA1B7814A_.wvu.Rows" localSheetId="10" hidden="1">'実質公債費比率（分子）の構造'!$63:$1048576</definedName>
    <definedName name="Z_67B2667A_1947_427E_92C5_4D1BA1B7814A_.wvu.Rows" localSheetId="8" hidden="1">実質収支比率等に係る経年分析!$51:$1048576</definedName>
    <definedName name="Z_67B2667A_1947_427E_92C5_4D1BA1B7814A_.wvu.Rows" localSheetId="11" hidden="1">'将来負担比率（分子）の構造'!$87:$1048576,'将来負担比率（分子）の構造'!$56:$86</definedName>
    <definedName name="Z_67B2667A_1947_427E_92C5_4D1BA1B7814A_.wvu.Rows" localSheetId="6" hidden="1">'性質別歳出決算分析表（住民一人当たりのコスト）'!$122:$1048576,'性質別歳出決算分析表（住民一人当たりのコスト）'!$117:$121</definedName>
    <definedName name="Z_67B2667A_1947_427E_92C5_4D1BA1B7814A_.wvu.Rows" localSheetId="0" hidden="1">総括表!$57:$1048576</definedName>
    <definedName name="Z_67B2667A_1947_427E_92C5_4D1BA1B7814A_.wvu.Rows" localSheetId="1" hidden="1">普通会計の状況!$50:$1048576</definedName>
    <definedName name="Z_67B2667A_1947_427E_92C5_4D1BA1B7814A_.wvu.Rows" localSheetId="7" hidden="1">'目的別歳出決算分析表（住民一人当たりのコスト）'!$117:$1048576</definedName>
    <definedName name="Z_67B2667A_1947_427E_92C5_4D1BA1B7814A_.wvu.Rows" localSheetId="9" hidden="1">連結実質赤字比率に係る赤字・黒字の構成分析!$46:$1048576</definedName>
    <definedName name="Z_7B6A1697_7FDA_4DD7_8038_1852BE4F214E_.wvu.Cols" localSheetId="2" hidden="1">'各会計、関係団体の財政状況及び健全化判断比率'!$EB:$XFD</definedName>
    <definedName name="Z_7B6A1697_7FDA_4DD7_8038_1852BE4F214E_.wvu.Cols" localSheetId="12" hidden="1">基金残高に係る経年分析!$P:$XFD</definedName>
    <definedName name="Z_7B6A1697_7FDA_4DD7_8038_1852BE4F214E_.wvu.Cols" localSheetId="4" hidden="1">'経常経費分析表（経常収支比率の分析）'!$DM:$XFD</definedName>
    <definedName name="Z_7B6A1697_7FDA_4DD7_8038_1852BE4F214E_.wvu.Cols" localSheetId="5" hidden="1">'経常経費分析表（人件費・公債費・普通建設事業費の分析）'!$AU:$XFD</definedName>
    <definedName name="Z_7B6A1697_7FDA_4DD7_8038_1852BE4F214E_.wvu.Cols" localSheetId="3" hidden="1">財政比較分析表!$DQ:$XFD</definedName>
    <definedName name="Z_7B6A1697_7FDA_4DD7_8038_1852BE4F214E_.wvu.Cols" localSheetId="10" hidden="1">'実質公債費比率（分子）の構造'!$V:$XFD</definedName>
    <definedName name="Z_7B6A1697_7FDA_4DD7_8038_1852BE4F214E_.wvu.Cols" localSheetId="8" hidden="1">実質収支比率等に係る経年分析!$Q:$XFD</definedName>
    <definedName name="Z_7B6A1697_7FDA_4DD7_8038_1852BE4F214E_.wvu.Cols" localSheetId="11" hidden="1">'将来負担比率（分子）の構造'!$T:$XFD</definedName>
    <definedName name="Z_7B6A1697_7FDA_4DD7_8038_1852BE4F214E_.wvu.Cols" localSheetId="6" hidden="1">'性質別歳出決算分析表（住民一人当たりのコスト）'!$DV:$XFD</definedName>
    <definedName name="Z_7B6A1697_7FDA_4DD7_8038_1852BE4F214E_.wvu.Cols" localSheetId="0" hidden="1">総括表!$DP:$XFD</definedName>
    <definedName name="Z_7B6A1697_7FDA_4DD7_8038_1852BE4F214E_.wvu.Cols" localSheetId="1" hidden="1">普通会計の状況!$EN:$XFD</definedName>
    <definedName name="Z_7B6A1697_7FDA_4DD7_8038_1852BE4F214E_.wvu.Cols" localSheetId="7" hidden="1">'目的別歳出決算分析表（住民一人当たりのコスト）'!$DV:$XFD</definedName>
    <definedName name="Z_7B6A1697_7FDA_4DD7_8038_1852BE4F214E_.wvu.Cols" localSheetId="9" hidden="1">連結実質赤字比率に係る赤字・黒字の構成分析!$Q:$XFD</definedName>
    <definedName name="Z_7B6A1697_7FDA_4DD7_8038_1852BE4F214E_.wvu.Rows" localSheetId="2" hidden="1">'各会計、関係団体の財政状況及び健全化判断比率'!$137:$1048576,'各会計、関係団体の財政状況及び健全化判断比率'!$89:$101,'各会計、関係団体の財政状況及び健全化判断比率'!$135:$136</definedName>
    <definedName name="Z_7B6A1697_7FDA_4DD7_8038_1852BE4F214E_.wvu.Rows" localSheetId="12" hidden="1">基金残高に係る経年分析!$65:$1048576</definedName>
    <definedName name="Z_7B6A1697_7FDA_4DD7_8038_1852BE4F214E_.wvu.Rows" localSheetId="4" hidden="1">'経常経費分析表（経常収支比率の分析）'!$90:$1048576</definedName>
    <definedName name="Z_7B6A1697_7FDA_4DD7_8038_1852BE4F214E_.wvu.Rows" localSheetId="5" hidden="1">'経常経費分析表（人件費・公債費・普通建設事業費の分析）'!$75:$1048576,'経常経費分析表（人件費・公債費・普通建設事業費の分析）'!$67:$74</definedName>
    <definedName name="Z_7B6A1697_7FDA_4DD7_8038_1852BE4F214E_.wvu.Rows" localSheetId="3" hidden="1">財政比較分析表!$106:$1048576,財政比較分析表!$98:$105</definedName>
    <definedName name="Z_7B6A1697_7FDA_4DD7_8038_1852BE4F214E_.wvu.Rows" localSheetId="10" hidden="1">'実質公債費比率（分子）の構造'!$63:$1048576</definedName>
    <definedName name="Z_7B6A1697_7FDA_4DD7_8038_1852BE4F214E_.wvu.Rows" localSheetId="8" hidden="1">実質収支比率等に係る経年分析!$51:$1048576</definedName>
    <definedName name="Z_7B6A1697_7FDA_4DD7_8038_1852BE4F214E_.wvu.Rows" localSheetId="11" hidden="1">'将来負担比率（分子）の構造'!$87:$1048576,'将来負担比率（分子）の構造'!$56:$86</definedName>
    <definedName name="Z_7B6A1697_7FDA_4DD7_8038_1852BE4F214E_.wvu.Rows" localSheetId="6" hidden="1">'性質別歳出決算分析表（住民一人当たりのコスト）'!$122:$1048576,'性質別歳出決算分析表（住民一人当たりのコスト）'!$117:$121</definedName>
    <definedName name="Z_7B6A1697_7FDA_4DD7_8038_1852BE4F214E_.wvu.Rows" localSheetId="0" hidden="1">総括表!$57:$1048576</definedName>
    <definedName name="Z_7B6A1697_7FDA_4DD7_8038_1852BE4F214E_.wvu.Rows" localSheetId="1" hidden="1">普通会計の状況!$50:$1048576</definedName>
    <definedName name="Z_7B6A1697_7FDA_4DD7_8038_1852BE4F214E_.wvu.Rows" localSheetId="7" hidden="1">'目的別歳出決算分析表（住民一人当たりのコスト）'!$117:$1048576</definedName>
    <definedName name="Z_7B6A1697_7FDA_4DD7_8038_1852BE4F214E_.wvu.Rows" localSheetId="9" hidden="1">連結実質赤字比率に係る赤字・黒字の構成分析!$46:$1048576</definedName>
  </definedNames>
  <calcPr calcId="162913"/>
  <customWorkbookViews>
    <customWorkbookView name="  - 個人用ビュー" guid="{67B2667A-1947-427E-92C5-4D1BA1B7814A}" mergeInterval="0" personalView="1" maximized="1" xWindow="-8" yWindow="-8" windowWidth="1382" windowHeight="744" activeSheetId="1"/>
    <customWorkbookView name="八尾市役所 - 個人用ビュー" guid="{7B6A1697-7FDA-4DD7-8038-1852BE4F214E}" mergeInterval="0" personalView="1" maximized="1" xWindow="-8" yWindow="-8" windowWidth="1382" windowHeight="744"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3" l="1"/>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BE42" i="1"/>
  <c r="AM42" i="1"/>
  <c r="U42" i="1"/>
  <c r="C42" i="1"/>
  <c r="BE41" i="1"/>
  <c r="AM41" i="1"/>
  <c r="U41" i="1"/>
  <c r="C41" i="1"/>
  <c r="BE40" i="1"/>
  <c r="AM40" i="1"/>
  <c r="U40" i="1"/>
  <c r="C40" i="1"/>
  <c r="BE39" i="1"/>
  <c r="AM39" i="1"/>
  <c r="U39" i="1"/>
  <c r="C39" i="1"/>
  <c r="BE38" i="1"/>
  <c r="AM38" i="1"/>
  <c r="U38" i="1"/>
  <c r="C38" i="1"/>
  <c r="BE37" i="1"/>
  <c r="AM37" i="1"/>
  <c r="U37" i="1"/>
  <c r="C37" i="1"/>
  <c r="BE36" i="1"/>
  <c r="BE35" i="1"/>
  <c r="BE34" i="1"/>
  <c r="C34" i="1"/>
  <c r="C35" i="1" l="1"/>
  <c r="C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AM34" i="1"/>
  <c r="AM35" i="1" s="1"/>
  <c r="AM36" i="1" s="1"/>
  <c r="BW34" i="1" l="1"/>
  <c r="BW35" i="1" s="1"/>
  <c r="BW36" i="1" s="1"/>
  <c r="BW37" i="1" s="1"/>
  <c r="BW38" i="1" s="1"/>
  <c r="BW39" i="1" s="1"/>
  <c r="BW40" i="1" s="1"/>
  <c r="BW41" i="1" s="1"/>
  <c r="BW42" i="1" s="1"/>
  <c r="CO34" i="1" l="1"/>
  <c r="CO35" i="1" s="1"/>
  <c r="CO36" i="1" s="1"/>
  <c r="CO37" i="1" s="1"/>
  <c r="CO38" i="1" s="1"/>
  <c r="CO39" i="1" s="1"/>
  <c r="CO40" i="1" s="1"/>
  <c r="CO41" i="1" s="1"/>
  <c r="CO42" i="1" s="1"/>
</calcChain>
</file>

<file path=xl/sharedStrings.xml><?xml version="1.0" encoding="utf-8"?>
<sst xmlns="http://schemas.openxmlformats.org/spreadsheetml/2006/main" count="1086" uniqueCount="622">
  <si>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</si>
  <si>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</si>
  <si>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</si>
  <si>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</si>
  <si>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</si>
  <si>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</si>
  <si>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</si>
  <si>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</si>
  <si>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</si>
  <si>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</si>
  <si>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</si>
  <si>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</si>
  <si>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</si>
  <si>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</si>
  <si>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</si>
  <si>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</si>
  <si>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</si>
  <si>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</si>
  <si>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</si>
  <si>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</si>
  <si>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</si>
  <si>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</si>
  <si>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</si>
  <si>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</si>
  <si>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</si>
  <si>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</si>
  <si>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</si>
  <si>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</si>
  <si>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</si>
  <si>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</si>
  <si>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</si>
  <si>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</si>
  <si>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</si>
  <si>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</si>
  <si>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</si>
  <si>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</si>
  <si>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</si>
  <si>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</si>
  <si>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</si>
  <si>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</si>
  <si>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</si>
  <si>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</si>
  <si>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</si>
  <si>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</si>
  <si>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</si>
  <si>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</si>
  <si>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</si>
  <si>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</si>
  <si>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</si>
  <si>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</si>
  <si>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</si>
  <si>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</si>
  <si>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</si>
  <si>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</si>
  <si>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</si>
  <si>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</si>
  <si>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</si>
  <si>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</si>
  <si>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</si>
  <si>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</si>
  <si>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</si>
  <si>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</si>
  <si>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</si>
  <si>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</si>
  <si>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</si>
  <si>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</si>
  <si>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</si>
  <si>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</si>
  <si>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</si>
  <si>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</si>
  <si>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</si>
  <si>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</si>
  <si>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</si>
  <si>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</si>
  <si>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</si>
  <si>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</si>
  <si>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</si>
  <si>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</si>
  <si>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</si>
  <si>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</si>
  <si>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</si>
  <si>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</si>
  <si>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</si>
  <si>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</si>
  <si>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</si>
  <si>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</si>
  <si>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</si>
  <si>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</si>
  <si>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</si>
  <si>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</si>
  <si>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</si>
  <si>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</si>
  <si>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</si>
  <si>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</si>
  <si>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</si>
  <si>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</si>
  <si>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</si>
  <si>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</si>
  <si>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</si>
  <si>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</si>
  <si>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</si>
  <si>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</si>
  <si>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</si>
  <si>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</si>
  <si>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</si>
  <si>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</si>
  <si>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</si>
  <si>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</si>
  <si>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</si>
  <si>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</si>
  <si>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</si>
  <si>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</si>
  <si>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</si>
  <si>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</si>
  <si>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</si>
  <si>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</si>
  <si>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</si>
  <si>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</si>
  <si>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</si>
  <si>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</si>
  <si>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</si>
  <si>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</si>
  <si>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</si>
  <si>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</si>
  <si>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</si>
  <si>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</si>
  <si>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</si>
  <si>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</si>
  <si>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</si>
  <si>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</si>
  <si>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</si>
  <si>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</si>
  <si>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</si>
  <si>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</si>
  <si>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</si>
  <si>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</si>
  <si>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</si>
  <si>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</si>
  <si>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</si>
  <si>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</si>
  <si>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</si>
  <si>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</si>
  <si>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</si>
  <si>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</si>
  <si>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</si>
  <si>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</si>
  <si>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</si>
  <si>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</si>
  <si>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</si>
  <si>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</si>
  <si>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</si>
  <si>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</si>
  <si>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</si>
  <si>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</si>
  <si>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</si>
  <si>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</si>
  <si>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</si>
  <si>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</si>
  <si>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</si>
  <si>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</si>
  <si>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</si>
  <si>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</si>
  <si>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</si>
  <si>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</si>
  <si>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</si>
  <si>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</si>
  <si>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</si>
  <si>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</si>
  <si>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</si>
  <si>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</si>
  <si>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</si>
  <si>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</si>
  <si>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</si>
  <si>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</si>
  <si>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</si>
  <si>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</si>
  <si>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</si>
  <si>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</si>
  <si>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</si>
  <si>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</si>
  <si>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</si>
  <si>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</si>
  <si>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</si>
  <si>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</si>
  <si>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</si>
  <si>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</si>
  <si>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</si>
  <si>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</si>
  <si>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</si>
  <si>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</si>
  <si>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</si>
  <si>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</si>
  <si>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</si>
  <si>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</si>
  <si>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</si>
  <si>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</si>
  <si>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</si>
  <si>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</si>
  <si>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</si>
  <si>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</si>
  <si>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</si>
  <si>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</si>
  <si>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</si>
  <si>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</si>
  <si>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</si>
  <si>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</si>
  <si>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</si>
  <si>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</si>
  <si>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</si>
  <si>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</si>
  <si>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</si>
  <si>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</si>
  <si>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</si>
  <si>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</si>
  <si>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</si>
  <si>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</si>
  <si>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大阪府八尾市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</si>
  <si>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</si>
  <si>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</si>
  <si>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</si>
  <si>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</si>
  <si>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</si>
  <si>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</si>
  <si>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</si>
  <si>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</si>
  <si>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</si>
  <si>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</si>
  <si>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</si>
  <si>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</si>
  <si>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</si>
  <si>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</si>
  <si>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</si>
  <si>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</si>
  <si>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</si>
  <si>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</si>
  <si>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</si>
  <si>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</si>
  <si>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</si>
  <si>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</si>
  <si>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</si>
  <si>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</si>
  <si>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</si>
  <si>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</si>
  <si>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</si>
  <si>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</si>
  <si>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</si>
  <si>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</si>
  <si>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</si>
  <si>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</si>
  <si>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</si>
  <si>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</si>
  <si>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</si>
  <si>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</si>
  <si>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</si>
  <si>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</si>
  <si>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</si>
  <si>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</si>
  <si>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</si>
  <si>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</si>
  <si>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</si>
  <si>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</si>
  <si>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</si>
  <si>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</si>
  <si>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</si>
  <si>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</si>
  <si>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</si>
  <si>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</si>
  <si>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</si>
  <si>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</si>
  <si>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</si>
  <si>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</si>
  <si>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</si>
  <si>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</si>
  <si>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</si>
  <si>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</si>
  <si>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</si>
  <si>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</si>
  <si>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</si>
  <si>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</si>
  <si>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</si>
  <si>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</si>
  <si>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</si>
  <si>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</si>
  <si>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</si>
  <si>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</si>
  <si>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</si>
  <si>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</si>
  <si>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</si>
  <si>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</si>
  <si>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</si>
  <si>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</si>
  <si>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</si>
  <si>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</si>
  <si>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</si>
  <si>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</si>
  <si>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</si>
  <si>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</si>
  <si>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</si>
  <si>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</si>
  <si>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</si>
  <si>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</si>
  <si>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</si>
  <si>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</si>
  <si>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</si>
  <si>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</si>
  <si>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</si>
  <si>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</si>
  <si>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</si>
  <si>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</si>
  <si>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</si>
  <si>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</si>
  <si>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</si>
  <si>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</si>
  <si>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</si>
  <si>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</si>
  <si>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</si>
  <si>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</si>
  <si>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</si>
  <si>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</si>
  <si>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</si>
  <si>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</si>
  <si>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</si>
  <si>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</si>
  <si>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</si>
  <si>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</si>
  <si>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</si>
  <si>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</si>
  <si>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</si>
  <si>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</si>
  <si>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</si>
  <si>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</si>
  <si>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</si>
  <si>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</si>
  <si>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</si>
  <si>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</si>
  <si>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</si>
  <si>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</si>
  <si>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</si>
  <si>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</si>
  <si>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</si>
  <si>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</si>
  <si>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</si>
  <si>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</si>
  <si>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</si>
  <si>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</si>
  <si>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</si>
  <si>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</si>
  <si>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</si>
  <si>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</si>
  <si>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</si>
  <si>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</si>
  <si>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</si>
  <si>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</si>
  <si>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</si>
  <si>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</si>
  <si>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</si>
  <si>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</si>
  <si>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</si>
  <si>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</si>
  <si>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</si>
  <si>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</si>
  <si>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</si>
  <si>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</si>
  <si>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</si>
  <si>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</si>
  <si>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</si>
  <si>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</si>
  <si>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</si>
  <si>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</si>
  <si>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大阪府八尾市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</si>
  <si>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</si>
  <si>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</si>
  <si>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</si>
  <si>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</si>
  <si>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</si>
  <si>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</si>
  <si>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</si>
  <si>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</si>
  <si>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</si>
  <si>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</si>
  <si>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</si>
  <si>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</si>
  <si>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</si>
  <si>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</si>
  <si>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</si>
  <si>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</si>
  <si>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</si>
  <si>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</si>
  <si>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</si>
  <si>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</si>
  <si>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</si>
  <si>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</si>
  <si>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</si>
  <si>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</si>
  <si>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</si>
  <si>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</si>
  <si>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</si>
  <si>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</si>
  <si>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</si>
  <si>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</si>
  <si>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</si>
  <si>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</si>
  <si>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</si>
  <si>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</si>
  <si>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</si>
  <si>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</si>
  <si>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</si>
  <si>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</si>
  <si>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</si>
  <si>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</si>
  <si>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</si>
  <si>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</si>
  <si>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</si>
  <si>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</si>
  <si>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</si>
  <si>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</si>
  <si>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</si>
  <si>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</si>
  <si>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</si>
  <si>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</si>
  <si>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</si>
  <si>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</si>
  <si>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</si>
  <si>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</si>
  <si>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</si>
  <si>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</si>
  <si>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</si>
  <si>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</si>
  <si>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</si>
  <si>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</si>
  <si>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</si>
  <si>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</si>
  <si>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</si>
  <si>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</si>
  <si>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</si>
  <si>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</si>
  <si>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</si>
  <si>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</si>
  <si>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</si>
  <si>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</si>
  <si>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</si>
  <si>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</si>
  <si>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</si>
  <si>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</si>
  <si>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</si>
  <si>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</si>
  <si>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</si>
  <si>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</si>
  <si>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</si>
  <si>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</si>
  <si>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</si>
  <si>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</si>
  <si>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</si>
  <si>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</si>
  <si>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</si>
  <si>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</si>
  <si>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</si>
  <si>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</si>
  <si>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</si>
  <si>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</si>
  <si>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</si>
  <si>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</si>
  <si>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</si>
  <si>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</si>
  <si>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</si>
  <si>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</si>
  <si>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</si>
  <si>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</si>
  <si>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</si>
  <si>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</si>
  <si>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</si>
  <si>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</si>
  <si>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</si>
  <si>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</si>
  <si>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</si>
  <si>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</si>
  <si>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</si>
  <si>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</si>
  <si>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</si>
  <si>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</si>
  <si>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</si>
  <si>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</si>
  <si>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</si>
  <si>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</si>
  <si>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</si>
  <si>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</si>
  <si>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</si>
  <si>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</si>
  <si>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</si>
  <si>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</si>
  <si>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</si>
  <si>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</si>
  <si>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</si>
  <si>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</si>
  <si>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</si>
  <si>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</si>
  <si>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</si>
  <si>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</si>
  <si>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</si>
  <si>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</si>
  <si>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</si>
  <si>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</si>
  <si>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</si>
  <si>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</si>
  <si>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</si>
  <si>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</si>
  <si>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</si>
  <si>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</si>
  <si>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</si>
  <si>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</si>
  <si>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</si>
  <si>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</si>
  <si>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</si>
  <si>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</si>
  <si>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</si>
  <si>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</si>
  <si>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</si>
  <si>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</si>
  <si>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</si>
  <si>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</si>
  <si>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</si>
  <si>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</si>
  <si>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</si>
  <si>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</si>
  <si>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</si>
  <si>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</si>
  <si>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</si>
  <si>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</si>
  <si>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</si>
  <si>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</si>
  <si>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</si>
  <si>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</si>
  <si>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</si>
  <si>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</si>
  <si>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</si>
  <si>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</si>
  <si>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</si>
  <si>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</si>
  <si>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</si>
  <si>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</si>
  <si>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</si>
  <si>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</si>
  <si>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</si>
  <si>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</si>
  <si>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</si>
  <si>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</si>
  <si>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</si>
  <si>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</si>
  <si>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</si>
  <si>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</si>
  <si>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</si>
  <si>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</si>
  <si>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</si>
  <si>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</si>
  <si>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</si>
  <si>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</si>
  <si>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</si>
  <si>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</si>
  <si>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</si>
  <si>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</si>
  <si>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</si>
  <si>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</si>
  <si>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</si>
  <si>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</si>
  <si>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</si>
  <si>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</si>
  <si>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</si>
  <si>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</si>
  <si>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0.71</t>
  </si>
  <si>
    <t>▲ 0.16</t>
  </si>
  <si>
    <t>病院事業会計</t>
  </si>
  <si>
    <t>水道事業会計</t>
  </si>
  <si>
    <t>公共下水道事業会計</t>
  </si>
  <si>
    <t>一般会計</t>
  </si>
  <si>
    <t>国民健康保険事業特別会計</t>
  </si>
  <si>
    <t>▲ 0.95</t>
  </si>
  <si>
    <t>▲ 0.76</t>
  </si>
  <si>
    <t>介護保険事業特別会計</t>
  </si>
  <si>
    <t>後期高齢者医療事業特別会計</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</si>
  <si>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</si>
  <si>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</si>
  <si>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</si>
  <si>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</si>
  <si>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</si>
  <si>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</si>
  <si>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</si>
  <si>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</si>
  <si>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</si>
  <si>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</si>
  <si>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</si>
  <si>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</si>
  <si>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</si>
  <si>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</si>
  <si>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</si>
  <si>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八尾体育振興会</t>
    <rPh sb="0" eb="2">
      <t>ヤオ</t>
    </rPh>
    <rPh sb="2" eb="4">
      <t>タイイク</t>
    </rPh>
    <rPh sb="4" eb="6">
      <t>シンコウ</t>
    </rPh>
    <rPh sb="6" eb="7">
      <t>カイ</t>
    </rPh>
    <phoneticPr fontId="2"/>
  </si>
  <si>
    <t>八尾シティネット</t>
    <rPh sb="0" eb="2">
      <t>ヤオ</t>
    </rPh>
    <phoneticPr fontId="2"/>
  </si>
  <si>
    <t>やおコミュニティ放送</t>
    <rPh sb="8" eb="10">
      <t>ホウソウ</t>
    </rPh>
    <phoneticPr fontId="2"/>
  </si>
  <si>
    <t>八尾モール</t>
    <rPh sb="0" eb="2">
      <t>ヤオ</t>
    </rPh>
    <phoneticPr fontId="2"/>
  </si>
  <si>
    <t>大阪外環状鉄道</t>
    <rPh sb="0" eb="2">
      <t>オオサカ</t>
    </rPh>
    <rPh sb="2" eb="3">
      <t>ソト</t>
    </rPh>
    <rPh sb="3" eb="5">
      <t>カンジョウ</t>
    </rPh>
    <rPh sb="5" eb="7">
      <t>テツドウ</t>
    </rPh>
    <phoneticPr fontId="2"/>
  </si>
  <si>
    <t>大阪府都市競艇企業団</t>
    <rPh sb="0" eb="3">
      <t>オオサカフ</t>
    </rPh>
    <rPh sb="3" eb="5">
      <t>トシ</t>
    </rPh>
    <rPh sb="5" eb="7">
      <t>キョウテイ</t>
    </rPh>
    <rPh sb="7" eb="9">
      <t>キギョウ</t>
    </rPh>
    <rPh sb="9" eb="10">
      <t>ダン</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</si>
  <si>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</si>
  <si>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</si>
  <si>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</si>
  <si>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</si>
  <si>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</si>
  <si>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</si>
  <si>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</si>
  <si>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大阪広域環境施設組合</t>
    <rPh sb="0" eb="2">
      <t>オオサカ</t>
    </rPh>
    <rPh sb="2" eb="4">
      <t>コウイキ</t>
    </rPh>
    <rPh sb="4" eb="6">
      <t>カンキョウ</t>
    </rPh>
    <rPh sb="6" eb="8">
      <t>シセツ</t>
    </rPh>
    <rPh sb="8" eb="10">
      <t>クミアイ</t>
    </rPh>
    <phoneticPr fontId="2"/>
  </si>
  <si>
    <t>-</t>
    <phoneticPr fontId="2"/>
  </si>
  <si>
    <t>-</t>
    <phoneticPr fontId="2"/>
  </si>
  <si>
    <t>-</t>
    <phoneticPr fontId="2"/>
  </si>
  <si>
    <t>-</t>
    <phoneticPr fontId="2"/>
  </si>
  <si>
    <t>-</t>
    <phoneticPr fontId="2"/>
  </si>
  <si>
    <t>-</t>
    <phoneticPr fontId="2"/>
  </si>
  <si>
    <t>-</t>
    <phoneticPr fontId="2"/>
  </si>
  <si>
    <t>-</t>
    <phoneticPr fontId="2"/>
  </si>
  <si>
    <t>地域福祉推進基金</t>
    <rPh sb="0" eb="2">
      <t>チイキ</t>
    </rPh>
    <rPh sb="2" eb="4">
      <t>フクシ</t>
    </rPh>
    <rPh sb="4" eb="6">
      <t>スイシン</t>
    </rPh>
    <rPh sb="6" eb="8">
      <t>キキン</t>
    </rPh>
    <phoneticPr fontId="2"/>
  </si>
  <si>
    <t>公共公益施設整備基金</t>
    <rPh sb="0" eb="2">
      <t>コウキョウ</t>
    </rPh>
    <rPh sb="2" eb="4">
      <t>コウエキ</t>
    </rPh>
    <rPh sb="4" eb="6">
      <t>シセツ</t>
    </rPh>
    <rPh sb="6" eb="8">
      <t>セイビ</t>
    </rPh>
    <rPh sb="8" eb="10">
      <t>キキン</t>
    </rPh>
    <phoneticPr fontId="2"/>
  </si>
  <si>
    <t>緑化基金</t>
    <rPh sb="0" eb="2">
      <t>リョクカ</t>
    </rPh>
    <rPh sb="2" eb="4">
      <t>キキン</t>
    </rPh>
    <phoneticPr fontId="2"/>
  </si>
  <si>
    <t>奨学基金</t>
    <rPh sb="0" eb="2">
      <t>ショウガク</t>
    </rPh>
    <rPh sb="2" eb="4">
      <t>キキン</t>
    </rPh>
    <phoneticPr fontId="2"/>
  </si>
  <si>
    <t>こども夢基金</t>
    <rPh sb="3" eb="4">
      <t>ユメ</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</si>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</sst>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0"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B5AE-4ACA-BDFD-8BB344179F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57569</c:v>
                </c:pt>
                <c:pt idx="1">
                  <c:v>23499</c:v>
                </c:pt>
                <c:pt idx="2">
                  <c:v>29588</c:v>
                </c:pt>
                <c:pt idx="3">
                  <c:v>32751</c:v>
                </c:pt>
                <c:pt idx="4">
                  <c:v>21523</c:v>
                </c:pt>
              </c:numCache>
            </c:numRef>
          </c:val>
          <c:smooth val="0"/>
          <c:extLst>
            <c:ext xmlns:c16="http://schemas.microsoft.com/office/drawing/2014/chart" uri="{C3380CC4-5D6E-409C-BE32-E72D297353CC}">
              <c16:uniqueId val="{00000001-B5AE-4ACA-BDFD-8BB344179F3D}"/>
            </c:ext>
          </c:extLst>
        </c:ser>
        <c:dLbls>
          <c:showLegendKey val="0"/>
          <c:showVal val="0"/>
          <c:showCatName val="0"/>
          <c:showSerName val="0"/>
          <c:showPercent val="0"/>
          <c:showBubbleSize val="0"/>
        </c:dLbls>
        <c:marker val="1"/>
        <c:smooth val="0"/>
        <c:axId val="269423200"/>
        <c:axId val="238615584"/>
      </c:lineChart>
      <c:catAx>
        <c:axId val="269423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615584"/>
        <c:crosses val="autoZero"/>
        <c:auto val="1"/>
        <c:lblAlgn val="ctr"/>
        <c:lblOffset val="100"/>
        <c:tickLblSkip val="1"/>
        <c:tickMarkSkip val="1"/>
        <c:noMultiLvlLbl val="0"/>
      </c:catAx>
      <c:valAx>
        <c:axId val="2386155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42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0.09</c:v>
                </c:pt>
                <c:pt idx="1">
                  <c:v>7.0000000000000007E-2</c:v>
                </c:pt>
                <c:pt idx="2">
                  <c:v>7.0000000000000007E-2</c:v>
                </c:pt>
                <c:pt idx="3">
                  <c:v>1.32</c:v>
                </c:pt>
                <c:pt idx="4">
                  <c:v>2.4300000000000002</c:v>
                </c:pt>
              </c:numCache>
            </c:numRef>
          </c:val>
          <c:extLst>
            <c:ext xmlns:c16="http://schemas.microsoft.com/office/drawing/2014/chart" uri="{C3380CC4-5D6E-409C-BE32-E72D297353CC}">
              <c16:uniqueId val="{00000000-5444-4C99-B805-7C806EF7FB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11.73</c:v>
                </c:pt>
                <c:pt idx="1">
                  <c:v>11.04</c:v>
                </c:pt>
                <c:pt idx="2">
                  <c:v>10.67</c:v>
                </c:pt>
                <c:pt idx="3">
                  <c:v>10.33</c:v>
                </c:pt>
                <c:pt idx="4">
                  <c:v>10.93</c:v>
                </c:pt>
              </c:numCache>
            </c:numRef>
          </c:val>
          <c:extLst>
            <c:ext xmlns:c16="http://schemas.microsoft.com/office/drawing/2014/chart" uri="{C3380CC4-5D6E-409C-BE32-E72D297353CC}">
              <c16:uniqueId val="{00000001-5444-4C99-B805-7C806EF7FBFC}"/>
            </c:ext>
          </c:extLst>
        </c:ser>
        <c:dLbls>
          <c:showLegendKey val="0"/>
          <c:showVal val="0"/>
          <c:showCatName val="0"/>
          <c:showSerName val="0"/>
          <c:showPercent val="0"/>
          <c:showBubbleSize val="0"/>
        </c:dLbls>
        <c:gapWidth val="250"/>
        <c:overlap val="100"/>
        <c:axId val="273127928"/>
        <c:axId val="27511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c:v>
                </c:pt>
                <c:pt idx="1">
                  <c:v>-0.71</c:v>
                </c:pt>
                <c:pt idx="2">
                  <c:v>-0.16</c:v>
                </c:pt>
                <c:pt idx="3">
                  <c:v>1.5</c:v>
                </c:pt>
                <c:pt idx="4">
                  <c:v>1.98</c:v>
                </c:pt>
              </c:numCache>
            </c:numRef>
          </c:val>
          <c:smooth val="0"/>
          <c:extLst>
            <c:ext xmlns:c16="http://schemas.microsoft.com/office/drawing/2014/chart" uri="{C3380CC4-5D6E-409C-BE32-E72D297353CC}">
              <c16:uniqueId val="{00000002-5444-4C99-B805-7C806EF7FBFC}"/>
            </c:ext>
          </c:extLst>
        </c:ser>
        <c:dLbls>
          <c:showLegendKey val="0"/>
          <c:showVal val="0"/>
          <c:showCatName val="0"/>
          <c:showSerName val="0"/>
          <c:showPercent val="0"/>
          <c:showBubbleSize val="0"/>
        </c:dLbls>
        <c:marker val="1"/>
        <c:smooth val="0"/>
        <c:axId val="273127928"/>
        <c:axId val="275111504"/>
      </c:lineChart>
      <c:catAx>
        <c:axId val="27312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111504"/>
        <c:crosses val="autoZero"/>
        <c:auto val="1"/>
        <c:lblAlgn val="ctr"/>
        <c:lblOffset val="100"/>
        <c:tickLblSkip val="1"/>
        <c:tickMarkSkip val="1"/>
        <c:noMultiLvlLbl val="0"/>
      </c:catAx>
      <c:valAx>
        <c:axId val="27511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12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4EF0-472C-B81E-FEDFFD3E27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F0-472C-B81E-FEDFFD3E2776}"/>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F0-472C-B81E-FEDFFD3E277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0.26</c:v>
                </c:pt>
                <c:pt idx="6">
                  <c:v>#N/A</c:v>
                </c:pt>
                <c:pt idx="7">
                  <c:v>0.26</c:v>
                </c:pt>
                <c:pt idx="8">
                  <c:v>#N/A</c:v>
                </c:pt>
                <c:pt idx="9">
                  <c:v>0.06</c:v>
                </c:pt>
              </c:numCache>
            </c:numRef>
          </c:val>
          <c:extLst>
            <c:ext xmlns:c16="http://schemas.microsoft.com/office/drawing/2014/chart" uri="{C3380CC4-5D6E-409C-BE32-E72D297353CC}">
              <c16:uniqueId val="{00000003-4EF0-472C-B81E-FEDFFD3E277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0.34</c:v>
                </c:pt>
                <c:pt idx="2">
                  <c:v>#N/A</c:v>
                </c:pt>
                <c:pt idx="3">
                  <c:v>0.91</c:v>
                </c:pt>
                <c:pt idx="4">
                  <c:v>#N/A</c:v>
                </c:pt>
                <c:pt idx="5">
                  <c:v>0.59</c:v>
                </c:pt>
                <c:pt idx="6">
                  <c:v>#N/A</c:v>
                </c:pt>
                <c:pt idx="7">
                  <c:v>0.24</c:v>
                </c:pt>
                <c:pt idx="8">
                  <c:v>#N/A</c:v>
                </c:pt>
                <c:pt idx="9">
                  <c:v>0.18</c:v>
                </c:pt>
              </c:numCache>
            </c:numRef>
          </c:val>
          <c:extLst>
            <c:ext xmlns:c16="http://schemas.microsoft.com/office/drawing/2014/chart" uri="{C3380CC4-5D6E-409C-BE32-E72D297353CC}">
              <c16:uniqueId val="{00000004-4EF0-472C-B81E-FEDFFD3E277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0.95</c:v>
                </c:pt>
                <c:pt idx="1">
                  <c:v>#N/A</c:v>
                </c:pt>
                <c:pt idx="2">
                  <c:v>0.76</c:v>
                </c:pt>
                <c:pt idx="3">
                  <c:v>#N/A</c:v>
                </c:pt>
                <c:pt idx="4">
                  <c:v>#N/A</c:v>
                </c:pt>
                <c:pt idx="5">
                  <c:v>0.99</c:v>
                </c:pt>
                <c:pt idx="6">
                  <c:v>#N/A</c:v>
                </c:pt>
                <c:pt idx="7">
                  <c:v>0.74</c:v>
                </c:pt>
                <c:pt idx="8">
                  <c:v>#N/A</c:v>
                </c:pt>
                <c:pt idx="9">
                  <c:v>0.31</c:v>
                </c:pt>
              </c:numCache>
            </c:numRef>
          </c:val>
          <c:extLst>
            <c:ext xmlns:c16="http://schemas.microsoft.com/office/drawing/2014/chart" uri="{C3380CC4-5D6E-409C-BE32-E72D297353CC}">
              <c16:uniqueId val="{00000005-4EF0-472C-B81E-FEDFFD3E277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0.06</c:v>
                </c:pt>
                <c:pt idx="4">
                  <c:v>#N/A</c:v>
                </c:pt>
                <c:pt idx="5">
                  <c:v>0.06</c:v>
                </c:pt>
                <c:pt idx="6">
                  <c:v>#N/A</c:v>
                </c:pt>
                <c:pt idx="7">
                  <c:v>1.32</c:v>
                </c:pt>
                <c:pt idx="8">
                  <c:v>#N/A</c:v>
                </c:pt>
                <c:pt idx="9">
                  <c:v>2.42</c:v>
                </c:pt>
              </c:numCache>
            </c:numRef>
          </c:val>
          <c:extLst>
            <c:ext xmlns:c16="http://schemas.microsoft.com/office/drawing/2014/chart" uri="{C3380CC4-5D6E-409C-BE32-E72D297353CC}">
              <c16:uniqueId val="{00000006-4EF0-472C-B81E-FEDFFD3E277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0.87</c:v>
                </c:pt>
                <c:pt idx="2">
                  <c:v>#N/A</c:v>
                </c:pt>
                <c:pt idx="3">
                  <c:v>2.09</c:v>
                </c:pt>
                <c:pt idx="4">
                  <c:v>#N/A</c:v>
                </c:pt>
                <c:pt idx="5">
                  <c:v>3.7</c:v>
                </c:pt>
                <c:pt idx="6">
                  <c:v>#N/A</c:v>
                </c:pt>
                <c:pt idx="7">
                  <c:v>3.64</c:v>
                </c:pt>
                <c:pt idx="8">
                  <c:v>#N/A</c:v>
                </c:pt>
                <c:pt idx="9">
                  <c:v>3.96</c:v>
                </c:pt>
              </c:numCache>
            </c:numRef>
          </c:val>
          <c:extLst>
            <c:ext xmlns:c16="http://schemas.microsoft.com/office/drawing/2014/chart" uri="{C3380CC4-5D6E-409C-BE32-E72D297353CC}">
              <c16:uniqueId val="{00000007-4EF0-472C-B81E-FEDFFD3E27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9.75</c:v>
                </c:pt>
                <c:pt idx="2">
                  <c:v>#N/A</c:v>
                </c:pt>
                <c:pt idx="3">
                  <c:v>9.7200000000000006</c:v>
                </c:pt>
                <c:pt idx="4">
                  <c:v>#N/A</c:v>
                </c:pt>
                <c:pt idx="5">
                  <c:v>9</c:v>
                </c:pt>
                <c:pt idx="6">
                  <c:v>#N/A</c:v>
                </c:pt>
                <c:pt idx="7">
                  <c:v>8.3800000000000008</c:v>
                </c:pt>
                <c:pt idx="8">
                  <c:v>#N/A</c:v>
                </c:pt>
                <c:pt idx="9">
                  <c:v>7.5</c:v>
                </c:pt>
              </c:numCache>
            </c:numRef>
          </c:val>
          <c:extLst>
            <c:ext xmlns:c16="http://schemas.microsoft.com/office/drawing/2014/chart" uri="{C3380CC4-5D6E-409C-BE32-E72D297353CC}">
              <c16:uniqueId val="{00000008-4EF0-472C-B81E-FEDFFD3E277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8.1199999999999992</c:v>
                </c:pt>
                <c:pt idx="2">
                  <c:v>#N/A</c:v>
                </c:pt>
                <c:pt idx="3">
                  <c:v>8.69</c:v>
                </c:pt>
                <c:pt idx="4">
                  <c:v>#N/A</c:v>
                </c:pt>
                <c:pt idx="5">
                  <c:v>8.6999999999999993</c:v>
                </c:pt>
                <c:pt idx="6">
                  <c:v>#N/A</c:v>
                </c:pt>
                <c:pt idx="7">
                  <c:v>8.5299999999999994</c:v>
                </c:pt>
                <c:pt idx="8">
                  <c:v>#N/A</c:v>
                </c:pt>
                <c:pt idx="9">
                  <c:v>8.34</c:v>
                </c:pt>
              </c:numCache>
            </c:numRef>
          </c:val>
          <c:extLst>
            <c:ext xmlns:c16="http://schemas.microsoft.com/office/drawing/2014/chart" uri="{C3380CC4-5D6E-409C-BE32-E72D297353CC}">
              <c16:uniqueId val="{00000009-4EF0-472C-B81E-FEDFFD3E2776}"/>
            </c:ext>
          </c:extLst>
        </c:ser>
        <c:dLbls>
          <c:showLegendKey val="0"/>
          <c:showVal val="0"/>
          <c:showCatName val="0"/>
          <c:showSerName val="0"/>
          <c:showPercent val="0"/>
          <c:showBubbleSize val="0"/>
        </c:dLbls>
        <c:gapWidth val="150"/>
        <c:overlap val="100"/>
        <c:axId val="271632536"/>
        <c:axId val="272122512"/>
      </c:barChart>
      <c:catAx>
        <c:axId val="27163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122512"/>
        <c:crosses val="autoZero"/>
        <c:auto val="1"/>
        <c:lblAlgn val="ctr"/>
        <c:lblOffset val="100"/>
        <c:tickLblSkip val="1"/>
        <c:tickMarkSkip val="1"/>
        <c:noMultiLvlLbl val="0"/>
      </c:catAx>
      <c:valAx>
        <c:axId val="27212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632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11627</c:v>
                </c:pt>
                <c:pt idx="5">
                  <c:v>10919</c:v>
                </c:pt>
                <c:pt idx="8">
                  <c:v>11086</c:v>
                </c:pt>
                <c:pt idx="11">
                  <c:v>11407</c:v>
                </c:pt>
                <c:pt idx="14">
                  <c:v>11535</c:v>
                </c:pt>
              </c:numCache>
            </c:numRef>
          </c:val>
          <c:extLst>
            <c:ext xmlns:c16="http://schemas.microsoft.com/office/drawing/2014/chart" uri="{C3380CC4-5D6E-409C-BE32-E72D297353CC}">
              <c16:uniqueId val="{00000000-5A86-4C81-83A0-EC05256606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c:v>
                </c:pt>
                <c:pt idx="3">
                  <c:v>3</c:v>
                </c:pt>
                <c:pt idx="6">
                  <c:v>1</c:v>
                </c:pt>
                <c:pt idx="9">
                  <c:v>0</c:v>
                </c:pt>
                <c:pt idx="12">
                  <c:v>0</c:v>
                </c:pt>
              </c:numCache>
            </c:numRef>
          </c:val>
          <c:extLst>
            <c:ext xmlns:c16="http://schemas.microsoft.com/office/drawing/2014/chart" uri="{C3380CC4-5D6E-409C-BE32-E72D297353CC}">
              <c16:uniqueId val="{00000001-5A86-4C81-83A0-EC05256606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86-4C81-83A0-EC05256606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249</c:v>
                </c:pt>
                <c:pt idx="3">
                  <c:v>156</c:v>
                </c:pt>
                <c:pt idx="6">
                  <c:v>159</c:v>
                </c:pt>
                <c:pt idx="9">
                  <c:v>103</c:v>
                </c:pt>
                <c:pt idx="12">
                  <c:v>88</c:v>
                </c:pt>
              </c:numCache>
            </c:numRef>
          </c:val>
          <c:extLst>
            <c:ext xmlns:c16="http://schemas.microsoft.com/office/drawing/2014/chart" uri="{C3380CC4-5D6E-409C-BE32-E72D297353CC}">
              <c16:uniqueId val="{00000003-5A86-4C81-83A0-EC05256606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6032</c:v>
                </c:pt>
                <c:pt idx="3">
                  <c:v>4809</c:v>
                </c:pt>
                <c:pt idx="6">
                  <c:v>4835</c:v>
                </c:pt>
                <c:pt idx="9">
                  <c:v>4783</c:v>
                </c:pt>
                <c:pt idx="12">
                  <c:v>4814</c:v>
                </c:pt>
              </c:numCache>
            </c:numRef>
          </c:val>
          <c:extLst>
            <c:ext xmlns:c16="http://schemas.microsoft.com/office/drawing/2014/chart" uri="{C3380CC4-5D6E-409C-BE32-E72D297353CC}">
              <c16:uniqueId val="{00000004-5A86-4C81-83A0-EC05256606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c:v>
                </c:pt>
                <c:pt idx="3">
                  <c:v>6</c:v>
                </c:pt>
                <c:pt idx="6">
                  <c:v>5</c:v>
                </c:pt>
                <c:pt idx="9">
                  <c:v>2</c:v>
                </c:pt>
                <c:pt idx="12">
                  <c:v>1</c:v>
                </c:pt>
              </c:numCache>
            </c:numRef>
          </c:val>
          <c:extLst>
            <c:ext xmlns:c16="http://schemas.microsoft.com/office/drawing/2014/chart" uri="{C3380CC4-5D6E-409C-BE32-E72D297353CC}">
              <c16:uniqueId val="{00000005-5A86-4C81-83A0-EC05256606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31</c:v>
                </c:pt>
                <c:pt idx="3">
                  <c:v>12</c:v>
                </c:pt>
                <c:pt idx="6">
                  <c:v>25</c:v>
                </c:pt>
                <c:pt idx="9">
                  <c:v>19</c:v>
                </c:pt>
                <c:pt idx="12">
                  <c:v>8</c:v>
                </c:pt>
              </c:numCache>
            </c:numRef>
          </c:val>
          <c:extLst>
            <c:ext xmlns:c16="http://schemas.microsoft.com/office/drawing/2014/chart" uri="{C3380CC4-5D6E-409C-BE32-E72D297353CC}">
              <c16:uniqueId val="{00000006-5A86-4C81-83A0-EC05256606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8977</c:v>
                </c:pt>
                <c:pt idx="3">
                  <c:v>8938</c:v>
                </c:pt>
                <c:pt idx="6">
                  <c:v>9041</c:v>
                </c:pt>
                <c:pt idx="9">
                  <c:v>8740</c:v>
                </c:pt>
                <c:pt idx="12">
                  <c:v>8679</c:v>
                </c:pt>
              </c:numCache>
            </c:numRef>
          </c:val>
          <c:extLst>
            <c:ext xmlns:c16="http://schemas.microsoft.com/office/drawing/2014/chart" uri="{C3380CC4-5D6E-409C-BE32-E72D297353CC}">
              <c16:uniqueId val="{00000007-5A86-4C81-83A0-EC0525660667}"/>
            </c:ext>
          </c:extLst>
        </c:ser>
        <c:dLbls>
          <c:showLegendKey val="0"/>
          <c:showVal val="0"/>
          <c:showCatName val="0"/>
          <c:showSerName val="0"/>
          <c:showPercent val="0"/>
          <c:showBubbleSize val="0"/>
        </c:dLbls>
        <c:gapWidth val="100"/>
        <c:overlap val="100"/>
        <c:axId val="278682744"/>
        <c:axId val="275848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3674</c:v>
                </c:pt>
                <c:pt idx="2">
                  <c:v>#N/A</c:v>
                </c:pt>
                <c:pt idx="3">
                  <c:v>#N/A</c:v>
                </c:pt>
                <c:pt idx="4">
                  <c:v>3005</c:v>
                </c:pt>
                <c:pt idx="5">
                  <c:v>#N/A</c:v>
                </c:pt>
                <c:pt idx="6">
                  <c:v>#N/A</c:v>
                </c:pt>
                <c:pt idx="7">
                  <c:v>2980</c:v>
                </c:pt>
                <c:pt idx="8">
                  <c:v>#N/A</c:v>
                </c:pt>
                <c:pt idx="9">
                  <c:v>#N/A</c:v>
                </c:pt>
                <c:pt idx="10">
                  <c:v>2240</c:v>
                </c:pt>
                <c:pt idx="11">
                  <c:v>#N/A</c:v>
                </c:pt>
                <c:pt idx="12">
                  <c:v>#N/A</c:v>
                </c:pt>
                <c:pt idx="13">
                  <c:v>2055</c:v>
                </c:pt>
                <c:pt idx="14">
                  <c:v>#N/A</c:v>
                </c:pt>
              </c:numCache>
            </c:numRef>
          </c:val>
          <c:smooth val="0"/>
          <c:extLst>
            <c:ext xmlns:c16="http://schemas.microsoft.com/office/drawing/2014/chart" uri="{C3380CC4-5D6E-409C-BE32-E72D297353CC}">
              <c16:uniqueId val="{00000008-5A86-4C81-83A0-EC0525660667}"/>
            </c:ext>
          </c:extLst>
        </c:ser>
        <c:dLbls>
          <c:showLegendKey val="0"/>
          <c:showVal val="0"/>
          <c:showCatName val="0"/>
          <c:showSerName val="0"/>
          <c:showPercent val="0"/>
          <c:showBubbleSize val="0"/>
        </c:dLbls>
        <c:marker val="1"/>
        <c:smooth val="0"/>
        <c:axId val="278682744"/>
        <c:axId val="275848344"/>
      </c:lineChart>
      <c:catAx>
        <c:axId val="27868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5848344"/>
        <c:crosses val="autoZero"/>
        <c:auto val="1"/>
        <c:lblAlgn val="ctr"/>
        <c:lblOffset val="100"/>
        <c:tickLblSkip val="1"/>
        <c:tickMarkSkip val="1"/>
        <c:noMultiLvlLbl val="0"/>
      </c:catAx>
      <c:valAx>
        <c:axId val="275848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68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114626</c:v>
                </c:pt>
                <c:pt idx="5">
                  <c:v>115279</c:v>
                </c:pt>
                <c:pt idx="8">
                  <c:v>115936</c:v>
                </c:pt>
                <c:pt idx="11">
                  <c:v>117056</c:v>
                </c:pt>
                <c:pt idx="14">
                  <c:v>116227</c:v>
                </c:pt>
              </c:numCache>
            </c:numRef>
          </c:val>
          <c:extLst>
            <c:ext xmlns:c16="http://schemas.microsoft.com/office/drawing/2014/chart" uri="{C3380CC4-5D6E-409C-BE32-E72D297353CC}">
              <c16:uniqueId val="{00000000-89EC-4A63-921D-48FD3168BE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37309</c:v>
                </c:pt>
                <c:pt idx="5">
                  <c:v>39860</c:v>
                </c:pt>
                <c:pt idx="8">
                  <c:v>42417</c:v>
                </c:pt>
                <c:pt idx="11">
                  <c:v>44042</c:v>
                </c:pt>
                <c:pt idx="14">
                  <c:v>42975</c:v>
                </c:pt>
              </c:numCache>
            </c:numRef>
          </c:val>
          <c:extLst>
            <c:ext xmlns:c16="http://schemas.microsoft.com/office/drawing/2014/chart" uri="{C3380CC4-5D6E-409C-BE32-E72D297353CC}">
              <c16:uniqueId val="{00000001-89EC-4A63-921D-48FD3168BE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9027</c:v>
                </c:pt>
                <c:pt idx="5">
                  <c:v>8557</c:v>
                </c:pt>
                <c:pt idx="8">
                  <c:v>8232</c:v>
                </c:pt>
                <c:pt idx="11">
                  <c:v>8411</c:v>
                </c:pt>
                <c:pt idx="14">
                  <c:v>8731</c:v>
                </c:pt>
              </c:numCache>
            </c:numRef>
          </c:val>
          <c:extLst>
            <c:ext xmlns:c16="http://schemas.microsoft.com/office/drawing/2014/chart" uri="{C3380CC4-5D6E-409C-BE32-E72D297353CC}">
              <c16:uniqueId val="{00000002-89EC-4A63-921D-48FD3168BE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EC-4A63-921D-48FD3168BE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EC-4A63-921D-48FD3168BE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2</c:v>
                </c:pt>
                <c:pt idx="6">
                  <c:v>2</c:v>
                </c:pt>
                <c:pt idx="9">
                  <c:v>0</c:v>
                </c:pt>
                <c:pt idx="12">
                  <c:v>0</c:v>
                </c:pt>
              </c:numCache>
            </c:numRef>
          </c:val>
          <c:extLst>
            <c:ext xmlns:c16="http://schemas.microsoft.com/office/drawing/2014/chart" uri="{C3380CC4-5D6E-409C-BE32-E72D297353CC}">
              <c16:uniqueId val="{00000005-89EC-4A63-921D-48FD3168BE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9575</c:v>
                </c:pt>
                <c:pt idx="3">
                  <c:v>10204</c:v>
                </c:pt>
                <c:pt idx="6">
                  <c:v>10745</c:v>
                </c:pt>
                <c:pt idx="9">
                  <c:v>10684</c:v>
                </c:pt>
                <c:pt idx="12">
                  <c:v>10826</c:v>
                </c:pt>
              </c:numCache>
            </c:numRef>
          </c:val>
          <c:extLst>
            <c:ext xmlns:c16="http://schemas.microsoft.com/office/drawing/2014/chart" uri="{C3380CC4-5D6E-409C-BE32-E72D297353CC}">
              <c16:uniqueId val="{00000006-89EC-4A63-921D-48FD3168BE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1257</c:v>
                </c:pt>
                <c:pt idx="3">
                  <c:v>1140</c:v>
                </c:pt>
                <c:pt idx="6">
                  <c:v>1024</c:v>
                </c:pt>
                <c:pt idx="9">
                  <c:v>974</c:v>
                </c:pt>
                <c:pt idx="12">
                  <c:v>876</c:v>
                </c:pt>
              </c:numCache>
            </c:numRef>
          </c:val>
          <c:extLst>
            <c:ext xmlns:c16="http://schemas.microsoft.com/office/drawing/2014/chart" uri="{C3380CC4-5D6E-409C-BE32-E72D297353CC}">
              <c16:uniqueId val="{00000007-89EC-4A63-921D-48FD3168BE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78768</c:v>
                </c:pt>
                <c:pt idx="3">
                  <c:v>76364</c:v>
                </c:pt>
                <c:pt idx="6">
                  <c:v>74012</c:v>
                </c:pt>
                <c:pt idx="9">
                  <c:v>68061</c:v>
                </c:pt>
                <c:pt idx="12">
                  <c:v>63874</c:v>
                </c:pt>
              </c:numCache>
            </c:numRef>
          </c:val>
          <c:extLst>
            <c:ext xmlns:c16="http://schemas.microsoft.com/office/drawing/2014/chart" uri="{C3380CC4-5D6E-409C-BE32-E72D297353CC}">
              <c16:uniqueId val="{00000008-89EC-4A63-921D-48FD3168BE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EC-4A63-921D-48FD3168BE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95487</c:v>
                </c:pt>
                <c:pt idx="3">
                  <c:v>94597</c:v>
                </c:pt>
                <c:pt idx="6">
                  <c:v>94940</c:v>
                </c:pt>
                <c:pt idx="9">
                  <c:v>97576</c:v>
                </c:pt>
                <c:pt idx="12">
                  <c:v>97237</c:v>
                </c:pt>
              </c:numCache>
            </c:numRef>
          </c:val>
          <c:extLst>
            <c:ext xmlns:c16="http://schemas.microsoft.com/office/drawing/2014/chart" uri="{C3380CC4-5D6E-409C-BE32-E72D297353CC}">
              <c16:uniqueId val="{0000000A-89EC-4A63-921D-48FD3168BE4B}"/>
            </c:ext>
          </c:extLst>
        </c:ser>
        <c:dLbls>
          <c:showLegendKey val="0"/>
          <c:showVal val="0"/>
          <c:showCatName val="0"/>
          <c:showSerName val="0"/>
          <c:showPercent val="0"/>
          <c:showBubbleSize val="0"/>
        </c:dLbls>
        <c:gapWidth val="100"/>
        <c:overlap val="100"/>
        <c:axId val="271423184"/>
        <c:axId val="27142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24129</c:v>
                </c:pt>
                <c:pt idx="2">
                  <c:v>#N/A</c:v>
                </c:pt>
                <c:pt idx="3">
                  <c:v>#N/A</c:v>
                </c:pt>
                <c:pt idx="4">
                  <c:v>18611</c:v>
                </c:pt>
                <c:pt idx="5">
                  <c:v>#N/A</c:v>
                </c:pt>
                <c:pt idx="6">
                  <c:v>#N/A</c:v>
                </c:pt>
                <c:pt idx="7">
                  <c:v>14138</c:v>
                </c:pt>
                <c:pt idx="8">
                  <c:v>#N/A</c:v>
                </c:pt>
                <c:pt idx="9">
                  <c:v>#N/A</c:v>
                </c:pt>
                <c:pt idx="10">
                  <c:v>7786</c:v>
                </c:pt>
                <c:pt idx="11">
                  <c:v>#N/A</c:v>
                </c:pt>
                <c:pt idx="12">
                  <c:v>#N/A</c:v>
                </c:pt>
                <c:pt idx="13">
                  <c:v>4881</c:v>
                </c:pt>
                <c:pt idx="14">
                  <c:v>#N/A</c:v>
                </c:pt>
              </c:numCache>
            </c:numRef>
          </c:val>
          <c:smooth val="0"/>
          <c:extLst>
            <c:ext xmlns:c16="http://schemas.microsoft.com/office/drawing/2014/chart" uri="{C3380CC4-5D6E-409C-BE32-E72D297353CC}">
              <c16:uniqueId val="{0000000B-89EC-4A63-921D-48FD3168BE4B}"/>
            </c:ext>
          </c:extLst>
        </c:ser>
        <c:dLbls>
          <c:showLegendKey val="0"/>
          <c:showVal val="0"/>
          <c:showCatName val="0"/>
          <c:showSerName val="0"/>
          <c:showPercent val="0"/>
          <c:showBubbleSize val="0"/>
        </c:dLbls>
        <c:marker val="1"/>
        <c:smooth val="0"/>
        <c:axId val="271423184"/>
        <c:axId val="271423968"/>
      </c:lineChart>
      <c:catAx>
        <c:axId val="27142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1423968"/>
        <c:crosses val="autoZero"/>
        <c:auto val="1"/>
        <c:lblAlgn val="ctr"/>
        <c:lblOffset val="100"/>
        <c:tickLblSkip val="1"/>
        <c:tickMarkSkip val="1"/>
        <c:noMultiLvlLbl val="0"/>
      </c:catAx>
      <c:valAx>
        <c:axId val="27142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42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5783</c:v>
                </c:pt>
                <c:pt idx="1">
                  <c:v>5840</c:v>
                </c:pt>
                <c:pt idx="2">
                  <c:v>6236</c:v>
                </c:pt>
              </c:numCache>
            </c:numRef>
          </c:val>
          <c:extLst>
            <c:ext xmlns:c16="http://schemas.microsoft.com/office/drawing/2014/chart" uri="{C3380CC4-5D6E-409C-BE32-E72D297353CC}">
              <c16:uniqueId val="{00000000-74E4-4FF8-87BD-329E2F5242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4E4-4FF8-87BD-329E2F5242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2406</c:v>
                </c:pt>
                <c:pt idx="1">
                  <c:v>2493</c:v>
                </c:pt>
                <c:pt idx="2">
                  <c:v>2414</c:v>
                </c:pt>
              </c:numCache>
            </c:numRef>
          </c:val>
          <c:extLst>
            <c:ext xmlns:c16="http://schemas.microsoft.com/office/drawing/2014/chart" uri="{C3380CC4-5D6E-409C-BE32-E72D297353CC}">
              <c16:uniqueId val="{00000002-74E4-4FF8-87BD-329E2F52421A}"/>
            </c:ext>
          </c:extLst>
        </c:ser>
        <c:dLbls>
          <c:showLegendKey val="0"/>
          <c:showVal val="0"/>
          <c:showCatName val="0"/>
          <c:showSerName val="0"/>
          <c:showPercent val="0"/>
          <c:showBubbleSize val="0"/>
        </c:dLbls>
        <c:gapWidth val="120"/>
        <c:overlap val="100"/>
        <c:axId val="271425144"/>
        <c:axId val="271425536"/>
      </c:barChart>
      <c:catAx>
        <c:axId val="27142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1425536"/>
        <c:crosses val="autoZero"/>
        <c:auto val="1"/>
        <c:lblAlgn val="ctr"/>
        <c:lblOffset val="100"/>
        <c:tickLblSkip val="1"/>
        <c:tickMarkSkip val="1"/>
        <c:noMultiLvlLbl val="0"/>
      </c:catAx>
      <c:valAx>
        <c:axId val="271425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142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の額が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増加したものの、元利償還金の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、また地方債償還額に充当した都市計画税の増による算入公債費等の増により、前年度と比較し改善した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土地開発公社の経営健全化に係る取り組みによる第三セクター等改革推進債やこれまでに発行してきた退職手当債など、基準財政需要額に算入されない地方債の償還により、公債費は高い水準で推移することが見込まれているため、その動向に十分に留意し、公債費の適切な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修正なし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公営企業債等繰入見込額（病院事業会計、公共下水道事業会計）が減少したため、前年度と比較し改善した。また、一部事務組合（大阪広域環境施設組合）による組合等負担等見込額についても減少傾向である。　　</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さらに、財政調整基金を取り崩さなかったことや、「がんばれ八尾応援寄附金」の増により充当可能基金が増加している。</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引き続き、将来世代に過度な負担の先送りがないように財政運営に取り組む。</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市営住宅整備事業のため「市営住宅整備基金」を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百万円、地域福祉を推進し高齢者や障がい者等の福祉事業の充実を図るため「地域福祉推進基金」を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百万円を取り崩した一方、</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寄附金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の増等により基金全体として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百万円を積み立てたことにより、基金全体としては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財政調整基金については、安定した財政運営を行うために一定額を確保していくこととしており、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選択と集中による既存事業の見直しや固定的な経費の縮減等、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「新やお改革プラン」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に掲げる取り組み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を着実に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実行することにより、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できる限り基金取崩し額を抑制することとしている。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・地域福祉推進基金：本市における地域福祉を推進し、高齢者及び障がい者等の在宅福祉事業の充実を図る。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・公共公益施設整備基金：本市の公共公益施設の整備事業等に充てる。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・緑化基金：本市の緑化推進事業に充てる。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・奨学基金：高等学校の修学が困難な市民に対し給付する奨学金に充てる。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・こども夢基金：子どもの健全育成や子育て支援を推進する。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400">
            <a:solidFill>
              <a:srgbClr val="000000"/>
            </a:solidFill>
            <a:effectLst/>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地域安全・安心のまちづくり基金で寄附金を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百万円積み立てたことや、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公共公益施設整備基金で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土地売払収入により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市営住宅整備事業で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百万円、地域福祉を推進し高齢者や障がい者等の在宅福祉事業の充実を図るため、地域福祉推進基金で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百万円を取り崩したこと等により、特定目的基金全体としては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厳しい歳入の状況が続く中、市民ニーズに応えるためそれぞれの基金目的に沿った事業への活用を図る。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寄附金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・繰越金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396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「新やお改革プラン」において、令和４年度末の基金残高を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億円に維持することを目標としている。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地方税において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市たばこ税</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の減はあるものの、個人市民税及び法人市民税</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増もあり地方税全体で増となる一方で、被生活保護者数は全国的に見ても高い水準にあることなどから基準財政需要額が大きいため、類似団体内平均値を下回り、大阪府平均付近で推移している。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令和元年度に策定した「新やお改革プラン」に基づき、社会状況の変化等をふまえた事業の廃止や縮小、効率的な組織体制の構築による人件費の総額抑制、新たな歳入確保等の取り組み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を通じて、財政基盤の強化を図る。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7355</xdr:rowOff>
    </xdr:from>
    <xdr:ext cx="762000" cy="259045"/>
    <xdr:sp macro="" textlink="">
      <xdr:nvSpPr>
        <xdr:cNvPr id="93" name="テキスト ボックス 92"/>
        <xdr:cNvSpPr txBox="1"/>
      </xdr:nvSpPr>
      <xdr:spPr>
        <a:xfrm>
          <a:off x="2844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97" name="テキスト ボックス 96"/>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地方税及び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の増などによ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歳入一般財源総額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は増加したものの、扶助費及び繰出金の増加等により、前年度比で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ポイント悪化し類似団体内平均値を大きく上回ることとなった。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税収の大きな伸びが期待できない一方で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、障がい者サービス費等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の扶助費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や、介護保険事業特別会計等への繰出金の増加など、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今後も社会保障給付費が高い水準で推移することが見込まれる。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「新やお改革プラン」をふまえ、選択と集中による事務事業の見直し、義務的経費などの固定的経費の縮減などに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取り組み、経常収支比率の引き下げを図る。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51054</xdr:rowOff>
    </xdr:to>
    <xdr:cxnSp macro="">
      <xdr:nvCxnSpPr>
        <xdr:cNvPr id="130" name="直線コネクタ 129"/>
        <xdr:cNvCxnSpPr/>
      </xdr:nvCxnSpPr>
      <xdr:spPr>
        <a:xfrm>
          <a:off x="4114800" y="114947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70358</xdr:rowOff>
    </xdr:to>
    <xdr:cxnSp macro="">
      <xdr:nvCxnSpPr>
        <xdr:cNvPr id="133" name="直線コネクタ 132"/>
        <xdr:cNvCxnSpPr/>
      </xdr:nvCxnSpPr>
      <xdr:spPr>
        <a:xfrm flipV="1">
          <a:off x="3225800" y="114947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70358</xdr:rowOff>
    </xdr:from>
    <xdr:to>
      <xdr:col>15</xdr:col>
      <xdr:colOff>82550</xdr:colOff>
      <xdr:row>67</xdr:row>
      <xdr:rowOff>80010</xdr:rowOff>
    </xdr:to>
    <xdr:cxnSp macro="">
      <xdr:nvCxnSpPr>
        <xdr:cNvPr id="136" name="直線コネクタ 135"/>
        <xdr:cNvCxnSpPr/>
      </xdr:nvCxnSpPr>
      <xdr:spPr>
        <a:xfrm flipV="1">
          <a:off x="2336800" y="115575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145288</xdr:rowOff>
    </xdr:from>
    <xdr:to>
      <xdr:col>11</xdr:col>
      <xdr:colOff>31750</xdr:colOff>
      <xdr:row>67</xdr:row>
      <xdr:rowOff>80010</xdr:rowOff>
    </xdr:to>
    <xdr:cxnSp macro="">
      <xdr:nvCxnSpPr>
        <xdr:cNvPr id="139" name="直線コネクタ 138"/>
        <xdr:cNvCxnSpPr/>
      </xdr:nvCxnSpPr>
      <xdr:spPr>
        <a:xfrm>
          <a:off x="1447800" y="114609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254</xdr:rowOff>
    </xdr:from>
    <xdr:to>
      <xdr:col>23</xdr:col>
      <xdr:colOff>184150</xdr:colOff>
      <xdr:row>67</xdr:row>
      <xdr:rowOff>101854</xdr:rowOff>
    </xdr:to>
    <xdr:sp macro="" textlink="">
      <xdr:nvSpPr>
        <xdr:cNvPr id="149" name="楕円 148"/>
        <xdr:cNvSpPr/>
      </xdr:nvSpPr>
      <xdr:spPr>
        <a:xfrm>
          <a:off x="49022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67581</xdr:rowOff>
    </xdr:from>
    <xdr:ext cx="762000" cy="259045"/>
    <xdr:sp macro="" textlink="">
      <xdr:nvSpPr>
        <xdr:cNvPr id="150" name="財政構造の弾力性該当値テキスト"/>
        <xdr:cNvSpPr txBox="1"/>
      </xdr:nvSpPr>
      <xdr:spPr>
        <a:xfrm>
          <a:off x="5041900" y="113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1" name="楕円 150"/>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2" name="テキスト ボックス 151"/>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19558</xdr:rowOff>
    </xdr:from>
    <xdr:to>
      <xdr:col>15</xdr:col>
      <xdr:colOff>133350</xdr:colOff>
      <xdr:row>67</xdr:row>
      <xdr:rowOff>121158</xdr:rowOff>
    </xdr:to>
    <xdr:sp macro="" textlink="">
      <xdr:nvSpPr>
        <xdr:cNvPr id="153" name="楕円 152"/>
        <xdr:cNvSpPr/>
      </xdr:nvSpPr>
      <xdr:spPr>
        <a:xfrm>
          <a:off x="3175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105935</xdr:rowOff>
    </xdr:from>
    <xdr:ext cx="762000" cy="259045"/>
    <xdr:sp macro="" textlink="">
      <xdr:nvSpPr>
        <xdr:cNvPr id="154" name="テキスト ボックス 153"/>
        <xdr:cNvSpPr txBox="1"/>
      </xdr:nvSpPr>
      <xdr:spPr>
        <a:xfrm>
          <a:off x="2844800" y="1159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29210</xdr:rowOff>
    </xdr:from>
    <xdr:to>
      <xdr:col>11</xdr:col>
      <xdr:colOff>82550</xdr:colOff>
      <xdr:row>67</xdr:row>
      <xdr:rowOff>130810</xdr:rowOff>
    </xdr:to>
    <xdr:sp macro="" textlink="">
      <xdr:nvSpPr>
        <xdr:cNvPr id="155" name="楕円 154"/>
        <xdr:cNvSpPr/>
      </xdr:nvSpPr>
      <xdr:spPr>
        <a:xfrm>
          <a:off x="2286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115587</xdr:rowOff>
    </xdr:from>
    <xdr:ext cx="762000" cy="259045"/>
    <xdr:sp macro="" textlink="">
      <xdr:nvSpPr>
        <xdr:cNvPr id="156" name="テキスト ボックス 155"/>
        <xdr:cNvSpPr txBox="1"/>
      </xdr:nvSpPr>
      <xdr:spPr>
        <a:xfrm>
          <a:off x="1955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94488</xdr:rowOff>
    </xdr:from>
    <xdr:to>
      <xdr:col>7</xdr:col>
      <xdr:colOff>31750</xdr:colOff>
      <xdr:row>67</xdr:row>
      <xdr:rowOff>24638</xdr:rowOff>
    </xdr:to>
    <xdr:sp macro="" textlink="">
      <xdr:nvSpPr>
        <xdr:cNvPr id="157" name="楕円 156"/>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9415</xdr:rowOff>
    </xdr:from>
    <xdr:ext cx="762000" cy="259045"/>
    <xdr:sp macro="" textlink="">
      <xdr:nvSpPr>
        <xdr:cNvPr id="158" name="テキスト ボックス 157"/>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[102,689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人件費については、人口</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人当たり職員数は類似団体内平均値とほぼ同水準であり、ラスパイレス指数は類似団体平均値を下回っている。今後も職員数の適正管理、人件</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費の総額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物件費については、経常収支比率においても類似団体内平均値を下回っており、効率的な手法で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の業務遂行に努め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物件費の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総額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取り組んでいく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20944</xdr:rowOff>
    </xdr:from>
    <xdr:to>
      <xdr:col>23</xdr:col>
      <xdr:colOff>133350</xdr:colOff>
      <xdr:row>82</xdr:row>
      <xdr:rowOff>75375</xdr:rowOff>
    </xdr:to>
    <xdr:cxnSp macro="">
      <xdr:nvCxnSpPr>
        <xdr:cNvPr id="195" name="直線コネクタ 194"/>
        <xdr:cNvCxnSpPr/>
      </xdr:nvCxnSpPr>
      <xdr:spPr>
        <a:xfrm>
          <a:off x="4114800" y="14079844"/>
          <a:ext cx="838200" cy="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142463</xdr:rowOff>
    </xdr:from>
    <xdr:to>
      <xdr:col>19</xdr:col>
      <xdr:colOff>133350</xdr:colOff>
      <xdr:row>82</xdr:row>
      <xdr:rowOff>20944</xdr:rowOff>
    </xdr:to>
    <xdr:cxnSp macro="">
      <xdr:nvCxnSpPr>
        <xdr:cNvPr id="198" name="直線コネクタ 197"/>
        <xdr:cNvCxnSpPr/>
      </xdr:nvCxnSpPr>
      <xdr:spPr>
        <a:xfrm>
          <a:off x="3225800" y="14029913"/>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116109</xdr:rowOff>
    </xdr:from>
    <xdr:to>
      <xdr:col>15</xdr:col>
      <xdr:colOff>82550</xdr:colOff>
      <xdr:row>81</xdr:row>
      <xdr:rowOff>142463</xdr:rowOff>
    </xdr:to>
    <xdr:cxnSp macro="">
      <xdr:nvCxnSpPr>
        <xdr:cNvPr id="201" name="直線コネクタ 200"/>
        <xdr:cNvCxnSpPr/>
      </xdr:nvCxnSpPr>
      <xdr:spPr>
        <a:xfrm>
          <a:off x="2336800" y="14003559"/>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116109</xdr:rowOff>
    </xdr:from>
    <xdr:to>
      <xdr:col>11</xdr:col>
      <xdr:colOff>31750</xdr:colOff>
      <xdr:row>81</xdr:row>
      <xdr:rowOff>149478</xdr:rowOff>
    </xdr:to>
    <xdr:cxnSp macro="">
      <xdr:nvCxnSpPr>
        <xdr:cNvPr id="204" name="直線コネクタ 203"/>
        <xdr:cNvCxnSpPr/>
      </xdr:nvCxnSpPr>
      <xdr:spPr>
        <a:xfrm flipV="1">
          <a:off x="1447800" y="14003559"/>
          <a:ext cx="889000" cy="3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24575</xdr:rowOff>
    </xdr:from>
    <xdr:to>
      <xdr:col>23</xdr:col>
      <xdr:colOff>184150</xdr:colOff>
      <xdr:row>82</xdr:row>
      <xdr:rowOff>126175</xdr:rowOff>
    </xdr:to>
    <xdr:sp macro="" textlink="">
      <xdr:nvSpPr>
        <xdr:cNvPr id="214" name="楕円 213"/>
        <xdr:cNvSpPr/>
      </xdr:nvSpPr>
      <xdr:spPr>
        <a:xfrm>
          <a:off x="4902200" y="140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41102</xdr:rowOff>
    </xdr:from>
    <xdr:ext cx="762000" cy="259045"/>
    <xdr:sp macro="" textlink="">
      <xdr:nvSpPr>
        <xdr:cNvPr id="215" name="人件費・物件費等の状況該当値テキスト"/>
        <xdr:cNvSpPr txBox="1"/>
      </xdr:nvSpPr>
      <xdr:spPr>
        <a:xfrm>
          <a:off x="5041900" y="13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141594</xdr:rowOff>
    </xdr:from>
    <xdr:to>
      <xdr:col>19</xdr:col>
      <xdr:colOff>184150</xdr:colOff>
      <xdr:row>82</xdr:row>
      <xdr:rowOff>71744</xdr:rowOff>
    </xdr:to>
    <xdr:sp macro="" textlink="">
      <xdr:nvSpPr>
        <xdr:cNvPr id="216" name="楕円 215"/>
        <xdr:cNvSpPr/>
      </xdr:nvSpPr>
      <xdr:spPr>
        <a:xfrm>
          <a:off x="4064000" y="140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81921</xdr:rowOff>
    </xdr:from>
    <xdr:ext cx="736600" cy="259045"/>
    <xdr:sp macro="" textlink="">
      <xdr:nvSpPr>
        <xdr:cNvPr id="217" name="テキスト ボックス 216"/>
        <xdr:cNvSpPr txBox="1"/>
      </xdr:nvSpPr>
      <xdr:spPr>
        <a:xfrm>
          <a:off x="3733800" y="1379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91663</xdr:rowOff>
    </xdr:from>
    <xdr:to>
      <xdr:col>15</xdr:col>
      <xdr:colOff>133350</xdr:colOff>
      <xdr:row>82</xdr:row>
      <xdr:rowOff>21813</xdr:rowOff>
    </xdr:to>
    <xdr:sp macro="" textlink="">
      <xdr:nvSpPr>
        <xdr:cNvPr id="218" name="楕円 217"/>
        <xdr:cNvSpPr/>
      </xdr:nvSpPr>
      <xdr:spPr>
        <a:xfrm>
          <a:off x="3175000" y="139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31990</xdr:rowOff>
    </xdr:from>
    <xdr:ext cx="762000" cy="259045"/>
    <xdr:sp macro="" textlink="">
      <xdr:nvSpPr>
        <xdr:cNvPr id="219" name="テキスト ボックス 218"/>
        <xdr:cNvSpPr txBox="1"/>
      </xdr:nvSpPr>
      <xdr:spPr>
        <a:xfrm>
          <a:off x="2844800" y="137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65309</xdr:rowOff>
    </xdr:from>
    <xdr:to>
      <xdr:col>11</xdr:col>
      <xdr:colOff>82550</xdr:colOff>
      <xdr:row>81</xdr:row>
      <xdr:rowOff>166909</xdr:rowOff>
    </xdr:to>
    <xdr:sp macro="" textlink="">
      <xdr:nvSpPr>
        <xdr:cNvPr id="220" name="楕円 219"/>
        <xdr:cNvSpPr/>
      </xdr:nvSpPr>
      <xdr:spPr>
        <a:xfrm>
          <a:off x="2286000" y="139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5636</xdr:rowOff>
    </xdr:from>
    <xdr:ext cx="762000" cy="259045"/>
    <xdr:sp macro="" textlink="">
      <xdr:nvSpPr>
        <xdr:cNvPr id="221" name="テキスト ボックス 220"/>
        <xdr:cNvSpPr txBox="1"/>
      </xdr:nvSpPr>
      <xdr:spPr>
        <a:xfrm>
          <a:off x="1955800" y="1372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98678</xdr:rowOff>
    </xdr:from>
    <xdr:to>
      <xdr:col>7</xdr:col>
      <xdr:colOff>31750</xdr:colOff>
      <xdr:row>82</xdr:row>
      <xdr:rowOff>28828</xdr:rowOff>
    </xdr:to>
    <xdr:sp macro="" textlink="">
      <xdr:nvSpPr>
        <xdr:cNvPr id="222" name="楕円 221"/>
        <xdr:cNvSpPr/>
      </xdr:nvSpPr>
      <xdr:spPr>
        <a:xfrm>
          <a:off x="1397000" y="139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39005</xdr:rowOff>
    </xdr:from>
    <xdr:ext cx="762000" cy="259045"/>
    <xdr:sp macro="" textlink="">
      <xdr:nvSpPr>
        <xdr:cNvPr id="223" name="テキスト ボックス 222"/>
        <xdr:cNvSpPr txBox="1"/>
      </xdr:nvSpPr>
      <xdr:spPr>
        <a:xfrm>
          <a:off x="1066800" y="137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にラスパイレス指数の中長期的な上昇の抑制を図るべく給与水準の見直しを実施したことにより、同年以後におけるラスパイレス指数は同年前と比べて低い水準が続いている。引き続き、今後見込まれる地方公務員の定年年齢の引上げその他の様々な状況がラスパイレス指数の推移に与える影響を注視していきた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2116</xdr:rowOff>
    </xdr:to>
    <xdr:cxnSp macro="">
      <xdr:nvCxnSpPr>
        <xdr:cNvPr id="257" name="直線コネクタ 256"/>
        <xdr:cNvCxnSpPr/>
      </xdr:nvCxnSpPr>
      <xdr:spPr>
        <a:xfrm>
          <a:off x="16179800" y="143838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142875</xdr:rowOff>
    </xdr:to>
    <xdr:cxnSp macro="">
      <xdr:nvCxnSpPr>
        <xdr:cNvPr id="260" name="直線コネクタ 259"/>
        <xdr:cNvCxnSpPr/>
      </xdr:nvCxnSpPr>
      <xdr:spPr>
        <a:xfrm flipV="1">
          <a:off x="15290800" y="1438380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31750</xdr:rowOff>
    </xdr:to>
    <xdr:cxnSp macro="">
      <xdr:nvCxnSpPr>
        <xdr:cNvPr id="263" name="直線コネクタ 262"/>
        <xdr:cNvCxnSpPr/>
      </xdr:nvCxnSpPr>
      <xdr:spPr>
        <a:xfrm flipV="1">
          <a:off x="14401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6" name="直線コネクタ 265"/>
        <xdr:cNvCxnSpPr/>
      </xdr:nvCxnSpPr>
      <xdr:spPr>
        <a:xfrm>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8" name="楕円 277"/>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9" name="テキスト ボックス 278"/>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0" name="楕円 279"/>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1" name="テキスト ボックス 280"/>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行財政改革行動計画による採用抑制により、全国平均を下回り、類似団体内平均値とほぼ同数となっている。今後も引き続き、適正化計画等の実施により、職員数の適正管理に努める。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127423</xdr:rowOff>
    </xdr:to>
    <xdr:cxnSp macro="">
      <xdr:nvCxnSpPr>
        <xdr:cNvPr id="320" name="直線コネクタ 319"/>
        <xdr:cNvCxnSpPr/>
      </xdr:nvCxnSpPr>
      <xdr:spPr>
        <a:xfrm>
          <a:off x="16179800" y="1057380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115358</xdr:rowOff>
    </xdr:to>
    <xdr:cxnSp macro="">
      <xdr:nvCxnSpPr>
        <xdr:cNvPr id="323" name="直線コネクタ 322"/>
        <xdr:cNvCxnSpPr/>
      </xdr:nvCxnSpPr>
      <xdr:spPr>
        <a:xfrm>
          <a:off x="15290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26881</xdr:rowOff>
    </xdr:from>
    <xdr:to>
      <xdr:col>72</xdr:col>
      <xdr:colOff>203200</xdr:colOff>
      <xdr:row>61</xdr:row>
      <xdr:rowOff>91229</xdr:rowOff>
    </xdr:to>
    <xdr:cxnSp macro="">
      <xdr:nvCxnSpPr>
        <xdr:cNvPr id="326" name="直線コネクタ 325"/>
        <xdr:cNvCxnSpPr/>
      </xdr:nvCxnSpPr>
      <xdr:spPr>
        <a:xfrm>
          <a:off x="14401800" y="1048533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8" name="テキスト ボックス 327"/>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26881</xdr:rowOff>
    </xdr:from>
    <xdr:to>
      <xdr:col>68</xdr:col>
      <xdr:colOff>152400</xdr:colOff>
      <xdr:row>61</xdr:row>
      <xdr:rowOff>46990</xdr:rowOff>
    </xdr:to>
    <xdr:cxnSp macro="">
      <xdr:nvCxnSpPr>
        <xdr:cNvPr id="329" name="直線コネクタ 328"/>
        <xdr:cNvCxnSpPr/>
      </xdr:nvCxnSpPr>
      <xdr:spPr>
        <a:xfrm flipV="1">
          <a:off x="13512800" y="104853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31" name="テキスト ボックス 330"/>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33" name="テキスト ボックス 332"/>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39" name="楕円 338"/>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48700</xdr:rowOff>
    </xdr:from>
    <xdr:ext cx="762000" cy="259045"/>
    <xdr:sp macro="" textlink="">
      <xdr:nvSpPr>
        <xdr:cNvPr id="340" name="定員管理の状況該当値テキスト"/>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macro="" textlink="">
      <xdr:nvSpPr>
        <xdr:cNvPr id="341" name="楕円 340"/>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150935</xdr:rowOff>
    </xdr:from>
    <xdr:ext cx="736600" cy="259045"/>
    <xdr:sp macro="" textlink="">
      <xdr:nvSpPr>
        <xdr:cNvPr id="342" name="テキスト ボックス 341"/>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macro="" textlink="">
      <xdr:nvSpPr>
        <xdr:cNvPr id="343" name="楕円 342"/>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126806</xdr:rowOff>
    </xdr:from>
    <xdr:ext cx="762000" cy="259045"/>
    <xdr:sp macro="" textlink="">
      <xdr:nvSpPr>
        <xdr:cNvPr id="344" name="テキスト ボックス 343"/>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147531</xdr:rowOff>
    </xdr:from>
    <xdr:to>
      <xdr:col>68</xdr:col>
      <xdr:colOff>203200</xdr:colOff>
      <xdr:row>61</xdr:row>
      <xdr:rowOff>77681</xdr:rowOff>
    </xdr:to>
    <xdr:sp macro="" textlink="">
      <xdr:nvSpPr>
        <xdr:cNvPr id="345" name="楕円 344"/>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62458</xdr:rowOff>
    </xdr:from>
    <xdr:ext cx="762000" cy="259045"/>
    <xdr:sp macro="" textlink="">
      <xdr:nvSpPr>
        <xdr:cNvPr id="346" name="テキスト ボックス 345"/>
        <xdr:cNvSpPr txBox="1"/>
      </xdr:nvSpPr>
      <xdr:spPr>
        <a:xfrm>
          <a:off x="14020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48" name="テキスト ボックス 347"/>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元利償還金の減や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、普通交付税及び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標準税収額等の増により前年比で改善し、類似団体内平均値を下回っている。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今後も、第三セクター等改革推進債や退職手当債など、基準財政需要額に算入されない地方債の償還により、公債費は高い水準で推移することが見込まれているため、公債費の適切な管理に努める。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134366</xdr:rowOff>
    </xdr:to>
    <xdr:cxnSp macro="">
      <xdr:nvCxnSpPr>
        <xdr:cNvPr id="380" name="直線コネクタ 379"/>
        <xdr:cNvCxnSpPr/>
      </xdr:nvCxnSpPr>
      <xdr:spPr>
        <a:xfrm flipV="1">
          <a:off x="16179800" y="67533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69088</xdr:rowOff>
    </xdr:to>
    <xdr:cxnSp macro="">
      <xdr:nvCxnSpPr>
        <xdr:cNvPr id="383" name="直線コネクタ 382"/>
        <xdr:cNvCxnSpPr/>
      </xdr:nvCxnSpPr>
      <xdr:spPr>
        <a:xfrm flipV="1">
          <a:off x="15290800" y="68209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88392</xdr:rowOff>
    </xdr:to>
    <xdr:cxnSp macro="">
      <xdr:nvCxnSpPr>
        <xdr:cNvPr id="386" name="直線コネクタ 385"/>
        <xdr:cNvCxnSpPr/>
      </xdr:nvCxnSpPr>
      <xdr:spPr>
        <a:xfrm flipV="1">
          <a:off x="14401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117348</xdr:rowOff>
    </xdr:to>
    <xdr:cxnSp macro="">
      <xdr:nvCxnSpPr>
        <xdr:cNvPr id="389" name="直線コネクタ 388"/>
        <xdr:cNvCxnSpPr/>
      </xdr:nvCxnSpPr>
      <xdr:spPr>
        <a:xfrm flipV="1">
          <a:off x="13512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391" name="テキスト ボックス 390"/>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393" name="テキスト ボックス 392"/>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9" name="楕円 398"/>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400"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1" name="楕円 400"/>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2" name="テキスト ボックス 401"/>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4" name="テキスト ボックス 40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5" name="楕円 404"/>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406" name="テキスト ボックス 405"/>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7" name="楕円 406"/>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152925</xdr:rowOff>
    </xdr:from>
    <xdr:ext cx="762000" cy="259045"/>
    <xdr:sp macro="" textlink="">
      <xdr:nvSpPr>
        <xdr:cNvPr id="408" name="テキスト ボックス 407"/>
        <xdr:cNvSpPr txBox="1"/>
      </xdr:nvSpPr>
      <xdr:spPr>
        <a:xfrm>
          <a:off x="13131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公営企業債等繰入見込額（病院事業会計、公共下水道事業会計）の減や標準財政規模の増により前年比で改善し、類似団体内平均値を下回っている。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今後も事業実施の適正化を図り、将来世代に過度な負担の先送りがないように財政運営に取り組む。</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50800</xdr:rowOff>
    </xdr:from>
    <xdr:to>
      <xdr:col>81</xdr:col>
      <xdr:colOff>44450</xdr:colOff>
      <xdr:row>14</xdr:row>
      <xdr:rowOff>99864</xdr:rowOff>
    </xdr:to>
    <xdr:cxnSp macro="">
      <xdr:nvCxnSpPr>
        <xdr:cNvPr id="442" name="直線コネクタ 441"/>
        <xdr:cNvCxnSpPr/>
      </xdr:nvCxnSpPr>
      <xdr:spPr>
        <a:xfrm flipV="1">
          <a:off x="16179800" y="2451100"/>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99864</xdr:rowOff>
    </xdr:from>
    <xdr:to>
      <xdr:col>77</xdr:col>
      <xdr:colOff>44450</xdr:colOff>
      <xdr:row>15</xdr:row>
      <xdr:rowOff>44238</xdr:rowOff>
    </xdr:to>
    <xdr:cxnSp macro="">
      <xdr:nvCxnSpPr>
        <xdr:cNvPr id="445" name="直線コネクタ 444"/>
        <xdr:cNvCxnSpPr/>
      </xdr:nvCxnSpPr>
      <xdr:spPr>
        <a:xfrm flipV="1">
          <a:off x="15290800" y="2500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119041</xdr:rowOff>
    </xdr:to>
    <xdr:cxnSp macro="">
      <xdr:nvCxnSpPr>
        <xdr:cNvPr id="448" name="直線コネクタ 447"/>
        <xdr:cNvCxnSpPr/>
      </xdr:nvCxnSpPr>
      <xdr:spPr>
        <a:xfrm flipV="1">
          <a:off x="14401800" y="261598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16</xdr:row>
      <xdr:rowOff>44111</xdr:rowOff>
    </xdr:to>
    <xdr:cxnSp macro="">
      <xdr:nvCxnSpPr>
        <xdr:cNvPr id="451" name="直線コネクタ 450"/>
        <xdr:cNvCxnSpPr/>
      </xdr:nvCxnSpPr>
      <xdr:spPr>
        <a:xfrm flipV="1">
          <a:off x="13512800" y="269079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61" name="楕円 460"/>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92727</xdr:rowOff>
    </xdr:from>
    <xdr:ext cx="762000" cy="259045"/>
    <xdr:sp macro="" textlink="">
      <xdr:nvSpPr>
        <xdr:cNvPr id="462" name="将来負担の状況該当値テキスト"/>
        <xdr:cNvSpPr txBox="1"/>
      </xdr:nvSpPr>
      <xdr:spPr>
        <a:xfrm>
          <a:off x="17106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49064</xdr:rowOff>
    </xdr:from>
    <xdr:to>
      <xdr:col>77</xdr:col>
      <xdr:colOff>95250</xdr:colOff>
      <xdr:row>14</xdr:row>
      <xdr:rowOff>150664</xdr:rowOff>
    </xdr:to>
    <xdr:sp macro="" textlink="">
      <xdr:nvSpPr>
        <xdr:cNvPr id="463" name="楕円 462"/>
        <xdr:cNvSpPr/>
      </xdr:nvSpPr>
      <xdr:spPr>
        <a:xfrm>
          <a:off x="16129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160841</xdr:rowOff>
    </xdr:from>
    <xdr:ext cx="736600" cy="259045"/>
    <xdr:sp macro="" textlink="">
      <xdr:nvSpPr>
        <xdr:cNvPr id="464" name="テキスト ボックス 463"/>
        <xdr:cNvSpPr txBox="1"/>
      </xdr:nvSpPr>
      <xdr:spPr>
        <a:xfrm>
          <a:off x="15798800" y="22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65" name="楕円 464"/>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66" name="テキスト ボックス 465"/>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67" name="楕円 466"/>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68" name="テキスト ボックス 467"/>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164761</xdr:rowOff>
    </xdr:from>
    <xdr:to>
      <xdr:col>64</xdr:col>
      <xdr:colOff>152400</xdr:colOff>
      <xdr:row>16</xdr:row>
      <xdr:rowOff>94911</xdr:rowOff>
    </xdr:to>
    <xdr:sp macro="" textlink="">
      <xdr:nvSpPr>
        <xdr:cNvPr id="469" name="楕円 468"/>
        <xdr:cNvSpPr/>
      </xdr:nvSpPr>
      <xdr:spPr>
        <a:xfrm>
          <a:off x="13462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79688</xdr:rowOff>
    </xdr:from>
    <xdr:ext cx="762000" cy="259045"/>
    <xdr:sp macro="" textlink="">
      <xdr:nvSpPr>
        <xdr:cNvPr id="470" name="テキスト ボックス 469"/>
        <xdr:cNvSpPr txBox="1"/>
      </xdr:nvSpPr>
      <xdr:spPr>
        <a:xfrm>
          <a:off x="13131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前年度と比較し、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においても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引き続き、職員数の適正管理に努め、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適正な定員算定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や時差出勤制度の活用による超過勤務の削減など、人件費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の総額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20320</xdr:rowOff>
    </xdr:to>
    <xdr:cxnSp macro="">
      <xdr:nvCxnSpPr>
        <xdr:cNvPr id="66" name="直線コネクタ 65"/>
        <xdr:cNvCxnSpPr/>
      </xdr:nvCxnSpPr>
      <xdr:spPr>
        <a:xfrm>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5080</xdr:rowOff>
    </xdr:to>
    <xdr:cxnSp macro="">
      <xdr:nvCxnSpPr>
        <xdr:cNvPr id="69" name="直線コネクタ 68"/>
        <xdr:cNvCxnSpPr/>
      </xdr:nvCxnSpPr>
      <xdr:spPr>
        <a:xfrm>
          <a:off x="3098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37</xdr:row>
      <xdr:rowOff>168910</xdr:rowOff>
    </xdr:to>
    <xdr:cxnSp macro="">
      <xdr:nvCxnSpPr>
        <xdr:cNvPr id="72" name="直線コネクタ 71"/>
        <xdr:cNvCxnSpPr/>
      </xdr:nvCxnSpPr>
      <xdr:spPr>
        <a:xfrm flipV="1">
          <a:off x="2209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168910</xdr:rowOff>
    </xdr:to>
    <xdr:cxnSp macro="">
      <xdr:nvCxnSpPr>
        <xdr:cNvPr id="75" name="直線コネクタ 74"/>
        <xdr:cNvCxnSpPr/>
      </xdr:nvCxnSpPr>
      <xdr:spPr>
        <a:xfrm>
          <a:off x="1320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類似団体内平均値と比較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年度にごみ焼却業務を一部事務組合へ移行したことにより、補助費等へ振り替えられ大幅に減少したこと、平成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年度にし尿処理業務を直営化したことにより、人件費へ振り替えられ大幅に減少したことが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今後も施設の管理や業務の進め方について効率化を図り、抑制に努める。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31750</xdr:rowOff>
    </xdr:to>
    <xdr:cxnSp macro="">
      <xdr:nvCxnSpPr>
        <xdr:cNvPr id="129" name="直線コネクタ 128"/>
        <xdr:cNvCxnSpPr/>
      </xdr:nvCxnSpPr>
      <xdr:spPr>
        <a:xfrm>
          <a:off x="15671800" y="2592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20864</xdr:rowOff>
    </xdr:to>
    <xdr:cxnSp macro="">
      <xdr:nvCxnSpPr>
        <xdr:cNvPr id="132" name="直線コネクタ 131"/>
        <xdr:cNvCxnSpPr/>
      </xdr:nvCxnSpPr>
      <xdr:spPr>
        <a:xfrm>
          <a:off x="14782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53521</xdr:rowOff>
    </xdr:to>
    <xdr:cxnSp macro="">
      <xdr:nvCxnSpPr>
        <xdr:cNvPr id="135" name="直線コネクタ 134"/>
        <xdr:cNvCxnSpPr/>
      </xdr:nvCxnSpPr>
      <xdr:spPr>
        <a:xfrm flipV="1">
          <a:off x="13893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53521</xdr:rowOff>
    </xdr:to>
    <xdr:cxnSp macro="">
      <xdr:nvCxnSpPr>
        <xdr:cNvPr id="138" name="直線コネクタ 137"/>
        <xdr:cNvCxnSpPr/>
      </xdr:nvCxnSpPr>
      <xdr:spPr>
        <a:xfrm>
          <a:off x="13004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ポイント悪化し、類似団体内平均値との比較においても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ポイント上回っている。児童扶養手当や重度障がい者医療費、施設型給付費等が前年度より増加したことが主な要因として考えられる。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今後も高い水準で推移していくことが見込まれるため、他団体の状況等も鑑み適切な対応を図る。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137885</xdr:rowOff>
    </xdr:to>
    <xdr:cxnSp macro="">
      <xdr:nvCxnSpPr>
        <xdr:cNvPr id="192" name="直線コネクタ 191"/>
        <xdr:cNvCxnSpPr/>
      </xdr:nvCxnSpPr>
      <xdr:spPr>
        <a:xfrm>
          <a:off x="3987800" y="9994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137885</xdr:rowOff>
    </xdr:to>
    <xdr:cxnSp macro="">
      <xdr:nvCxnSpPr>
        <xdr:cNvPr id="195" name="直線コネクタ 194"/>
        <xdr:cNvCxnSpPr/>
      </xdr:nvCxnSpPr>
      <xdr:spPr>
        <a:xfrm flipV="1">
          <a:off x="3098800" y="9994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58</xdr:row>
      <xdr:rowOff>137885</xdr:rowOff>
    </xdr:to>
    <xdr:cxnSp macro="">
      <xdr:nvCxnSpPr>
        <xdr:cNvPr id="198" name="直線コネクタ 197"/>
        <xdr:cNvCxnSpPr/>
      </xdr:nvCxnSpPr>
      <xdr:spPr>
        <a:xfrm>
          <a:off x="2209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83457</xdr:rowOff>
    </xdr:to>
    <xdr:cxnSp macro="">
      <xdr:nvCxnSpPr>
        <xdr:cNvPr id="201" name="直線コネクタ 200"/>
        <xdr:cNvCxnSpPr/>
      </xdr:nvCxnSpPr>
      <xdr:spPr>
        <a:xfrm>
          <a:off x="1320800" y="9809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87085</xdr:rowOff>
    </xdr:from>
    <xdr:to>
      <xdr:col>24</xdr:col>
      <xdr:colOff>76200</xdr:colOff>
      <xdr:row>59</xdr:row>
      <xdr:rowOff>17235</xdr:rowOff>
    </xdr:to>
    <xdr:sp macro="" textlink="">
      <xdr:nvSpPr>
        <xdr:cNvPr id="211" name="楕円 210"/>
        <xdr:cNvSpPr/>
      </xdr:nvSpPr>
      <xdr:spPr>
        <a:xfrm>
          <a:off x="4775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59162</xdr:rowOff>
    </xdr:from>
    <xdr:ext cx="762000" cy="259045"/>
    <xdr:sp macro="" textlink="">
      <xdr:nvSpPr>
        <xdr:cNvPr id="212" name="扶助費該当値テキスト"/>
        <xdr:cNvSpPr txBox="1"/>
      </xdr:nvSpPr>
      <xdr:spPr>
        <a:xfrm>
          <a:off x="4914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3" name="楕円 212"/>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4" name="テキスト ボックス 213"/>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5" name="楕円 214"/>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6" name="テキスト ボックス 215"/>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7" name="楕円 216"/>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8" name="テキスト ボックス 217"/>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との比較においても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要因としては、介護保険事業特別会計及び後期高齢者医療事業特別会計への繰出金が増となったことによることが挙げられる。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事務事業の見直しなどにより、今後も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普通会計の負担軽減に努める。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139700</xdr:rowOff>
    </xdr:to>
    <xdr:cxnSp macro="">
      <xdr:nvCxnSpPr>
        <xdr:cNvPr id="253" name="直線コネクタ 252"/>
        <xdr:cNvCxnSpPr/>
      </xdr:nvCxnSpPr>
      <xdr:spPr>
        <a:xfrm>
          <a:off x="15671800" y="10033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114300</xdr:rowOff>
    </xdr:to>
    <xdr:cxnSp macro="">
      <xdr:nvCxnSpPr>
        <xdr:cNvPr id="256" name="直線コネクタ 255"/>
        <xdr:cNvCxnSpPr/>
      </xdr:nvCxnSpPr>
      <xdr:spPr>
        <a:xfrm flipV="1">
          <a:off x="14782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114300</xdr:rowOff>
    </xdr:to>
    <xdr:cxnSp macro="">
      <xdr:nvCxnSpPr>
        <xdr:cNvPr id="259" name="直線コネクタ 258"/>
        <xdr:cNvCxnSpPr/>
      </xdr:nvCxnSpPr>
      <xdr:spPr>
        <a:xfrm>
          <a:off x="13893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114300</xdr:rowOff>
    </xdr:to>
    <xdr:cxnSp macro="">
      <xdr:nvCxnSpPr>
        <xdr:cNvPr id="262" name="直線コネクタ 261"/>
        <xdr:cNvCxnSpPr/>
      </xdr:nvCxnSpPr>
      <xdr:spPr>
        <a:xfrm flipV="1">
          <a:off x="13004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2" name="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6" name="楕円 275"/>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7" name="テキスト ボックス 276"/>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8" name="楕円 277"/>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9" name="テキスト ボックス 27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80" name="楕円 279"/>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81" name="テキスト ボックス 28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前年度と比較し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ポイント改善するも、類似団体内平均値との比較において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ごみ焼却業務の一部事務組合への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、公共下水道事業会計の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の影響</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引き続き、ごみ減量施策等の推進、各企業会計の経営健全化を図り負担軽減に努める。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36</xdr:row>
      <xdr:rowOff>157480</xdr:rowOff>
    </xdr:to>
    <xdr:cxnSp macro="">
      <xdr:nvCxnSpPr>
        <xdr:cNvPr id="314" name="直線コネクタ 313"/>
        <xdr:cNvCxnSpPr/>
      </xdr:nvCxnSpPr>
      <xdr:spPr>
        <a:xfrm flipV="1">
          <a:off x="15671800" y="6306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157480</xdr:rowOff>
    </xdr:to>
    <xdr:cxnSp macro="">
      <xdr:nvCxnSpPr>
        <xdr:cNvPr id="317" name="直線コネクタ 316"/>
        <xdr:cNvCxnSpPr/>
      </xdr:nvCxnSpPr>
      <xdr:spPr>
        <a:xfrm>
          <a:off x="14782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149860</xdr:rowOff>
    </xdr:to>
    <xdr:cxnSp macro="">
      <xdr:nvCxnSpPr>
        <xdr:cNvPr id="320" name="直線コネクタ 319"/>
        <xdr:cNvCxnSpPr/>
      </xdr:nvCxnSpPr>
      <xdr:spPr>
        <a:xfrm flipV="1">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21" name="フローチャート: 判断 320"/>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2" name="テキスト ボックス 321"/>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62230</xdr:rowOff>
    </xdr:to>
    <xdr:cxnSp macro="">
      <xdr:nvCxnSpPr>
        <xdr:cNvPr id="323" name="直線コネクタ 322"/>
        <xdr:cNvCxnSpPr/>
      </xdr:nvCxnSpPr>
      <xdr:spPr>
        <a:xfrm flipV="1">
          <a:off x="13004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4" name="フローチャート: 判断 323"/>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5" name="テキスト ボックス 32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6" name="フローチャート: 判断 325"/>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7" name="テキスト ボックス 32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3" name="楕円 332"/>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4"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5" name="楕円 334"/>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21607</xdr:rowOff>
    </xdr:from>
    <xdr:ext cx="736600" cy="259045"/>
    <xdr:sp macro="" textlink="">
      <xdr:nvSpPr>
        <xdr:cNvPr id="336" name="テキスト ボックス 335"/>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7" name="楕円 336"/>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8" name="テキスト ボックス 337"/>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9" name="楕円 33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0" name="テキスト ボックス 33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xdr:rowOff>
    </xdr:from>
    <xdr:to>
      <xdr:col>65</xdr:col>
      <xdr:colOff>53975</xdr:colOff>
      <xdr:row>37</xdr:row>
      <xdr:rowOff>113030</xdr:rowOff>
    </xdr:to>
    <xdr:sp macro="" textlink="">
      <xdr:nvSpPr>
        <xdr:cNvPr id="341" name="楕円 340"/>
        <xdr:cNvSpPr/>
      </xdr:nvSpPr>
      <xdr:spPr>
        <a:xfrm>
          <a:off x="1295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97807</xdr:rowOff>
    </xdr:from>
    <xdr:ext cx="762000" cy="259045"/>
    <xdr:sp macro="" textlink="">
      <xdr:nvSpPr>
        <xdr:cNvPr id="342" name="テキスト ボックス 341"/>
        <xdr:cNvSpPr txBox="1"/>
      </xdr:nvSpPr>
      <xdr:spPr>
        <a:xfrm>
          <a:off x="12623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ポイント改善し、類似団体内平均値との比較においても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ポイント下回っている。近年の低金利、地方債の発行を抑制してきたことが要因として考えられる。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退職手当債・第三セクター等改革推進債や、学校園施設耐震化事業にかかる事業債が償還中であり、今後も中長期に髙い水準で推移することが予想されるため、プライマリーバランスを意識しつつ、堅実な財政運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62230</xdr:rowOff>
    </xdr:to>
    <xdr:cxnSp macro="">
      <xdr:nvCxnSpPr>
        <xdr:cNvPr id="375" name="直線コネクタ 374"/>
        <xdr:cNvCxnSpPr/>
      </xdr:nvCxnSpPr>
      <xdr:spPr>
        <a:xfrm flipV="1">
          <a:off x="3987800" y="1324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153670</xdr:rowOff>
    </xdr:to>
    <xdr:cxnSp macro="">
      <xdr:nvCxnSpPr>
        <xdr:cNvPr id="378" name="直線コネクタ 377"/>
        <xdr:cNvCxnSpPr/>
      </xdr:nvCxnSpPr>
      <xdr:spPr>
        <a:xfrm flipV="1">
          <a:off x="3098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161289</xdr:rowOff>
    </xdr:to>
    <xdr:cxnSp macro="">
      <xdr:nvCxnSpPr>
        <xdr:cNvPr id="381" name="直線コネクタ 380"/>
        <xdr:cNvCxnSpPr/>
      </xdr:nvCxnSpPr>
      <xdr:spPr>
        <a:xfrm flipV="1">
          <a:off x="2209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2" name="フローチャート: 判断 381"/>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3" name="テキスト ボックス 38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84" name="直線コネクタ 383"/>
        <xdr:cNvCxnSpPr/>
      </xdr:nvCxnSpPr>
      <xdr:spPr>
        <a:xfrm>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5" name="フローチャート: 判断 384"/>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6" name="テキスト ボックス 385"/>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フローチャート: 判断 38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8" name="テキスト ボックス 38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4" name="楕円 393"/>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5"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6" name="楕円 395"/>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7" name="テキスト ボックス 396"/>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8" name="楕円 397"/>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9" name="テキスト ボックス 398"/>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400" name="楕円 399"/>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401" name="テキスト ボックス 400"/>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2" name="楕円 40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3" name="テキスト ボックス 402"/>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公債費以外の経常収支比率は、扶助費と補助費等の影響により、類似団体内平均値と比較して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今後も扶助費と補助費等が高い水準で推移することが見込まれることから、歳入確保とともに、人件費の総額抑制、すべての事務事業を厳しく点検し、選択と集中を図り、経常経費の削減を行う。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80</xdr:row>
      <xdr:rowOff>49276</xdr:rowOff>
    </xdr:to>
    <xdr:cxnSp macro="">
      <xdr:nvCxnSpPr>
        <xdr:cNvPr id="434" name="直線コネクタ 433"/>
        <xdr:cNvCxnSpPr/>
      </xdr:nvCxnSpPr>
      <xdr:spPr>
        <a:xfrm>
          <a:off x="15671800" y="137104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165863</xdr:rowOff>
    </xdr:from>
    <xdr:to>
      <xdr:col>78</xdr:col>
      <xdr:colOff>69850</xdr:colOff>
      <xdr:row>79</xdr:row>
      <xdr:rowOff>170435</xdr:rowOff>
    </xdr:to>
    <xdr:cxnSp macro="">
      <xdr:nvCxnSpPr>
        <xdr:cNvPr id="437" name="直線コネクタ 436"/>
        <xdr:cNvCxnSpPr/>
      </xdr:nvCxnSpPr>
      <xdr:spPr>
        <a:xfrm flipV="1">
          <a:off x="14782800" y="137104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170435</xdr:rowOff>
    </xdr:from>
    <xdr:to>
      <xdr:col>73</xdr:col>
      <xdr:colOff>180975</xdr:colOff>
      <xdr:row>80</xdr:row>
      <xdr:rowOff>3556</xdr:rowOff>
    </xdr:to>
    <xdr:cxnSp macro="">
      <xdr:nvCxnSpPr>
        <xdr:cNvPr id="440" name="直線コネクタ 439"/>
        <xdr:cNvCxnSpPr/>
      </xdr:nvCxnSpPr>
      <xdr:spPr>
        <a:xfrm flipV="1">
          <a:off x="13893800" y="13714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80</xdr:row>
      <xdr:rowOff>3556</xdr:rowOff>
    </xdr:to>
    <xdr:cxnSp macro="">
      <xdr:nvCxnSpPr>
        <xdr:cNvPr id="443" name="直線コネクタ 442"/>
        <xdr:cNvCxnSpPr/>
      </xdr:nvCxnSpPr>
      <xdr:spPr>
        <a:xfrm>
          <a:off x="13004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169926</xdr:rowOff>
    </xdr:from>
    <xdr:to>
      <xdr:col>82</xdr:col>
      <xdr:colOff>158750</xdr:colOff>
      <xdr:row>80</xdr:row>
      <xdr:rowOff>100076</xdr:rowOff>
    </xdr:to>
    <xdr:sp macro="" textlink="">
      <xdr:nvSpPr>
        <xdr:cNvPr id="453" name="楕円 452"/>
        <xdr:cNvSpPr/>
      </xdr:nvSpPr>
      <xdr:spPr>
        <a:xfrm>
          <a:off x="16459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78503</xdr:rowOff>
    </xdr:from>
    <xdr:ext cx="762000" cy="259045"/>
    <xdr:sp macro="" textlink="">
      <xdr:nvSpPr>
        <xdr:cNvPr id="454" name="公債費以外該当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115063</xdr:rowOff>
    </xdr:from>
    <xdr:to>
      <xdr:col>78</xdr:col>
      <xdr:colOff>120650</xdr:colOff>
      <xdr:row>80</xdr:row>
      <xdr:rowOff>45213</xdr:rowOff>
    </xdr:to>
    <xdr:sp macro="" textlink="">
      <xdr:nvSpPr>
        <xdr:cNvPr id="455" name="楕円 454"/>
        <xdr:cNvSpPr/>
      </xdr:nvSpPr>
      <xdr:spPr>
        <a:xfrm>
          <a:off x="15621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29990</xdr:rowOff>
    </xdr:from>
    <xdr:ext cx="736600" cy="259045"/>
    <xdr:sp macro="" textlink="">
      <xdr:nvSpPr>
        <xdr:cNvPr id="456" name="テキスト ボックス 455"/>
        <xdr:cNvSpPr txBox="1"/>
      </xdr:nvSpPr>
      <xdr:spPr>
        <a:xfrm>
          <a:off x="15290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57" name="楕円 456"/>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8" name="テキスト ボックス 457"/>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9" name="楕円 458"/>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60" name="テキスト ボックス 459"/>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51054</xdr:rowOff>
    </xdr:from>
    <xdr:to>
      <xdr:col>65</xdr:col>
      <xdr:colOff>53975</xdr:colOff>
      <xdr:row>79</xdr:row>
      <xdr:rowOff>152654</xdr:rowOff>
    </xdr:to>
    <xdr:sp macro="" textlink="">
      <xdr:nvSpPr>
        <xdr:cNvPr id="461" name="楕円 460"/>
        <xdr:cNvSpPr/>
      </xdr:nvSpPr>
      <xdr:spPr>
        <a:xfrm>
          <a:off x="12954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137431</xdr:rowOff>
    </xdr:from>
    <xdr:ext cx="762000" cy="259045"/>
    <xdr:sp macro="" textlink="">
      <xdr:nvSpPr>
        <xdr:cNvPr id="462" name="テキスト ボックス 461"/>
        <xdr:cNvSpPr txBox="1"/>
      </xdr:nvSpPr>
      <xdr:spPr>
        <a:xfrm>
          <a:off x="12623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29693</xdr:rowOff>
    </xdr:from>
    <xdr:to>
      <xdr:col>29</xdr:col>
      <xdr:colOff>127000</xdr:colOff>
      <xdr:row>14</xdr:row>
      <xdr:rowOff>89083</xdr:rowOff>
    </xdr:to>
    <xdr:cxnSp macro="">
      <xdr:nvCxnSpPr>
        <xdr:cNvPr id="48" name="直線コネクタ 47"/>
        <xdr:cNvCxnSpPr/>
      </xdr:nvCxnSpPr>
      <xdr:spPr bwMode="auto">
        <a:xfrm flipV="1">
          <a:off x="5003800" y="2477618"/>
          <a:ext cx="6477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89083</xdr:rowOff>
    </xdr:from>
    <xdr:to>
      <xdr:col>26</xdr:col>
      <xdr:colOff>50800</xdr:colOff>
      <xdr:row>15</xdr:row>
      <xdr:rowOff>14788</xdr:rowOff>
    </xdr:to>
    <xdr:cxnSp macro="">
      <xdr:nvCxnSpPr>
        <xdr:cNvPr id="51" name="直線コネクタ 50"/>
        <xdr:cNvCxnSpPr/>
      </xdr:nvCxnSpPr>
      <xdr:spPr bwMode="auto">
        <a:xfrm flipV="1">
          <a:off x="4305300" y="2537008"/>
          <a:ext cx="6985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14788</xdr:rowOff>
    </xdr:from>
    <xdr:to>
      <xdr:col>22</xdr:col>
      <xdr:colOff>114300</xdr:colOff>
      <xdr:row>15</xdr:row>
      <xdr:rowOff>117338</xdr:rowOff>
    </xdr:to>
    <xdr:cxnSp macro="">
      <xdr:nvCxnSpPr>
        <xdr:cNvPr id="54" name="直線コネクタ 53"/>
        <xdr:cNvCxnSpPr/>
      </xdr:nvCxnSpPr>
      <xdr:spPr bwMode="auto">
        <a:xfrm flipV="1">
          <a:off x="3606800" y="2634163"/>
          <a:ext cx="698500" cy="10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117338</xdr:rowOff>
    </xdr:from>
    <xdr:to>
      <xdr:col>18</xdr:col>
      <xdr:colOff>177800</xdr:colOff>
      <xdr:row>15</xdr:row>
      <xdr:rowOff>152085</xdr:rowOff>
    </xdr:to>
    <xdr:cxnSp macro="">
      <xdr:nvCxnSpPr>
        <xdr:cNvPr id="57" name="直線コネクタ 56"/>
        <xdr:cNvCxnSpPr/>
      </xdr:nvCxnSpPr>
      <xdr:spPr bwMode="auto">
        <a:xfrm flipV="1">
          <a:off x="2908300" y="2736713"/>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150343</xdr:rowOff>
    </xdr:from>
    <xdr:to>
      <xdr:col>29</xdr:col>
      <xdr:colOff>177800</xdr:colOff>
      <xdr:row>14</xdr:row>
      <xdr:rowOff>80493</xdr:rowOff>
    </xdr:to>
    <xdr:sp macro="" textlink="">
      <xdr:nvSpPr>
        <xdr:cNvPr id="67" name="楕円 66"/>
        <xdr:cNvSpPr/>
      </xdr:nvSpPr>
      <xdr:spPr bwMode="auto">
        <a:xfrm>
          <a:off x="5600700" y="242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166870</xdr:rowOff>
    </xdr:from>
    <xdr:ext cx="762000" cy="259045"/>
    <xdr:sp macro="" textlink="">
      <xdr:nvSpPr>
        <xdr:cNvPr id="68" name="人口1人当たり決算額の推移該当値テキスト130"/>
        <xdr:cNvSpPr txBox="1"/>
      </xdr:nvSpPr>
      <xdr:spPr>
        <a:xfrm>
          <a:off x="5740400" y="22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38283</xdr:rowOff>
    </xdr:from>
    <xdr:to>
      <xdr:col>26</xdr:col>
      <xdr:colOff>101600</xdr:colOff>
      <xdr:row>14</xdr:row>
      <xdr:rowOff>139883</xdr:rowOff>
    </xdr:to>
    <xdr:sp macro="" textlink="">
      <xdr:nvSpPr>
        <xdr:cNvPr id="69" name="楕円 68"/>
        <xdr:cNvSpPr/>
      </xdr:nvSpPr>
      <xdr:spPr bwMode="auto">
        <a:xfrm>
          <a:off x="4953000" y="248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150060</xdr:rowOff>
    </xdr:from>
    <xdr:ext cx="736600" cy="259045"/>
    <xdr:sp macro="" textlink="">
      <xdr:nvSpPr>
        <xdr:cNvPr id="70" name="テキスト ボックス 69"/>
        <xdr:cNvSpPr txBox="1"/>
      </xdr:nvSpPr>
      <xdr:spPr>
        <a:xfrm>
          <a:off x="4622800" y="225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135438</xdr:rowOff>
    </xdr:from>
    <xdr:to>
      <xdr:col>22</xdr:col>
      <xdr:colOff>165100</xdr:colOff>
      <xdr:row>15</xdr:row>
      <xdr:rowOff>65588</xdr:rowOff>
    </xdr:to>
    <xdr:sp macro="" textlink="">
      <xdr:nvSpPr>
        <xdr:cNvPr id="71" name="楕円 70"/>
        <xdr:cNvSpPr/>
      </xdr:nvSpPr>
      <xdr:spPr bwMode="auto">
        <a:xfrm>
          <a:off x="4254500" y="25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75765</xdr:rowOff>
    </xdr:from>
    <xdr:ext cx="762000" cy="259045"/>
    <xdr:sp macro="" textlink="">
      <xdr:nvSpPr>
        <xdr:cNvPr id="72" name="テキスト ボックス 71"/>
        <xdr:cNvSpPr txBox="1"/>
      </xdr:nvSpPr>
      <xdr:spPr>
        <a:xfrm>
          <a:off x="3924300" y="23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66538</xdr:rowOff>
    </xdr:from>
    <xdr:to>
      <xdr:col>19</xdr:col>
      <xdr:colOff>38100</xdr:colOff>
      <xdr:row>15</xdr:row>
      <xdr:rowOff>168138</xdr:rowOff>
    </xdr:to>
    <xdr:sp macro="" textlink="">
      <xdr:nvSpPr>
        <xdr:cNvPr id="73" name="楕円 72"/>
        <xdr:cNvSpPr/>
      </xdr:nvSpPr>
      <xdr:spPr bwMode="auto">
        <a:xfrm>
          <a:off x="3556000" y="26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6865</xdr:rowOff>
    </xdr:from>
    <xdr:ext cx="762000" cy="259045"/>
    <xdr:sp macro="" textlink="">
      <xdr:nvSpPr>
        <xdr:cNvPr id="74" name="テキスト ボックス 73"/>
        <xdr:cNvSpPr txBox="1"/>
      </xdr:nvSpPr>
      <xdr:spPr>
        <a:xfrm>
          <a:off x="3225800" y="24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101285</xdr:rowOff>
    </xdr:from>
    <xdr:to>
      <xdr:col>15</xdr:col>
      <xdr:colOff>101600</xdr:colOff>
      <xdr:row>16</xdr:row>
      <xdr:rowOff>31435</xdr:rowOff>
    </xdr:to>
    <xdr:sp macro="" textlink="">
      <xdr:nvSpPr>
        <xdr:cNvPr id="75" name="楕円 74"/>
        <xdr:cNvSpPr/>
      </xdr:nvSpPr>
      <xdr:spPr bwMode="auto">
        <a:xfrm>
          <a:off x="2857500" y="272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41612</xdr:rowOff>
    </xdr:from>
    <xdr:ext cx="762000" cy="259045"/>
    <xdr:sp macro="" textlink="">
      <xdr:nvSpPr>
        <xdr:cNvPr id="76" name="テキスト ボックス 75"/>
        <xdr:cNvSpPr txBox="1"/>
      </xdr:nvSpPr>
      <xdr:spPr>
        <a:xfrm>
          <a:off x="2527300" y="248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143551</xdr:rowOff>
    </xdr:from>
    <xdr:to>
      <xdr:col>29</xdr:col>
      <xdr:colOff>127000</xdr:colOff>
      <xdr:row>37</xdr:row>
      <xdr:rowOff>2733</xdr:rowOff>
    </xdr:to>
    <xdr:cxnSp macro="">
      <xdr:nvCxnSpPr>
        <xdr:cNvPr id="108" name="直線コネクタ 107"/>
        <xdr:cNvCxnSpPr/>
      </xdr:nvCxnSpPr>
      <xdr:spPr bwMode="auto">
        <a:xfrm>
          <a:off x="5003800" y="7096801"/>
          <a:ext cx="6477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17729</xdr:rowOff>
    </xdr:from>
    <xdr:to>
      <xdr:col>26</xdr:col>
      <xdr:colOff>50800</xdr:colOff>
      <xdr:row>36</xdr:row>
      <xdr:rowOff>143551</xdr:rowOff>
    </xdr:to>
    <xdr:cxnSp macro="">
      <xdr:nvCxnSpPr>
        <xdr:cNvPr id="111" name="直線コネクタ 110"/>
        <xdr:cNvCxnSpPr/>
      </xdr:nvCxnSpPr>
      <xdr:spPr bwMode="auto">
        <a:xfrm>
          <a:off x="4305300" y="6970979"/>
          <a:ext cx="698500" cy="12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15032</xdr:rowOff>
    </xdr:from>
    <xdr:to>
      <xdr:col>22</xdr:col>
      <xdr:colOff>114300</xdr:colOff>
      <xdr:row>36</xdr:row>
      <xdr:rowOff>17729</xdr:rowOff>
    </xdr:to>
    <xdr:cxnSp macro="">
      <xdr:nvCxnSpPr>
        <xdr:cNvPr id="114" name="直線コネクタ 113"/>
        <xdr:cNvCxnSpPr/>
      </xdr:nvCxnSpPr>
      <xdr:spPr bwMode="auto">
        <a:xfrm>
          <a:off x="3606800" y="6968282"/>
          <a:ext cx="698500" cy="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2877</xdr:rowOff>
    </xdr:from>
    <xdr:ext cx="762000" cy="259045"/>
    <xdr:sp macro="" textlink="">
      <xdr:nvSpPr>
        <xdr:cNvPr id="116" name="テキスト ボックス 115"/>
        <xdr:cNvSpPr txBox="1"/>
      </xdr:nvSpPr>
      <xdr:spPr>
        <a:xfrm>
          <a:off x="3924300" y="71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245414</xdr:rowOff>
    </xdr:from>
    <xdr:to>
      <xdr:col>18</xdr:col>
      <xdr:colOff>177800</xdr:colOff>
      <xdr:row>36</xdr:row>
      <xdr:rowOff>15032</xdr:rowOff>
    </xdr:to>
    <xdr:cxnSp macro="">
      <xdr:nvCxnSpPr>
        <xdr:cNvPr id="117" name="直線コネクタ 116"/>
        <xdr:cNvCxnSpPr/>
      </xdr:nvCxnSpPr>
      <xdr:spPr bwMode="auto">
        <a:xfrm>
          <a:off x="2908300" y="6855764"/>
          <a:ext cx="698500" cy="1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162714</xdr:rowOff>
    </xdr:from>
    <xdr:ext cx="762000" cy="259045"/>
    <xdr:sp macro="" textlink="">
      <xdr:nvSpPr>
        <xdr:cNvPr id="119" name="テキスト ボックス 118"/>
        <xdr:cNvSpPr txBox="1"/>
      </xdr:nvSpPr>
      <xdr:spPr>
        <a:xfrm>
          <a:off x="32258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110045</xdr:rowOff>
    </xdr:from>
    <xdr:ext cx="762000" cy="259045"/>
    <xdr:sp macro="" textlink="">
      <xdr:nvSpPr>
        <xdr:cNvPr id="121" name="テキスト ボックス 120"/>
        <xdr:cNvSpPr txBox="1"/>
      </xdr:nvSpPr>
      <xdr:spPr>
        <a:xfrm>
          <a:off x="25273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123383</xdr:rowOff>
    </xdr:from>
    <xdr:to>
      <xdr:col>29</xdr:col>
      <xdr:colOff>177800</xdr:colOff>
      <xdr:row>37</xdr:row>
      <xdr:rowOff>53533</xdr:rowOff>
    </xdr:to>
    <xdr:sp macro="" textlink="">
      <xdr:nvSpPr>
        <xdr:cNvPr id="127" name="楕円 126"/>
        <xdr:cNvSpPr/>
      </xdr:nvSpPr>
      <xdr:spPr bwMode="auto">
        <a:xfrm>
          <a:off x="5600700" y="707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95460</xdr:rowOff>
    </xdr:from>
    <xdr:ext cx="762000" cy="259045"/>
    <xdr:sp macro="" textlink="">
      <xdr:nvSpPr>
        <xdr:cNvPr id="128" name="人口1人当たり決算額の推移該当値テキスト445"/>
        <xdr:cNvSpPr txBox="1"/>
      </xdr:nvSpPr>
      <xdr:spPr>
        <a:xfrm>
          <a:off x="5740400" y="704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92751</xdr:rowOff>
    </xdr:from>
    <xdr:to>
      <xdr:col>26</xdr:col>
      <xdr:colOff>101600</xdr:colOff>
      <xdr:row>37</xdr:row>
      <xdr:rowOff>22901</xdr:rowOff>
    </xdr:to>
    <xdr:sp macro="" textlink="">
      <xdr:nvSpPr>
        <xdr:cNvPr id="129" name="楕円 128"/>
        <xdr:cNvSpPr/>
      </xdr:nvSpPr>
      <xdr:spPr bwMode="auto">
        <a:xfrm>
          <a:off x="4953000" y="704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7678</xdr:rowOff>
    </xdr:from>
    <xdr:ext cx="736600" cy="259045"/>
    <xdr:sp macro="" textlink="">
      <xdr:nvSpPr>
        <xdr:cNvPr id="130" name="テキスト ボックス 129"/>
        <xdr:cNvSpPr txBox="1"/>
      </xdr:nvSpPr>
      <xdr:spPr>
        <a:xfrm>
          <a:off x="4622800" y="71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309829</xdr:rowOff>
    </xdr:from>
    <xdr:to>
      <xdr:col>22</xdr:col>
      <xdr:colOff>165100</xdr:colOff>
      <xdr:row>36</xdr:row>
      <xdr:rowOff>68529</xdr:rowOff>
    </xdr:to>
    <xdr:sp macro="" textlink="">
      <xdr:nvSpPr>
        <xdr:cNvPr id="131" name="楕円 130"/>
        <xdr:cNvSpPr/>
      </xdr:nvSpPr>
      <xdr:spPr bwMode="auto">
        <a:xfrm>
          <a:off x="42545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78706</xdr:rowOff>
    </xdr:from>
    <xdr:ext cx="762000" cy="259045"/>
    <xdr:sp macro="" textlink="">
      <xdr:nvSpPr>
        <xdr:cNvPr id="132" name="テキスト ボックス 131"/>
        <xdr:cNvSpPr txBox="1"/>
      </xdr:nvSpPr>
      <xdr:spPr>
        <a:xfrm>
          <a:off x="3924300" y="668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307132</xdr:rowOff>
    </xdr:from>
    <xdr:to>
      <xdr:col>19</xdr:col>
      <xdr:colOff>38100</xdr:colOff>
      <xdr:row>36</xdr:row>
      <xdr:rowOff>65832</xdr:rowOff>
    </xdr:to>
    <xdr:sp macro="" textlink="">
      <xdr:nvSpPr>
        <xdr:cNvPr id="133" name="楕円 132"/>
        <xdr:cNvSpPr/>
      </xdr:nvSpPr>
      <xdr:spPr bwMode="auto">
        <a:xfrm>
          <a:off x="3556000" y="691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76009</xdr:rowOff>
    </xdr:from>
    <xdr:ext cx="762000" cy="259045"/>
    <xdr:sp macro="" textlink="">
      <xdr:nvSpPr>
        <xdr:cNvPr id="134" name="テキスト ボックス 133"/>
        <xdr:cNvSpPr txBox="1"/>
      </xdr:nvSpPr>
      <xdr:spPr>
        <a:xfrm>
          <a:off x="3225800" y="66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194614</xdr:rowOff>
    </xdr:from>
    <xdr:to>
      <xdr:col>15</xdr:col>
      <xdr:colOff>101600</xdr:colOff>
      <xdr:row>35</xdr:row>
      <xdr:rowOff>296214</xdr:rowOff>
    </xdr:to>
    <xdr:sp macro="" textlink="">
      <xdr:nvSpPr>
        <xdr:cNvPr id="135" name="楕円 134"/>
        <xdr:cNvSpPr/>
      </xdr:nvSpPr>
      <xdr:spPr bwMode="auto">
        <a:xfrm>
          <a:off x="2857500" y="680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306391</xdr:rowOff>
    </xdr:from>
    <xdr:ext cx="762000" cy="259045"/>
    <xdr:sp macro="" textlink="">
      <xdr:nvSpPr>
        <xdr:cNvPr id="136" name="テキスト ボックス 135"/>
        <xdr:cNvSpPr txBox="1"/>
      </xdr:nvSpPr>
      <xdr:spPr>
        <a:xfrm>
          <a:off x="2527300" y="65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117030</xdr:rowOff>
    </xdr:from>
    <xdr:to>
      <xdr:col>24</xdr:col>
      <xdr:colOff>63500</xdr:colOff>
      <xdr:row>34</xdr:row>
      <xdr:rowOff>15418</xdr:rowOff>
    </xdr:to>
    <xdr:cxnSp macro="">
      <xdr:nvCxnSpPr>
        <xdr:cNvPr id="61" name="直線コネクタ 60"/>
        <xdr:cNvCxnSpPr/>
      </xdr:nvCxnSpPr>
      <xdr:spPr>
        <a:xfrm flipV="1">
          <a:off x="3797300" y="5774880"/>
          <a:ext cx="8382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15418</xdr:rowOff>
    </xdr:from>
    <xdr:to>
      <xdr:col>19</xdr:col>
      <xdr:colOff>177800</xdr:colOff>
      <xdr:row>34</xdr:row>
      <xdr:rowOff>104191</xdr:rowOff>
    </xdr:to>
    <xdr:cxnSp macro="">
      <xdr:nvCxnSpPr>
        <xdr:cNvPr id="64" name="直線コネクタ 63"/>
        <xdr:cNvCxnSpPr/>
      </xdr:nvCxnSpPr>
      <xdr:spPr>
        <a:xfrm flipV="1">
          <a:off x="2908300" y="5844718"/>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104191</xdr:rowOff>
    </xdr:from>
    <xdr:to>
      <xdr:col>15</xdr:col>
      <xdr:colOff>50800</xdr:colOff>
      <xdr:row>34</xdr:row>
      <xdr:rowOff>152616</xdr:rowOff>
    </xdr:to>
    <xdr:cxnSp macro="">
      <xdr:nvCxnSpPr>
        <xdr:cNvPr id="67" name="直線コネクタ 66"/>
        <xdr:cNvCxnSpPr/>
      </xdr:nvCxnSpPr>
      <xdr:spPr>
        <a:xfrm flipV="1">
          <a:off x="2019300" y="593349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100190</xdr:rowOff>
    </xdr:from>
    <xdr:to>
      <xdr:col>10</xdr:col>
      <xdr:colOff>114300</xdr:colOff>
      <xdr:row>34</xdr:row>
      <xdr:rowOff>152616</xdr:rowOff>
    </xdr:to>
    <xdr:cxnSp macro="">
      <xdr:nvCxnSpPr>
        <xdr:cNvPr id="70" name="直線コネクタ 69"/>
        <xdr:cNvCxnSpPr/>
      </xdr:nvCxnSpPr>
      <xdr:spPr>
        <a:xfrm>
          <a:off x="1130300" y="5929490"/>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66230</xdr:rowOff>
    </xdr:from>
    <xdr:to>
      <xdr:col>24</xdr:col>
      <xdr:colOff>114300</xdr:colOff>
      <xdr:row>33</xdr:row>
      <xdr:rowOff>167830</xdr:rowOff>
    </xdr:to>
    <xdr:sp macro="" textlink="">
      <xdr:nvSpPr>
        <xdr:cNvPr id="80" name="楕円 79"/>
        <xdr:cNvSpPr/>
      </xdr:nvSpPr>
      <xdr:spPr>
        <a:xfrm>
          <a:off x="4584700" y="5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89107</xdr:rowOff>
    </xdr:from>
    <xdr:ext cx="534377" cy="259045"/>
    <xdr:sp macro="" textlink="">
      <xdr:nvSpPr>
        <xdr:cNvPr id="81" name="人件費該当値テキスト"/>
        <xdr:cNvSpPr txBox="1"/>
      </xdr:nvSpPr>
      <xdr:spPr>
        <a:xfrm>
          <a:off x="4686300" y="55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136068</xdr:rowOff>
    </xdr:from>
    <xdr:to>
      <xdr:col>20</xdr:col>
      <xdr:colOff>38100</xdr:colOff>
      <xdr:row>34</xdr:row>
      <xdr:rowOff>66218</xdr:rowOff>
    </xdr:to>
    <xdr:sp macro="" textlink="">
      <xdr:nvSpPr>
        <xdr:cNvPr id="82" name="楕円 81"/>
        <xdr:cNvSpPr/>
      </xdr:nvSpPr>
      <xdr:spPr>
        <a:xfrm>
          <a:off x="3746500" y="57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82745</xdr:rowOff>
    </xdr:from>
    <xdr:ext cx="534377" cy="259045"/>
    <xdr:sp macro="" textlink="">
      <xdr:nvSpPr>
        <xdr:cNvPr id="83" name="テキスト ボックス 82"/>
        <xdr:cNvSpPr txBox="1"/>
      </xdr:nvSpPr>
      <xdr:spPr>
        <a:xfrm>
          <a:off x="3530111" y="55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53391</xdr:rowOff>
    </xdr:from>
    <xdr:to>
      <xdr:col>15</xdr:col>
      <xdr:colOff>101600</xdr:colOff>
      <xdr:row>34</xdr:row>
      <xdr:rowOff>154991</xdr:rowOff>
    </xdr:to>
    <xdr:sp macro="" textlink="">
      <xdr:nvSpPr>
        <xdr:cNvPr id="84" name="楕円 83"/>
        <xdr:cNvSpPr/>
      </xdr:nvSpPr>
      <xdr:spPr>
        <a:xfrm>
          <a:off x="2857500" y="5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xdr:rowOff>
    </xdr:from>
    <xdr:ext cx="534377" cy="259045"/>
    <xdr:sp macro="" textlink="">
      <xdr:nvSpPr>
        <xdr:cNvPr id="85" name="テキスト ボックス 84"/>
        <xdr:cNvSpPr txBox="1"/>
      </xdr:nvSpPr>
      <xdr:spPr>
        <a:xfrm>
          <a:off x="2641111" y="56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101816</xdr:rowOff>
    </xdr:from>
    <xdr:to>
      <xdr:col>10</xdr:col>
      <xdr:colOff>165100</xdr:colOff>
      <xdr:row>35</xdr:row>
      <xdr:rowOff>31966</xdr:rowOff>
    </xdr:to>
    <xdr:sp macro="" textlink="">
      <xdr:nvSpPr>
        <xdr:cNvPr id="86" name="楕円 85"/>
        <xdr:cNvSpPr/>
      </xdr:nvSpPr>
      <xdr:spPr>
        <a:xfrm>
          <a:off x="1968500" y="59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48493</xdr:rowOff>
    </xdr:from>
    <xdr:ext cx="534377" cy="259045"/>
    <xdr:sp macro="" textlink="">
      <xdr:nvSpPr>
        <xdr:cNvPr id="87" name="テキスト ボックス 86"/>
        <xdr:cNvSpPr txBox="1"/>
      </xdr:nvSpPr>
      <xdr:spPr>
        <a:xfrm>
          <a:off x="1752111" y="57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49390</xdr:rowOff>
    </xdr:from>
    <xdr:to>
      <xdr:col>6</xdr:col>
      <xdr:colOff>38100</xdr:colOff>
      <xdr:row>34</xdr:row>
      <xdr:rowOff>150990</xdr:rowOff>
    </xdr:to>
    <xdr:sp macro="" textlink="">
      <xdr:nvSpPr>
        <xdr:cNvPr id="88" name="楕円 87"/>
        <xdr:cNvSpPr/>
      </xdr:nvSpPr>
      <xdr:spPr>
        <a:xfrm>
          <a:off x="1079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167517</xdr:rowOff>
    </xdr:from>
    <xdr:ext cx="534377" cy="259045"/>
    <xdr:sp macro="" textlink="">
      <xdr:nvSpPr>
        <xdr:cNvPr id="89" name="テキスト ボックス 88"/>
        <xdr:cNvSpPr txBox="1"/>
      </xdr:nvSpPr>
      <xdr:spPr>
        <a:xfrm>
          <a:off x="863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61957</xdr:rowOff>
    </xdr:from>
    <xdr:to>
      <xdr:col>24</xdr:col>
      <xdr:colOff>63500</xdr:colOff>
      <xdr:row>57</xdr:row>
      <xdr:rowOff>97580</xdr:rowOff>
    </xdr:to>
    <xdr:cxnSp macro="">
      <xdr:nvCxnSpPr>
        <xdr:cNvPr id="119" name="直線コネクタ 118"/>
        <xdr:cNvCxnSpPr/>
      </xdr:nvCxnSpPr>
      <xdr:spPr>
        <a:xfrm flipV="1">
          <a:off x="3797300" y="9834607"/>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97580</xdr:rowOff>
    </xdr:from>
    <xdr:to>
      <xdr:col>19</xdr:col>
      <xdr:colOff>177800</xdr:colOff>
      <xdr:row>57</xdr:row>
      <xdr:rowOff>114192</xdr:rowOff>
    </xdr:to>
    <xdr:cxnSp macro="">
      <xdr:nvCxnSpPr>
        <xdr:cNvPr id="122" name="直線コネクタ 121"/>
        <xdr:cNvCxnSpPr/>
      </xdr:nvCxnSpPr>
      <xdr:spPr>
        <a:xfrm flipV="1">
          <a:off x="2908300" y="987023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107734</xdr:rowOff>
    </xdr:from>
    <xdr:to>
      <xdr:col>15</xdr:col>
      <xdr:colOff>50800</xdr:colOff>
      <xdr:row>57</xdr:row>
      <xdr:rowOff>114192</xdr:rowOff>
    </xdr:to>
    <xdr:cxnSp macro="">
      <xdr:nvCxnSpPr>
        <xdr:cNvPr id="125" name="直線コネクタ 124"/>
        <xdr:cNvCxnSpPr/>
      </xdr:nvCxnSpPr>
      <xdr:spPr>
        <a:xfrm>
          <a:off x="2019300" y="988038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91317</xdr:rowOff>
    </xdr:from>
    <xdr:ext cx="534377" cy="259045"/>
    <xdr:sp macro="" textlink="">
      <xdr:nvSpPr>
        <xdr:cNvPr id="127" name="テキスト ボックス 126"/>
        <xdr:cNvSpPr txBox="1"/>
      </xdr:nvSpPr>
      <xdr:spPr>
        <a:xfrm>
          <a:off x="2641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75044</xdr:rowOff>
    </xdr:from>
    <xdr:to>
      <xdr:col>10</xdr:col>
      <xdr:colOff>114300</xdr:colOff>
      <xdr:row>57</xdr:row>
      <xdr:rowOff>107734</xdr:rowOff>
    </xdr:to>
    <xdr:cxnSp macro="">
      <xdr:nvCxnSpPr>
        <xdr:cNvPr id="128" name="直線コネクタ 127"/>
        <xdr:cNvCxnSpPr/>
      </xdr:nvCxnSpPr>
      <xdr:spPr>
        <a:xfrm>
          <a:off x="1130300" y="984769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99242</xdr:rowOff>
    </xdr:from>
    <xdr:ext cx="534377" cy="259045"/>
    <xdr:sp macro="" textlink="">
      <xdr:nvSpPr>
        <xdr:cNvPr id="130" name="テキスト ボックス 129"/>
        <xdr:cNvSpPr txBox="1"/>
      </xdr:nvSpPr>
      <xdr:spPr>
        <a:xfrm>
          <a:off x="1752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108119</xdr:rowOff>
    </xdr:from>
    <xdr:ext cx="534377" cy="259045"/>
    <xdr:sp macro="" textlink="">
      <xdr:nvSpPr>
        <xdr:cNvPr id="132" name="テキスト ボックス 131"/>
        <xdr:cNvSpPr txBox="1"/>
      </xdr:nvSpPr>
      <xdr:spPr>
        <a:xfrm>
          <a:off x="863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11157</xdr:rowOff>
    </xdr:from>
    <xdr:to>
      <xdr:col>24</xdr:col>
      <xdr:colOff>114300</xdr:colOff>
      <xdr:row>57</xdr:row>
      <xdr:rowOff>112757</xdr:rowOff>
    </xdr:to>
    <xdr:sp macro="" textlink="">
      <xdr:nvSpPr>
        <xdr:cNvPr id="138" name="楕円 137"/>
        <xdr:cNvSpPr/>
      </xdr:nvSpPr>
      <xdr:spPr>
        <a:xfrm>
          <a:off x="4584700" y="97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97534</xdr:rowOff>
    </xdr:from>
    <xdr:ext cx="534377" cy="259045"/>
    <xdr:sp macro="" textlink="">
      <xdr:nvSpPr>
        <xdr:cNvPr id="139" name="物件費該当値テキスト"/>
        <xdr:cNvSpPr txBox="1"/>
      </xdr:nvSpPr>
      <xdr:spPr>
        <a:xfrm>
          <a:off x="4686300" y="969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46780</xdr:rowOff>
    </xdr:from>
    <xdr:to>
      <xdr:col>20</xdr:col>
      <xdr:colOff>38100</xdr:colOff>
      <xdr:row>57</xdr:row>
      <xdr:rowOff>148380</xdr:rowOff>
    </xdr:to>
    <xdr:sp macro="" textlink="">
      <xdr:nvSpPr>
        <xdr:cNvPr id="140" name="楕円 139"/>
        <xdr:cNvSpPr/>
      </xdr:nvSpPr>
      <xdr:spPr>
        <a:xfrm>
          <a:off x="3746500" y="98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139507</xdr:rowOff>
    </xdr:from>
    <xdr:ext cx="534377" cy="259045"/>
    <xdr:sp macro="" textlink="">
      <xdr:nvSpPr>
        <xdr:cNvPr id="141" name="テキスト ボックス 140"/>
        <xdr:cNvSpPr txBox="1"/>
      </xdr:nvSpPr>
      <xdr:spPr>
        <a:xfrm>
          <a:off x="3530111" y="99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63392</xdr:rowOff>
    </xdr:from>
    <xdr:to>
      <xdr:col>15</xdr:col>
      <xdr:colOff>101600</xdr:colOff>
      <xdr:row>57</xdr:row>
      <xdr:rowOff>164992</xdr:rowOff>
    </xdr:to>
    <xdr:sp macro="" textlink="">
      <xdr:nvSpPr>
        <xdr:cNvPr id="142" name="楕円 141"/>
        <xdr:cNvSpPr/>
      </xdr:nvSpPr>
      <xdr:spPr>
        <a:xfrm>
          <a:off x="2857500" y="9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156119</xdr:rowOff>
    </xdr:from>
    <xdr:ext cx="534377" cy="259045"/>
    <xdr:sp macro="" textlink="">
      <xdr:nvSpPr>
        <xdr:cNvPr id="143" name="テキスト ボックス 142"/>
        <xdr:cNvSpPr txBox="1"/>
      </xdr:nvSpPr>
      <xdr:spPr>
        <a:xfrm>
          <a:off x="2641111" y="99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56934</xdr:rowOff>
    </xdr:from>
    <xdr:to>
      <xdr:col>10</xdr:col>
      <xdr:colOff>165100</xdr:colOff>
      <xdr:row>57</xdr:row>
      <xdr:rowOff>158534</xdr:rowOff>
    </xdr:to>
    <xdr:sp macro="" textlink="">
      <xdr:nvSpPr>
        <xdr:cNvPr id="144" name="楕円 143"/>
        <xdr:cNvSpPr/>
      </xdr:nvSpPr>
      <xdr:spPr>
        <a:xfrm>
          <a:off x="1968500" y="98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149661</xdr:rowOff>
    </xdr:from>
    <xdr:ext cx="534377" cy="259045"/>
    <xdr:sp macro="" textlink="">
      <xdr:nvSpPr>
        <xdr:cNvPr id="145" name="テキスト ボックス 144"/>
        <xdr:cNvSpPr txBox="1"/>
      </xdr:nvSpPr>
      <xdr:spPr>
        <a:xfrm>
          <a:off x="1752111" y="99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24244</xdr:rowOff>
    </xdr:from>
    <xdr:to>
      <xdr:col>6</xdr:col>
      <xdr:colOff>38100</xdr:colOff>
      <xdr:row>57</xdr:row>
      <xdr:rowOff>125844</xdr:rowOff>
    </xdr:to>
    <xdr:sp macro="" textlink="">
      <xdr:nvSpPr>
        <xdr:cNvPr id="146" name="楕円 145"/>
        <xdr:cNvSpPr/>
      </xdr:nvSpPr>
      <xdr:spPr>
        <a:xfrm>
          <a:off x="1079500" y="97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116971</xdr:rowOff>
    </xdr:from>
    <xdr:ext cx="534377" cy="259045"/>
    <xdr:sp macro="" textlink="">
      <xdr:nvSpPr>
        <xdr:cNvPr id="147" name="テキスト ボックス 146"/>
        <xdr:cNvSpPr txBox="1"/>
      </xdr:nvSpPr>
      <xdr:spPr>
        <a:xfrm>
          <a:off x="863111" y="98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1905</xdr:rowOff>
    </xdr:from>
    <xdr:to>
      <xdr:col>24</xdr:col>
      <xdr:colOff>63500</xdr:colOff>
      <xdr:row>78</xdr:row>
      <xdr:rowOff>3048</xdr:rowOff>
    </xdr:to>
    <xdr:cxnSp macro="">
      <xdr:nvCxnSpPr>
        <xdr:cNvPr id="176" name="直線コネクタ 175"/>
        <xdr:cNvCxnSpPr/>
      </xdr:nvCxnSpPr>
      <xdr:spPr>
        <a:xfrm flipV="1">
          <a:off x="3797300" y="133750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2794</xdr:rowOff>
    </xdr:from>
    <xdr:to>
      <xdr:col>19</xdr:col>
      <xdr:colOff>177800</xdr:colOff>
      <xdr:row>78</xdr:row>
      <xdr:rowOff>3048</xdr:rowOff>
    </xdr:to>
    <xdr:cxnSp macro="">
      <xdr:nvCxnSpPr>
        <xdr:cNvPr id="179" name="直線コネクタ 178"/>
        <xdr:cNvCxnSpPr/>
      </xdr:nvCxnSpPr>
      <xdr:spPr>
        <a:xfrm>
          <a:off x="2908300" y="1337589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157735</xdr:rowOff>
    </xdr:from>
    <xdr:to>
      <xdr:col>15</xdr:col>
      <xdr:colOff>50800</xdr:colOff>
      <xdr:row>78</xdr:row>
      <xdr:rowOff>2794</xdr:rowOff>
    </xdr:to>
    <xdr:cxnSp macro="">
      <xdr:nvCxnSpPr>
        <xdr:cNvPr id="182" name="直線コネクタ 181"/>
        <xdr:cNvCxnSpPr/>
      </xdr:nvCxnSpPr>
      <xdr:spPr>
        <a:xfrm>
          <a:off x="2019300" y="13359385"/>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129557</xdr:rowOff>
    </xdr:from>
    <xdr:ext cx="469744" cy="259045"/>
    <xdr:sp macro="" textlink="">
      <xdr:nvSpPr>
        <xdr:cNvPr id="184" name="テキスト ボックス 183"/>
        <xdr:cNvSpPr txBox="1"/>
      </xdr:nvSpPr>
      <xdr:spPr>
        <a:xfrm>
          <a:off x="2673428" y="126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144018</xdr:rowOff>
    </xdr:from>
    <xdr:to>
      <xdr:col>10</xdr:col>
      <xdr:colOff>114300</xdr:colOff>
      <xdr:row>77</xdr:row>
      <xdr:rowOff>157735</xdr:rowOff>
    </xdr:to>
    <xdr:cxnSp macro="">
      <xdr:nvCxnSpPr>
        <xdr:cNvPr id="185" name="直線コネクタ 184"/>
        <xdr:cNvCxnSpPr/>
      </xdr:nvCxnSpPr>
      <xdr:spPr>
        <a:xfrm>
          <a:off x="1130300" y="13345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48150</xdr:rowOff>
    </xdr:from>
    <xdr:ext cx="469744" cy="259045"/>
    <xdr:sp macro="" textlink="">
      <xdr:nvSpPr>
        <xdr:cNvPr id="187" name="テキスト ボックス 186"/>
        <xdr:cNvSpPr txBox="1"/>
      </xdr:nvSpPr>
      <xdr:spPr>
        <a:xfrm>
          <a:off x="1784428" y="127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87774</xdr:rowOff>
    </xdr:from>
    <xdr:ext cx="469744" cy="259045"/>
    <xdr:sp macro="" textlink="">
      <xdr:nvSpPr>
        <xdr:cNvPr id="189" name="テキスト ボックス 188"/>
        <xdr:cNvSpPr txBox="1"/>
      </xdr:nvSpPr>
      <xdr:spPr>
        <a:xfrm>
          <a:off x="895428" y="127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122555</xdr:rowOff>
    </xdr:from>
    <xdr:to>
      <xdr:col>24</xdr:col>
      <xdr:colOff>114300</xdr:colOff>
      <xdr:row>78</xdr:row>
      <xdr:rowOff>52705</xdr:rowOff>
    </xdr:to>
    <xdr:sp macro="" textlink="">
      <xdr:nvSpPr>
        <xdr:cNvPr id="195" name="楕円 194"/>
        <xdr:cNvSpPr/>
      </xdr:nvSpPr>
      <xdr:spPr>
        <a:xfrm>
          <a:off x="4584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100982</xdr:rowOff>
    </xdr:from>
    <xdr:ext cx="469744" cy="259045"/>
    <xdr:sp macro="" textlink="">
      <xdr:nvSpPr>
        <xdr:cNvPr id="196" name="維持補修費該当値テキスト"/>
        <xdr:cNvSpPr txBox="1"/>
      </xdr:nvSpPr>
      <xdr:spPr>
        <a:xfrm>
          <a:off x="4686300" y="133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123698</xdr:rowOff>
    </xdr:from>
    <xdr:to>
      <xdr:col>20</xdr:col>
      <xdr:colOff>38100</xdr:colOff>
      <xdr:row>78</xdr:row>
      <xdr:rowOff>53848</xdr:rowOff>
    </xdr:to>
    <xdr:sp macro="" textlink="">
      <xdr:nvSpPr>
        <xdr:cNvPr id="197" name="楕円 196"/>
        <xdr:cNvSpPr/>
      </xdr:nvSpPr>
      <xdr:spPr>
        <a:xfrm>
          <a:off x="3746500" y="133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44975</xdr:rowOff>
    </xdr:from>
    <xdr:ext cx="469744" cy="259045"/>
    <xdr:sp macro="" textlink="">
      <xdr:nvSpPr>
        <xdr:cNvPr id="198" name="テキスト ボックス 197"/>
        <xdr:cNvSpPr txBox="1"/>
      </xdr:nvSpPr>
      <xdr:spPr>
        <a:xfrm>
          <a:off x="3562428" y="134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123444</xdr:rowOff>
    </xdr:from>
    <xdr:to>
      <xdr:col>15</xdr:col>
      <xdr:colOff>101600</xdr:colOff>
      <xdr:row>78</xdr:row>
      <xdr:rowOff>53594</xdr:rowOff>
    </xdr:to>
    <xdr:sp macro="" textlink="">
      <xdr:nvSpPr>
        <xdr:cNvPr id="199" name="楕円 198"/>
        <xdr:cNvSpPr/>
      </xdr:nvSpPr>
      <xdr:spPr>
        <a:xfrm>
          <a:off x="2857500" y="133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44721</xdr:rowOff>
    </xdr:from>
    <xdr:ext cx="469744" cy="259045"/>
    <xdr:sp macro="" textlink="">
      <xdr:nvSpPr>
        <xdr:cNvPr id="200" name="テキスト ボックス 199"/>
        <xdr:cNvSpPr txBox="1"/>
      </xdr:nvSpPr>
      <xdr:spPr>
        <a:xfrm>
          <a:off x="2673428" y="134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106935</xdr:rowOff>
    </xdr:from>
    <xdr:to>
      <xdr:col>10</xdr:col>
      <xdr:colOff>165100</xdr:colOff>
      <xdr:row>78</xdr:row>
      <xdr:rowOff>37085</xdr:rowOff>
    </xdr:to>
    <xdr:sp macro="" textlink="">
      <xdr:nvSpPr>
        <xdr:cNvPr id="201" name="楕円 200"/>
        <xdr:cNvSpPr/>
      </xdr:nvSpPr>
      <xdr:spPr>
        <a:xfrm>
          <a:off x="1968500" y="133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28212</xdr:rowOff>
    </xdr:from>
    <xdr:ext cx="469744" cy="259045"/>
    <xdr:sp macro="" textlink="">
      <xdr:nvSpPr>
        <xdr:cNvPr id="202" name="テキスト ボックス 201"/>
        <xdr:cNvSpPr txBox="1"/>
      </xdr:nvSpPr>
      <xdr:spPr>
        <a:xfrm>
          <a:off x="1784428"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93218</xdr:rowOff>
    </xdr:from>
    <xdr:to>
      <xdr:col>6</xdr:col>
      <xdr:colOff>38100</xdr:colOff>
      <xdr:row>78</xdr:row>
      <xdr:rowOff>23368</xdr:rowOff>
    </xdr:to>
    <xdr:sp macro="" textlink="">
      <xdr:nvSpPr>
        <xdr:cNvPr id="203" name="楕円 202"/>
        <xdr:cNvSpPr/>
      </xdr:nvSpPr>
      <xdr:spPr>
        <a:xfrm>
          <a:off x="1079500" y="132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14495</xdr:rowOff>
    </xdr:from>
    <xdr:ext cx="469744" cy="259045"/>
    <xdr:sp macro="" textlink="">
      <xdr:nvSpPr>
        <xdr:cNvPr id="204" name="テキスト ボックス 203"/>
        <xdr:cNvSpPr txBox="1"/>
      </xdr:nvSpPr>
      <xdr:spPr>
        <a:xfrm>
          <a:off x="895428"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49174</xdr:rowOff>
    </xdr:from>
    <xdr:to>
      <xdr:col>24</xdr:col>
      <xdr:colOff>63500</xdr:colOff>
      <xdr:row>93</xdr:row>
      <xdr:rowOff>124130</xdr:rowOff>
    </xdr:to>
    <xdr:cxnSp macro="">
      <xdr:nvCxnSpPr>
        <xdr:cNvPr id="234" name="直線コネクタ 233"/>
        <xdr:cNvCxnSpPr/>
      </xdr:nvCxnSpPr>
      <xdr:spPr>
        <a:xfrm flipV="1">
          <a:off x="3797300" y="15994024"/>
          <a:ext cx="8382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124130</xdr:rowOff>
    </xdr:from>
    <xdr:to>
      <xdr:col>19</xdr:col>
      <xdr:colOff>177800</xdr:colOff>
      <xdr:row>93</xdr:row>
      <xdr:rowOff>134913</xdr:rowOff>
    </xdr:to>
    <xdr:cxnSp macro="">
      <xdr:nvCxnSpPr>
        <xdr:cNvPr id="237" name="直線コネクタ 236"/>
        <xdr:cNvCxnSpPr/>
      </xdr:nvCxnSpPr>
      <xdr:spPr>
        <a:xfrm flipV="1">
          <a:off x="2908300" y="16068980"/>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134913</xdr:rowOff>
    </xdr:from>
    <xdr:to>
      <xdr:col>15</xdr:col>
      <xdr:colOff>50800</xdr:colOff>
      <xdr:row>94</xdr:row>
      <xdr:rowOff>23113</xdr:rowOff>
    </xdr:to>
    <xdr:cxnSp macro="">
      <xdr:nvCxnSpPr>
        <xdr:cNvPr id="240" name="直線コネクタ 239"/>
        <xdr:cNvCxnSpPr/>
      </xdr:nvCxnSpPr>
      <xdr:spPr>
        <a:xfrm flipV="1">
          <a:off x="2019300" y="1607976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23113</xdr:rowOff>
    </xdr:from>
    <xdr:to>
      <xdr:col>10</xdr:col>
      <xdr:colOff>114300</xdr:colOff>
      <xdr:row>94</xdr:row>
      <xdr:rowOff>79121</xdr:rowOff>
    </xdr:to>
    <xdr:cxnSp macro="">
      <xdr:nvCxnSpPr>
        <xdr:cNvPr id="243" name="直線コネクタ 242"/>
        <xdr:cNvCxnSpPr/>
      </xdr:nvCxnSpPr>
      <xdr:spPr>
        <a:xfrm flipV="1">
          <a:off x="1130300" y="16139413"/>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169824</xdr:rowOff>
    </xdr:from>
    <xdr:to>
      <xdr:col>24</xdr:col>
      <xdr:colOff>114300</xdr:colOff>
      <xdr:row>93</xdr:row>
      <xdr:rowOff>99974</xdr:rowOff>
    </xdr:to>
    <xdr:sp macro="" textlink="">
      <xdr:nvSpPr>
        <xdr:cNvPr id="253" name="楕円 252"/>
        <xdr:cNvSpPr/>
      </xdr:nvSpPr>
      <xdr:spPr>
        <a:xfrm>
          <a:off x="4584700" y="159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21251</xdr:rowOff>
    </xdr:from>
    <xdr:ext cx="599010" cy="259045"/>
    <xdr:sp macro="" textlink="">
      <xdr:nvSpPr>
        <xdr:cNvPr id="254" name="扶助費該当値テキスト"/>
        <xdr:cNvSpPr txBox="1"/>
      </xdr:nvSpPr>
      <xdr:spPr>
        <a:xfrm>
          <a:off x="4686300" y="1579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73330</xdr:rowOff>
    </xdr:from>
    <xdr:to>
      <xdr:col>20</xdr:col>
      <xdr:colOff>38100</xdr:colOff>
      <xdr:row>94</xdr:row>
      <xdr:rowOff>3480</xdr:rowOff>
    </xdr:to>
    <xdr:sp macro="" textlink="">
      <xdr:nvSpPr>
        <xdr:cNvPr id="255" name="楕円 254"/>
        <xdr:cNvSpPr/>
      </xdr:nvSpPr>
      <xdr:spPr>
        <a:xfrm>
          <a:off x="3746500" y="160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20007</xdr:rowOff>
    </xdr:from>
    <xdr:ext cx="599010" cy="259045"/>
    <xdr:sp macro="" textlink="">
      <xdr:nvSpPr>
        <xdr:cNvPr id="256" name="テキスト ボックス 255"/>
        <xdr:cNvSpPr txBox="1"/>
      </xdr:nvSpPr>
      <xdr:spPr>
        <a:xfrm>
          <a:off x="3497795" y="1579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84113</xdr:rowOff>
    </xdr:from>
    <xdr:to>
      <xdr:col>15</xdr:col>
      <xdr:colOff>101600</xdr:colOff>
      <xdr:row>94</xdr:row>
      <xdr:rowOff>14263</xdr:rowOff>
    </xdr:to>
    <xdr:sp macro="" textlink="">
      <xdr:nvSpPr>
        <xdr:cNvPr id="257" name="楕円 256"/>
        <xdr:cNvSpPr/>
      </xdr:nvSpPr>
      <xdr:spPr>
        <a:xfrm>
          <a:off x="2857500" y="160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30790</xdr:rowOff>
    </xdr:from>
    <xdr:ext cx="599010" cy="259045"/>
    <xdr:sp macro="" textlink="">
      <xdr:nvSpPr>
        <xdr:cNvPr id="258" name="テキスト ボックス 257"/>
        <xdr:cNvSpPr txBox="1"/>
      </xdr:nvSpPr>
      <xdr:spPr>
        <a:xfrm>
          <a:off x="2608795" y="1580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143763</xdr:rowOff>
    </xdr:from>
    <xdr:to>
      <xdr:col>10</xdr:col>
      <xdr:colOff>165100</xdr:colOff>
      <xdr:row>94</xdr:row>
      <xdr:rowOff>73913</xdr:rowOff>
    </xdr:to>
    <xdr:sp macro="" textlink="">
      <xdr:nvSpPr>
        <xdr:cNvPr id="259" name="楕円 258"/>
        <xdr:cNvSpPr/>
      </xdr:nvSpPr>
      <xdr:spPr>
        <a:xfrm>
          <a:off x="1968500" y="160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90440</xdr:rowOff>
    </xdr:from>
    <xdr:ext cx="599010" cy="259045"/>
    <xdr:sp macro="" textlink="">
      <xdr:nvSpPr>
        <xdr:cNvPr id="260" name="テキスト ボックス 259"/>
        <xdr:cNvSpPr txBox="1"/>
      </xdr:nvSpPr>
      <xdr:spPr>
        <a:xfrm>
          <a:off x="1719795" y="1586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28321</xdr:rowOff>
    </xdr:from>
    <xdr:to>
      <xdr:col>6</xdr:col>
      <xdr:colOff>38100</xdr:colOff>
      <xdr:row>94</xdr:row>
      <xdr:rowOff>129921</xdr:rowOff>
    </xdr:to>
    <xdr:sp macro="" textlink="">
      <xdr:nvSpPr>
        <xdr:cNvPr id="261" name="楕円 260"/>
        <xdr:cNvSpPr/>
      </xdr:nvSpPr>
      <xdr:spPr>
        <a:xfrm>
          <a:off x="1079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146448</xdr:rowOff>
    </xdr:from>
    <xdr:ext cx="599010" cy="259045"/>
    <xdr:sp macro="" textlink="">
      <xdr:nvSpPr>
        <xdr:cNvPr id="262" name="テキスト ボックス 261"/>
        <xdr:cNvSpPr txBox="1"/>
      </xdr:nvSpPr>
      <xdr:spPr>
        <a:xfrm>
          <a:off x="830795" y="159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133574</xdr:rowOff>
    </xdr:from>
    <xdr:to>
      <xdr:col>55</xdr:col>
      <xdr:colOff>0</xdr:colOff>
      <xdr:row>36</xdr:row>
      <xdr:rowOff>140774</xdr:rowOff>
    </xdr:to>
    <xdr:cxnSp macro="">
      <xdr:nvCxnSpPr>
        <xdr:cNvPr id="290" name="直線コネクタ 289"/>
        <xdr:cNvCxnSpPr/>
      </xdr:nvCxnSpPr>
      <xdr:spPr>
        <a:xfrm flipV="1">
          <a:off x="9639300" y="6305774"/>
          <a:ext cx="8382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140774</xdr:rowOff>
    </xdr:from>
    <xdr:to>
      <xdr:col>50</xdr:col>
      <xdr:colOff>114300</xdr:colOff>
      <xdr:row>37</xdr:row>
      <xdr:rowOff>13353</xdr:rowOff>
    </xdr:to>
    <xdr:cxnSp macro="">
      <xdr:nvCxnSpPr>
        <xdr:cNvPr id="293" name="直線コネクタ 292"/>
        <xdr:cNvCxnSpPr/>
      </xdr:nvCxnSpPr>
      <xdr:spPr>
        <a:xfrm flipV="1">
          <a:off x="8750300" y="6312974"/>
          <a:ext cx="889000" cy="4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2951</xdr:rowOff>
    </xdr:from>
    <xdr:to>
      <xdr:col>45</xdr:col>
      <xdr:colOff>177800</xdr:colOff>
      <xdr:row>37</xdr:row>
      <xdr:rowOff>13353</xdr:rowOff>
    </xdr:to>
    <xdr:cxnSp macro="">
      <xdr:nvCxnSpPr>
        <xdr:cNvPr id="296" name="直線コネクタ 295"/>
        <xdr:cNvCxnSpPr/>
      </xdr:nvCxnSpPr>
      <xdr:spPr>
        <a:xfrm>
          <a:off x="7861300" y="6346601"/>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168453</xdr:rowOff>
    </xdr:from>
    <xdr:to>
      <xdr:col>46</xdr:col>
      <xdr:colOff>38100</xdr:colOff>
      <xdr:row>37</xdr:row>
      <xdr:rowOff>98603</xdr:rowOff>
    </xdr:to>
    <xdr:sp macro="" textlink="">
      <xdr:nvSpPr>
        <xdr:cNvPr id="297" name="フローチャート: 判断 296"/>
        <xdr:cNvSpPr/>
      </xdr:nvSpPr>
      <xdr:spPr>
        <a:xfrm>
          <a:off x="8699500" y="63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89730</xdr:rowOff>
    </xdr:from>
    <xdr:ext cx="534377" cy="259045"/>
    <xdr:sp macro="" textlink="">
      <xdr:nvSpPr>
        <xdr:cNvPr id="298" name="テキスト ボックス 297"/>
        <xdr:cNvSpPr txBox="1"/>
      </xdr:nvSpPr>
      <xdr:spPr>
        <a:xfrm>
          <a:off x="8483111" y="64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64010</xdr:rowOff>
    </xdr:from>
    <xdr:to>
      <xdr:col>41</xdr:col>
      <xdr:colOff>50800</xdr:colOff>
      <xdr:row>37</xdr:row>
      <xdr:rowOff>2951</xdr:rowOff>
    </xdr:to>
    <xdr:cxnSp macro="">
      <xdr:nvCxnSpPr>
        <xdr:cNvPr id="299" name="直線コネクタ 298"/>
        <xdr:cNvCxnSpPr/>
      </xdr:nvCxnSpPr>
      <xdr:spPr>
        <a:xfrm>
          <a:off x="6972300" y="6236210"/>
          <a:ext cx="889000" cy="1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166030</xdr:rowOff>
    </xdr:from>
    <xdr:to>
      <xdr:col>41</xdr:col>
      <xdr:colOff>101600</xdr:colOff>
      <xdr:row>37</xdr:row>
      <xdr:rowOff>96180</xdr:rowOff>
    </xdr:to>
    <xdr:sp macro="" textlink="">
      <xdr:nvSpPr>
        <xdr:cNvPr id="300" name="フローチャート: 判断 299"/>
        <xdr:cNvSpPr/>
      </xdr:nvSpPr>
      <xdr:spPr>
        <a:xfrm>
          <a:off x="7810500" y="633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87307</xdr:rowOff>
    </xdr:from>
    <xdr:ext cx="534377" cy="259045"/>
    <xdr:sp macro="" textlink="">
      <xdr:nvSpPr>
        <xdr:cNvPr id="301" name="テキスト ボックス 300"/>
        <xdr:cNvSpPr txBox="1"/>
      </xdr:nvSpPr>
      <xdr:spPr>
        <a:xfrm>
          <a:off x="759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12045</xdr:rowOff>
    </xdr:from>
    <xdr:to>
      <xdr:col>36</xdr:col>
      <xdr:colOff>165100</xdr:colOff>
      <xdr:row>37</xdr:row>
      <xdr:rowOff>113645</xdr:rowOff>
    </xdr:to>
    <xdr:sp macro="" textlink="">
      <xdr:nvSpPr>
        <xdr:cNvPr id="302" name="フローチャート: 判断 301"/>
        <xdr:cNvSpPr/>
      </xdr:nvSpPr>
      <xdr:spPr>
        <a:xfrm>
          <a:off x="6921500" y="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104772</xdr:rowOff>
    </xdr:from>
    <xdr:ext cx="534377" cy="259045"/>
    <xdr:sp macro="" textlink="">
      <xdr:nvSpPr>
        <xdr:cNvPr id="303" name="テキスト ボックス 302"/>
        <xdr:cNvSpPr txBox="1"/>
      </xdr:nvSpPr>
      <xdr:spPr>
        <a:xfrm>
          <a:off x="6705111" y="64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82774</xdr:rowOff>
    </xdr:from>
    <xdr:to>
      <xdr:col>55</xdr:col>
      <xdr:colOff>50800</xdr:colOff>
      <xdr:row>37</xdr:row>
      <xdr:rowOff>12924</xdr:rowOff>
    </xdr:to>
    <xdr:sp macro="" textlink="">
      <xdr:nvSpPr>
        <xdr:cNvPr id="309" name="楕円 308"/>
        <xdr:cNvSpPr/>
      </xdr:nvSpPr>
      <xdr:spPr>
        <a:xfrm>
          <a:off x="10426700" y="62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105651</xdr:rowOff>
    </xdr:from>
    <xdr:ext cx="534377" cy="259045"/>
    <xdr:sp macro="" textlink="">
      <xdr:nvSpPr>
        <xdr:cNvPr id="310" name="補助費等該当値テキスト"/>
        <xdr:cNvSpPr txBox="1"/>
      </xdr:nvSpPr>
      <xdr:spPr>
        <a:xfrm>
          <a:off x="10528300" y="61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89974</xdr:rowOff>
    </xdr:from>
    <xdr:to>
      <xdr:col>50</xdr:col>
      <xdr:colOff>165100</xdr:colOff>
      <xdr:row>37</xdr:row>
      <xdr:rowOff>20124</xdr:rowOff>
    </xdr:to>
    <xdr:sp macro="" textlink="">
      <xdr:nvSpPr>
        <xdr:cNvPr id="311" name="楕円 310"/>
        <xdr:cNvSpPr/>
      </xdr:nvSpPr>
      <xdr:spPr>
        <a:xfrm>
          <a:off x="9588500" y="626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36651</xdr:rowOff>
    </xdr:from>
    <xdr:ext cx="534377" cy="259045"/>
    <xdr:sp macro="" textlink="">
      <xdr:nvSpPr>
        <xdr:cNvPr id="312" name="テキスト ボックス 311"/>
        <xdr:cNvSpPr txBox="1"/>
      </xdr:nvSpPr>
      <xdr:spPr>
        <a:xfrm>
          <a:off x="9372111" y="603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134003</xdr:rowOff>
    </xdr:from>
    <xdr:to>
      <xdr:col>46</xdr:col>
      <xdr:colOff>38100</xdr:colOff>
      <xdr:row>37</xdr:row>
      <xdr:rowOff>64153</xdr:rowOff>
    </xdr:to>
    <xdr:sp macro="" textlink="">
      <xdr:nvSpPr>
        <xdr:cNvPr id="313" name="楕円 312"/>
        <xdr:cNvSpPr/>
      </xdr:nvSpPr>
      <xdr:spPr>
        <a:xfrm>
          <a:off x="8699500" y="63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80680</xdr:rowOff>
    </xdr:from>
    <xdr:ext cx="534377" cy="259045"/>
    <xdr:sp macro="" textlink="">
      <xdr:nvSpPr>
        <xdr:cNvPr id="314" name="テキスト ボックス 313"/>
        <xdr:cNvSpPr txBox="1"/>
      </xdr:nvSpPr>
      <xdr:spPr>
        <a:xfrm>
          <a:off x="8483111" y="60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123601</xdr:rowOff>
    </xdr:from>
    <xdr:to>
      <xdr:col>41</xdr:col>
      <xdr:colOff>101600</xdr:colOff>
      <xdr:row>37</xdr:row>
      <xdr:rowOff>53751</xdr:rowOff>
    </xdr:to>
    <xdr:sp macro="" textlink="">
      <xdr:nvSpPr>
        <xdr:cNvPr id="315" name="楕円 314"/>
        <xdr:cNvSpPr/>
      </xdr:nvSpPr>
      <xdr:spPr>
        <a:xfrm>
          <a:off x="7810500" y="62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70278</xdr:rowOff>
    </xdr:from>
    <xdr:ext cx="534377" cy="259045"/>
    <xdr:sp macro="" textlink="">
      <xdr:nvSpPr>
        <xdr:cNvPr id="316" name="テキスト ボックス 315"/>
        <xdr:cNvSpPr txBox="1"/>
      </xdr:nvSpPr>
      <xdr:spPr>
        <a:xfrm>
          <a:off x="7594111" y="607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13210</xdr:rowOff>
    </xdr:from>
    <xdr:to>
      <xdr:col>36</xdr:col>
      <xdr:colOff>165100</xdr:colOff>
      <xdr:row>36</xdr:row>
      <xdr:rowOff>114810</xdr:rowOff>
    </xdr:to>
    <xdr:sp macro="" textlink="">
      <xdr:nvSpPr>
        <xdr:cNvPr id="317" name="楕円 316"/>
        <xdr:cNvSpPr/>
      </xdr:nvSpPr>
      <xdr:spPr>
        <a:xfrm>
          <a:off x="6921500" y="61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131337</xdr:rowOff>
    </xdr:from>
    <xdr:ext cx="534377" cy="259045"/>
    <xdr:sp macro="" textlink="">
      <xdr:nvSpPr>
        <xdr:cNvPr id="318" name="テキスト ボックス 317"/>
        <xdr:cNvSpPr txBox="1"/>
      </xdr:nvSpPr>
      <xdr:spPr>
        <a:xfrm>
          <a:off x="6705111" y="59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62123</xdr:rowOff>
    </xdr:from>
    <xdr:to>
      <xdr:col>55</xdr:col>
      <xdr:colOff>0</xdr:colOff>
      <xdr:row>59</xdr:row>
      <xdr:rowOff>74010</xdr:rowOff>
    </xdr:to>
    <xdr:cxnSp macro="">
      <xdr:nvCxnSpPr>
        <xdr:cNvPr id="350" name="直線コネクタ 349"/>
        <xdr:cNvCxnSpPr/>
      </xdr:nvCxnSpPr>
      <xdr:spPr>
        <a:xfrm>
          <a:off x="9639300" y="10006223"/>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62123</xdr:rowOff>
    </xdr:from>
    <xdr:to>
      <xdr:col>50</xdr:col>
      <xdr:colOff>114300</xdr:colOff>
      <xdr:row>58</xdr:row>
      <xdr:rowOff>113771</xdr:rowOff>
    </xdr:to>
    <xdr:cxnSp macro="">
      <xdr:nvCxnSpPr>
        <xdr:cNvPr id="353" name="直線コネクタ 352"/>
        <xdr:cNvCxnSpPr/>
      </xdr:nvCxnSpPr>
      <xdr:spPr>
        <a:xfrm flipV="1">
          <a:off x="8750300" y="1000622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113771</xdr:rowOff>
    </xdr:from>
    <xdr:to>
      <xdr:col>45</xdr:col>
      <xdr:colOff>177800</xdr:colOff>
      <xdr:row>59</xdr:row>
      <xdr:rowOff>41745</xdr:rowOff>
    </xdr:to>
    <xdr:cxnSp macro="">
      <xdr:nvCxnSpPr>
        <xdr:cNvPr id="356" name="直線コネクタ 355"/>
        <xdr:cNvCxnSpPr/>
      </xdr:nvCxnSpPr>
      <xdr:spPr>
        <a:xfrm flipV="1">
          <a:off x="7861300" y="10057871"/>
          <a:ext cx="889000" cy="9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7" name="フローチャート: 判断 356"/>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93935</xdr:rowOff>
    </xdr:from>
    <xdr:ext cx="534377" cy="259045"/>
    <xdr:sp macro="" textlink="">
      <xdr:nvSpPr>
        <xdr:cNvPr id="358" name="テキスト ボックス 357"/>
        <xdr:cNvSpPr txBox="1"/>
      </xdr:nvSpPr>
      <xdr:spPr>
        <a:xfrm>
          <a:off x="8483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171231</xdr:rowOff>
    </xdr:from>
    <xdr:to>
      <xdr:col>41</xdr:col>
      <xdr:colOff>50800</xdr:colOff>
      <xdr:row>59</xdr:row>
      <xdr:rowOff>41745</xdr:rowOff>
    </xdr:to>
    <xdr:cxnSp macro="">
      <xdr:nvCxnSpPr>
        <xdr:cNvPr id="359" name="直線コネクタ 358"/>
        <xdr:cNvCxnSpPr/>
      </xdr:nvCxnSpPr>
      <xdr:spPr>
        <a:xfrm>
          <a:off x="6972300" y="9600981"/>
          <a:ext cx="889000" cy="55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0" name="フローチャート: 判断 359"/>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140390</xdr:rowOff>
    </xdr:from>
    <xdr:ext cx="534377" cy="259045"/>
    <xdr:sp macro="" textlink="">
      <xdr:nvSpPr>
        <xdr:cNvPr id="361" name="テキスト ボックス 360"/>
        <xdr:cNvSpPr txBox="1"/>
      </xdr:nvSpPr>
      <xdr:spPr>
        <a:xfrm>
          <a:off x="7594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2" name="フローチャート: 判断 361"/>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99103</xdr:rowOff>
    </xdr:from>
    <xdr:ext cx="534377" cy="259045"/>
    <xdr:sp macro="" textlink="">
      <xdr:nvSpPr>
        <xdr:cNvPr id="363" name="テキスト ボックス 362"/>
        <xdr:cNvSpPr txBox="1"/>
      </xdr:nvSpPr>
      <xdr:spPr>
        <a:xfrm>
          <a:off x="6705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23210</xdr:rowOff>
    </xdr:from>
    <xdr:to>
      <xdr:col>55</xdr:col>
      <xdr:colOff>50800</xdr:colOff>
      <xdr:row>59</xdr:row>
      <xdr:rowOff>124810</xdr:rowOff>
    </xdr:to>
    <xdr:sp macro="" textlink="">
      <xdr:nvSpPr>
        <xdr:cNvPr id="369" name="楕円 368"/>
        <xdr:cNvSpPr/>
      </xdr:nvSpPr>
      <xdr:spPr>
        <a:xfrm>
          <a:off x="10426700" y="101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109587</xdr:rowOff>
    </xdr:from>
    <xdr:ext cx="534377" cy="259045"/>
    <xdr:sp macro="" textlink="">
      <xdr:nvSpPr>
        <xdr:cNvPr id="370" name="普通建設事業費該当値テキスト"/>
        <xdr:cNvSpPr txBox="1"/>
      </xdr:nvSpPr>
      <xdr:spPr>
        <a:xfrm>
          <a:off x="10528300" y="100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11323</xdr:rowOff>
    </xdr:from>
    <xdr:to>
      <xdr:col>50</xdr:col>
      <xdr:colOff>165100</xdr:colOff>
      <xdr:row>58</xdr:row>
      <xdr:rowOff>112923</xdr:rowOff>
    </xdr:to>
    <xdr:sp macro="" textlink="">
      <xdr:nvSpPr>
        <xdr:cNvPr id="371" name="楕円 370"/>
        <xdr:cNvSpPr/>
      </xdr:nvSpPr>
      <xdr:spPr>
        <a:xfrm>
          <a:off x="9588500" y="99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104050</xdr:rowOff>
    </xdr:from>
    <xdr:ext cx="534377" cy="259045"/>
    <xdr:sp macro="" textlink="">
      <xdr:nvSpPr>
        <xdr:cNvPr id="372" name="テキスト ボックス 371"/>
        <xdr:cNvSpPr txBox="1"/>
      </xdr:nvSpPr>
      <xdr:spPr>
        <a:xfrm>
          <a:off x="9372111" y="100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62971</xdr:rowOff>
    </xdr:from>
    <xdr:to>
      <xdr:col>46</xdr:col>
      <xdr:colOff>38100</xdr:colOff>
      <xdr:row>58</xdr:row>
      <xdr:rowOff>164571</xdr:rowOff>
    </xdr:to>
    <xdr:sp macro="" textlink="">
      <xdr:nvSpPr>
        <xdr:cNvPr id="373" name="楕円 372"/>
        <xdr:cNvSpPr/>
      </xdr:nvSpPr>
      <xdr:spPr>
        <a:xfrm>
          <a:off x="8699500" y="100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155698</xdr:rowOff>
    </xdr:from>
    <xdr:ext cx="534377" cy="259045"/>
    <xdr:sp macro="" textlink="">
      <xdr:nvSpPr>
        <xdr:cNvPr id="374" name="テキスト ボックス 373"/>
        <xdr:cNvSpPr txBox="1"/>
      </xdr:nvSpPr>
      <xdr:spPr>
        <a:xfrm>
          <a:off x="8483111" y="100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162395</xdr:rowOff>
    </xdr:from>
    <xdr:to>
      <xdr:col>41</xdr:col>
      <xdr:colOff>101600</xdr:colOff>
      <xdr:row>59</xdr:row>
      <xdr:rowOff>92545</xdr:rowOff>
    </xdr:to>
    <xdr:sp macro="" textlink="">
      <xdr:nvSpPr>
        <xdr:cNvPr id="375" name="楕円 374"/>
        <xdr:cNvSpPr/>
      </xdr:nvSpPr>
      <xdr:spPr>
        <a:xfrm>
          <a:off x="7810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83672</xdr:rowOff>
    </xdr:from>
    <xdr:ext cx="534377" cy="259045"/>
    <xdr:sp macro="" textlink="">
      <xdr:nvSpPr>
        <xdr:cNvPr id="376" name="テキスト ボックス 375"/>
        <xdr:cNvSpPr txBox="1"/>
      </xdr:nvSpPr>
      <xdr:spPr>
        <a:xfrm>
          <a:off x="7594111" y="101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120431</xdr:rowOff>
    </xdr:from>
    <xdr:to>
      <xdr:col>36</xdr:col>
      <xdr:colOff>165100</xdr:colOff>
      <xdr:row>56</xdr:row>
      <xdr:rowOff>50581</xdr:rowOff>
    </xdr:to>
    <xdr:sp macro="" textlink="">
      <xdr:nvSpPr>
        <xdr:cNvPr id="377" name="楕円 376"/>
        <xdr:cNvSpPr/>
      </xdr:nvSpPr>
      <xdr:spPr>
        <a:xfrm>
          <a:off x="6921500" y="955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67108</xdr:rowOff>
    </xdr:from>
    <xdr:ext cx="534377" cy="259045"/>
    <xdr:sp macro="" textlink="">
      <xdr:nvSpPr>
        <xdr:cNvPr id="378" name="テキスト ボックス 377"/>
        <xdr:cNvSpPr txBox="1"/>
      </xdr:nvSpPr>
      <xdr:spPr>
        <a:xfrm>
          <a:off x="6705111" y="93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107696</xdr:rowOff>
    </xdr:from>
    <xdr:to>
      <xdr:col>55</xdr:col>
      <xdr:colOff>0</xdr:colOff>
      <xdr:row>79</xdr:row>
      <xdr:rowOff>53453</xdr:rowOff>
    </xdr:to>
    <xdr:cxnSp macro="">
      <xdr:nvCxnSpPr>
        <xdr:cNvPr id="409" name="直線コネクタ 408"/>
        <xdr:cNvCxnSpPr/>
      </xdr:nvCxnSpPr>
      <xdr:spPr>
        <a:xfrm>
          <a:off x="9639300" y="13309346"/>
          <a:ext cx="838200" cy="28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107696</xdr:rowOff>
    </xdr:from>
    <xdr:to>
      <xdr:col>50</xdr:col>
      <xdr:colOff>114300</xdr:colOff>
      <xdr:row>77</xdr:row>
      <xdr:rowOff>152730</xdr:rowOff>
    </xdr:to>
    <xdr:cxnSp macro="">
      <xdr:nvCxnSpPr>
        <xdr:cNvPr id="412" name="直線コネクタ 411"/>
        <xdr:cNvCxnSpPr/>
      </xdr:nvCxnSpPr>
      <xdr:spPr>
        <a:xfrm flipV="1">
          <a:off x="8750300" y="1330934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152730</xdr:rowOff>
    </xdr:from>
    <xdr:to>
      <xdr:col>45</xdr:col>
      <xdr:colOff>177800</xdr:colOff>
      <xdr:row>79</xdr:row>
      <xdr:rowOff>92151</xdr:rowOff>
    </xdr:to>
    <xdr:cxnSp macro="">
      <xdr:nvCxnSpPr>
        <xdr:cNvPr id="415" name="直線コネクタ 414"/>
        <xdr:cNvCxnSpPr/>
      </xdr:nvCxnSpPr>
      <xdr:spPr>
        <a:xfrm flipV="1">
          <a:off x="7861300" y="13354380"/>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6" name="フローチャート: 判断 415"/>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7" name="テキスト ボックス 416"/>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25530</xdr:rowOff>
    </xdr:from>
    <xdr:to>
      <xdr:col>41</xdr:col>
      <xdr:colOff>50800</xdr:colOff>
      <xdr:row>79</xdr:row>
      <xdr:rowOff>92151</xdr:rowOff>
    </xdr:to>
    <xdr:cxnSp macro="">
      <xdr:nvCxnSpPr>
        <xdr:cNvPr id="418" name="直線コネクタ 417"/>
        <xdr:cNvCxnSpPr/>
      </xdr:nvCxnSpPr>
      <xdr:spPr>
        <a:xfrm>
          <a:off x="6972300" y="13398630"/>
          <a:ext cx="889000" cy="2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19" name="フローチャート: 判断 418"/>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90866</xdr:rowOff>
    </xdr:from>
    <xdr:ext cx="534377" cy="259045"/>
    <xdr:sp macro="" textlink="">
      <xdr:nvSpPr>
        <xdr:cNvPr id="420" name="テキスト ボックス 419"/>
        <xdr:cNvSpPr txBox="1"/>
      </xdr:nvSpPr>
      <xdr:spPr>
        <a:xfrm>
          <a:off x="7594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1" name="フローチャート: 判断 420"/>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141125</xdr:rowOff>
    </xdr:from>
    <xdr:ext cx="534377" cy="259045"/>
    <xdr:sp macro="" textlink="">
      <xdr:nvSpPr>
        <xdr:cNvPr id="422" name="テキスト ボックス 421"/>
        <xdr:cNvSpPr txBox="1"/>
      </xdr:nvSpPr>
      <xdr:spPr>
        <a:xfrm>
          <a:off x="6705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2653</xdr:rowOff>
    </xdr:from>
    <xdr:to>
      <xdr:col>55</xdr:col>
      <xdr:colOff>50800</xdr:colOff>
      <xdr:row>79</xdr:row>
      <xdr:rowOff>104253</xdr:rowOff>
    </xdr:to>
    <xdr:sp macro="" textlink="">
      <xdr:nvSpPr>
        <xdr:cNvPr id="428" name="楕円 427"/>
        <xdr:cNvSpPr/>
      </xdr:nvSpPr>
      <xdr:spPr>
        <a:xfrm>
          <a:off x="10426700" y="135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89030</xdr:rowOff>
    </xdr:from>
    <xdr:ext cx="469744" cy="259045"/>
    <xdr:sp macro="" textlink="">
      <xdr:nvSpPr>
        <xdr:cNvPr id="429" name="普通建設事業費 （ うち新規整備　）該当値テキスト"/>
        <xdr:cNvSpPr txBox="1"/>
      </xdr:nvSpPr>
      <xdr:spPr>
        <a:xfrm>
          <a:off x="10528300" y="1346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56896</xdr:rowOff>
    </xdr:from>
    <xdr:to>
      <xdr:col>50</xdr:col>
      <xdr:colOff>165100</xdr:colOff>
      <xdr:row>77</xdr:row>
      <xdr:rowOff>158496</xdr:rowOff>
    </xdr:to>
    <xdr:sp macro="" textlink="">
      <xdr:nvSpPr>
        <xdr:cNvPr id="430" name="楕円 429"/>
        <xdr:cNvSpPr/>
      </xdr:nvSpPr>
      <xdr:spPr>
        <a:xfrm>
          <a:off x="9588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3573</xdr:rowOff>
    </xdr:from>
    <xdr:ext cx="534377" cy="259045"/>
    <xdr:sp macro="" textlink="">
      <xdr:nvSpPr>
        <xdr:cNvPr id="431" name="テキスト ボックス 430"/>
        <xdr:cNvSpPr txBox="1"/>
      </xdr:nvSpPr>
      <xdr:spPr>
        <a:xfrm>
          <a:off x="9372111" y="1303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101930</xdr:rowOff>
    </xdr:from>
    <xdr:to>
      <xdr:col>46</xdr:col>
      <xdr:colOff>38100</xdr:colOff>
      <xdr:row>78</xdr:row>
      <xdr:rowOff>32080</xdr:rowOff>
    </xdr:to>
    <xdr:sp macro="" textlink="">
      <xdr:nvSpPr>
        <xdr:cNvPr id="432" name="楕円 431"/>
        <xdr:cNvSpPr/>
      </xdr:nvSpPr>
      <xdr:spPr>
        <a:xfrm>
          <a:off x="8699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23207</xdr:rowOff>
    </xdr:from>
    <xdr:ext cx="469744" cy="259045"/>
    <xdr:sp macro="" textlink="">
      <xdr:nvSpPr>
        <xdr:cNvPr id="433" name="テキスト ボックス 432"/>
        <xdr:cNvSpPr txBox="1"/>
      </xdr:nvSpPr>
      <xdr:spPr>
        <a:xfrm>
          <a:off x="8515428"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41351</xdr:rowOff>
    </xdr:from>
    <xdr:to>
      <xdr:col>41</xdr:col>
      <xdr:colOff>101600</xdr:colOff>
      <xdr:row>79</xdr:row>
      <xdr:rowOff>142951</xdr:rowOff>
    </xdr:to>
    <xdr:sp macro="" textlink="">
      <xdr:nvSpPr>
        <xdr:cNvPr id="434" name="楕円 433"/>
        <xdr:cNvSpPr/>
      </xdr:nvSpPr>
      <xdr:spPr>
        <a:xfrm>
          <a:off x="7810500" y="13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134078</xdr:rowOff>
    </xdr:from>
    <xdr:ext cx="378565" cy="259045"/>
    <xdr:sp macro="" textlink="">
      <xdr:nvSpPr>
        <xdr:cNvPr id="435" name="テキスト ボックス 434"/>
        <xdr:cNvSpPr txBox="1"/>
      </xdr:nvSpPr>
      <xdr:spPr>
        <a:xfrm>
          <a:off x="7672017" y="1367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146180</xdr:rowOff>
    </xdr:from>
    <xdr:to>
      <xdr:col>36</xdr:col>
      <xdr:colOff>165100</xdr:colOff>
      <xdr:row>78</xdr:row>
      <xdr:rowOff>76330</xdr:rowOff>
    </xdr:to>
    <xdr:sp macro="" textlink="">
      <xdr:nvSpPr>
        <xdr:cNvPr id="436" name="楕円 435"/>
        <xdr:cNvSpPr/>
      </xdr:nvSpPr>
      <xdr:spPr>
        <a:xfrm>
          <a:off x="6921500" y="133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67457</xdr:rowOff>
    </xdr:from>
    <xdr:ext cx="469744" cy="259045"/>
    <xdr:sp macro="" textlink="">
      <xdr:nvSpPr>
        <xdr:cNvPr id="437" name="テキスト ボックス 436"/>
        <xdr:cNvSpPr txBox="1"/>
      </xdr:nvSpPr>
      <xdr:spPr>
        <a:xfrm>
          <a:off x="6737428" y="134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92036</xdr:rowOff>
    </xdr:from>
    <xdr:to>
      <xdr:col>55</xdr:col>
      <xdr:colOff>0</xdr:colOff>
      <xdr:row>98</xdr:row>
      <xdr:rowOff>31859</xdr:rowOff>
    </xdr:to>
    <xdr:cxnSp macro="">
      <xdr:nvCxnSpPr>
        <xdr:cNvPr id="466" name="直線コネクタ 465"/>
        <xdr:cNvCxnSpPr/>
      </xdr:nvCxnSpPr>
      <xdr:spPr>
        <a:xfrm flipV="1">
          <a:off x="9639300" y="16722686"/>
          <a:ext cx="838200" cy="1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2787</xdr:rowOff>
    </xdr:from>
    <xdr:to>
      <xdr:col>50</xdr:col>
      <xdr:colOff>114300</xdr:colOff>
      <xdr:row>98</xdr:row>
      <xdr:rowOff>31859</xdr:rowOff>
    </xdr:to>
    <xdr:cxnSp macro="">
      <xdr:nvCxnSpPr>
        <xdr:cNvPr id="469" name="直線コネクタ 468"/>
        <xdr:cNvCxnSpPr/>
      </xdr:nvCxnSpPr>
      <xdr:spPr>
        <a:xfrm>
          <a:off x="8750300" y="16804887"/>
          <a:ext cx="8890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100552</xdr:rowOff>
    </xdr:from>
    <xdr:to>
      <xdr:col>45</xdr:col>
      <xdr:colOff>177800</xdr:colOff>
      <xdr:row>98</xdr:row>
      <xdr:rowOff>2787</xdr:rowOff>
    </xdr:to>
    <xdr:cxnSp macro="">
      <xdr:nvCxnSpPr>
        <xdr:cNvPr id="472" name="直線コネクタ 471"/>
        <xdr:cNvCxnSpPr/>
      </xdr:nvCxnSpPr>
      <xdr:spPr>
        <a:xfrm>
          <a:off x="7861300" y="16731202"/>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3" name="フローチャート: 判断 472"/>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74" name="テキスト ボックス 473"/>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49137</xdr:rowOff>
    </xdr:from>
    <xdr:to>
      <xdr:col>41</xdr:col>
      <xdr:colOff>50800</xdr:colOff>
      <xdr:row>97</xdr:row>
      <xdr:rowOff>100552</xdr:rowOff>
    </xdr:to>
    <xdr:cxnSp macro="">
      <xdr:nvCxnSpPr>
        <xdr:cNvPr id="475" name="直線コネクタ 474"/>
        <xdr:cNvCxnSpPr/>
      </xdr:nvCxnSpPr>
      <xdr:spPr>
        <a:xfrm>
          <a:off x="6972300" y="16165437"/>
          <a:ext cx="889000" cy="5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6" name="フローチャート: 判断 475"/>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77" name="テキスト ボックス 476"/>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8" name="フローチャート: 判断 477"/>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79" name="テキスト ボックス 478"/>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41236</xdr:rowOff>
    </xdr:from>
    <xdr:to>
      <xdr:col>55</xdr:col>
      <xdr:colOff>50800</xdr:colOff>
      <xdr:row>97</xdr:row>
      <xdr:rowOff>142836</xdr:rowOff>
    </xdr:to>
    <xdr:sp macro="" textlink="">
      <xdr:nvSpPr>
        <xdr:cNvPr id="485" name="楕円 484"/>
        <xdr:cNvSpPr/>
      </xdr:nvSpPr>
      <xdr:spPr>
        <a:xfrm>
          <a:off x="10426700" y="166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19663</xdr:rowOff>
    </xdr:from>
    <xdr:ext cx="534377" cy="259045"/>
    <xdr:sp macro="" textlink="">
      <xdr:nvSpPr>
        <xdr:cNvPr id="486" name="普通建設事業費 （ うち更新整備　）該当値テキスト"/>
        <xdr:cNvSpPr txBox="1"/>
      </xdr:nvSpPr>
      <xdr:spPr>
        <a:xfrm>
          <a:off x="10528300"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152509</xdr:rowOff>
    </xdr:from>
    <xdr:to>
      <xdr:col>50</xdr:col>
      <xdr:colOff>165100</xdr:colOff>
      <xdr:row>98</xdr:row>
      <xdr:rowOff>82659</xdr:rowOff>
    </xdr:to>
    <xdr:sp macro="" textlink="">
      <xdr:nvSpPr>
        <xdr:cNvPr id="487" name="楕円 486"/>
        <xdr:cNvSpPr/>
      </xdr:nvSpPr>
      <xdr:spPr>
        <a:xfrm>
          <a:off x="95885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73786</xdr:rowOff>
    </xdr:from>
    <xdr:ext cx="469744" cy="259045"/>
    <xdr:sp macro="" textlink="">
      <xdr:nvSpPr>
        <xdr:cNvPr id="488" name="テキスト ボックス 487"/>
        <xdr:cNvSpPr txBox="1"/>
      </xdr:nvSpPr>
      <xdr:spPr>
        <a:xfrm>
          <a:off x="9404428" y="168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123437</xdr:rowOff>
    </xdr:from>
    <xdr:to>
      <xdr:col>46</xdr:col>
      <xdr:colOff>38100</xdr:colOff>
      <xdr:row>98</xdr:row>
      <xdr:rowOff>53587</xdr:rowOff>
    </xdr:to>
    <xdr:sp macro="" textlink="">
      <xdr:nvSpPr>
        <xdr:cNvPr id="489" name="楕円 488"/>
        <xdr:cNvSpPr/>
      </xdr:nvSpPr>
      <xdr:spPr>
        <a:xfrm>
          <a:off x="8699500" y="167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44714</xdr:rowOff>
    </xdr:from>
    <xdr:ext cx="534377" cy="259045"/>
    <xdr:sp macro="" textlink="">
      <xdr:nvSpPr>
        <xdr:cNvPr id="490" name="テキスト ボックス 489"/>
        <xdr:cNvSpPr txBox="1"/>
      </xdr:nvSpPr>
      <xdr:spPr>
        <a:xfrm>
          <a:off x="8483111" y="168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49752</xdr:rowOff>
    </xdr:from>
    <xdr:to>
      <xdr:col>41</xdr:col>
      <xdr:colOff>101600</xdr:colOff>
      <xdr:row>97</xdr:row>
      <xdr:rowOff>151352</xdr:rowOff>
    </xdr:to>
    <xdr:sp macro="" textlink="">
      <xdr:nvSpPr>
        <xdr:cNvPr id="491" name="楕円 490"/>
        <xdr:cNvSpPr/>
      </xdr:nvSpPr>
      <xdr:spPr>
        <a:xfrm>
          <a:off x="7810500" y="166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142479</xdr:rowOff>
    </xdr:from>
    <xdr:ext cx="534377" cy="259045"/>
    <xdr:sp macro="" textlink="">
      <xdr:nvSpPr>
        <xdr:cNvPr id="492" name="テキスト ボックス 491"/>
        <xdr:cNvSpPr txBox="1"/>
      </xdr:nvSpPr>
      <xdr:spPr>
        <a:xfrm>
          <a:off x="7594111" y="167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169787</xdr:rowOff>
    </xdr:from>
    <xdr:to>
      <xdr:col>36</xdr:col>
      <xdr:colOff>165100</xdr:colOff>
      <xdr:row>94</xdr:row>
      <xdr:rowOff>99937</xdr:rowOff>
    </xdr:to>
    <xdr:sp macro="" textlink="">
      <xdr:nvSpPr>
        <xdr:cNvPr id="493" name="楕円 492"/>
        <xdr:cNvSpPr/>
      </xdr:nvSpPr>
      <xdr:spPr>
        <a:xfrm>
          <a:off x="6921500" y="16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116464</xdr:rowOff>
    </xdr:from>
    <xdr:ext cx="534377" cy="259045"/>
    <xdr:sp macro="" textlink="">
      <xdr:nvSpPr>
        <xdr:cNvPr id="494" name="テキスト ボックス 493"/>
        <xdr:cNvSpPr txBox="1"/>
      </xdr:nvSpPr>
      <xdr:spPr>
        <a:xfrm>
          <a:off x="6705111" y="158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80852</xdr:rowOff>
    </xdr:from>
    <xdr:to>
      <xdr:col>85</xdr:col>
      <xdr:colOff>127000</xdr:colOff>
      <xdr:row>39</xdr:row>
      <xdr:rowOff>90290</xdr:rowOff>
    </xdr:to>
    <xdr:cxnSp macro="">
      <xdr:nvCxnSpPr>
        <xdr:cNvPr id="525" name="直線コネクタ 524"/>
        <xdr:cNvCxnSpPr/>
      </xdr:nvCxnSpPr>
      <xdr:spPr>
        <a:xfrm>
          <a:off x="15481300" y="6767402"/>
          <a:ext cx="8382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80852</xdr:rowOff>
    </xdr:from>
    <xdr:to>
      <xdr:col>81</xdr:col>
      <xdr:colOff>50800</xdr:colOff>
      <xdr:row>39</xdr:row>
      <xdr:rowOff>97768</xdr:rowOff>
    </xdr:to>
    <xdr:cxnSp macro="">
      <xdr:nvCxnSpPr>
        <xdr:cNvPr id="528" name="直線コネクタ 527"/>
        <xdr:cNvCxnSpPr/>
      </xdr:nvCxnSpPr>
      <xdr:spPr>
        <a:xfrm flipV="1">
          <a:off x="14592300" y="676740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97768</xdr:rowOff>
    </xdr:from>
    <xdr:to>
      <xdr:col>76</xdr:col>
      <xdr:colOff>114300</xdr:colOff>
      <xdr:row>39</xdr:row>
      <xdr:rowOff>98878</xdr:rowOff>
    </xdr:to>
    <xdr:cxnSp macro="">
      <xdr:nvCxnSpPr>
        <xdr:cNvPr id="531" name="直線コネクタ 530"/>
        <xdr:cNvCxnSpPr/>
      </xdr:nvCxnSpPr>
      <xdr:spPr>
        <a:xfrm flipV="1">
          <a:off x="13703300" y="6784318"/>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2" name="フローチャート: 判断 531"/>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3" name="テキスト ボックス 532"/>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5" name="フローチャート: 判断 534"/>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6" name="テキスト ボックス 535"/>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7" name="フローチャート: 判断 536"/>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8" name="テキスト ボックス 537"/>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39490</xdr:rowOff>
    </xdr:from>
    <xdr:to>
      <xdr:col>85</xdr:col>
      <xdr:colOff>177800</xdr:colOff>
      <xdr:row>39</xdr:row>
      <xdr:rowOff>141090</xdr:rowOff>
    </xdr:to>
    <xdr:sp macro="" textlink="">
      <xdr:nvSpPr>
        <xdr:cNvPr id="544" name="楕円 543"/>
        <xdr:cNvSpPr/>
      </xdr:nvSpPr>
      <xdr:spPr>
        <a:xfrm>
          <a:off x="162687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125867</xdr:rowOff>
    </xdr:from>
    <xdr:ext cx="378565" cy="259045"/>
    <xdr:sp macro="" textlink="">
      <xdr:nvSpPr>
        <xdr:cNvPr id="545" name="災害復旧事業費該当値テキスト"/>
        <xdr:cNvSpPr txBox="1"/>
      </xdr:nvSpPr>
      <xdr:spPr>
        <a:xfrm>
          <a:off x="16370300" y="664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30052</xdr:rowOff>
    </xdr:from>
    <xdr:to>
      <xdr:col>81</xdr:col>
      <xdr:colOff>101600</xdr:colOff>
      <xdr:row>39</xdr:row>
      <xdr:rowOff>131652</xdr:rowOff>
    </xdr:to>
    <xdr:sp macro="" textlink="">
      <xdr:nvSpPr>
        <xdr:cNvPr id="546" name="楕円 545"/>
        <xdr:cNvSpPr/>
      </xdr:nvSpPr>
      <xdr:spPr>
        <a:xfrm>
          <a:off x="15430500" y="67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122779</xdr:rowOff>
    </xdr:from>
    <xdr:ext cx="378565" cy="259045"/>
    <xdr:sp macro="" textlink="">
      <xdr:nvSpPr>
        <xdr:cNvPr id="547" name="テキスト ボックス 546"/>
        <xdr:cNvSpPr txBox="1"/>
      </xdr:nvSpPr>
      <xdr:spPr>
        <a:xfrm>
          <a:off x="15292017" y="680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46968</xdr:rowOff>
    </xdr:from>
    <xdr:to>
      <xdr:col>76</xdr:col>
      <xdr:colOff>165100</xdr:colOff>
      <xdr:row>39</xdr:row>
      <xdr:rowOff>148568</xdr:rowOff>
    </xdr:to>
    <xdr:sp macro="" textlink="">
      <xdr:nvSpPr>
        <xdr:cNvPr id="548" name="楕円 547"/>
        <xdr:cNvSpPr/>
      </xdr:nvSpPr>
      <xdr:spPr>
        <a:xfrm>
          <a:off x="14541500" y="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139695</xdr:rowOff>
    </xdr:from>
    <xdr:ext cx="313932" cy="259045"/>
    <xdr:sp macro="" textlink="">
      <xdr:nvSpPr>
        <xdr:cNvPr id="549" name="テキスト ボックス 548"/>
        <xdr:cNvSpPr txBox="1"/>
      </xdr:nvSpPr>
      <xdr:spPr>
        <a:xfrm>
          <a:off x="14435333" y="6826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163331</xdr:rowOff>
    </xdr:from>
    <xdr:to>
      <xdr:col>85</xdr:col>
      <xdr:colOff>127000</xdr:colOff>
      <xdr:row>75</xdr:row>
      <xdr:rowOff>167075</xdr:rowOff>
    </xdr:to>
    <xdr:cxnSp macro="">
      <xdr:nvCxnSpPr>
        <xdr:cNvPr id="636" name="直線コネクタ 635"/>
        <xdr:cNvCxnSpPr/>
      </xdr:nvCxnSpPr>
      <xdr:spPr>
        <a:xfrm>
          <a:off x="15481300" y="13022081"/>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121641</xdr:rowOff>
    </xdr:from>
    <xdr:to>
      <xdr:col>81</xdr:col>
      <xdr:colOff>50800</xdr:colOff>
      <xdr:row>75</xdr:row>
      <xdr:rowOff>163331</xdr:rowOff>
    </xdr:to>
    <xdr:cxnSp macro="">
      <xdr:nvCxnSpPr>
        <xdr:cNvPr id="639" name="直線コネクタ 638"/>
        <xdr:cNvCxnSpPr/>
      </xdr:nvCxnSpPr>
      <xdr:spPr>
        <a:xfrm>
          <a:off x="14592300" y="12980391"/>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121641</xdr:rowOff>
    </xdr:from>
    <xdr:to>
      <xdr:col>76</xdr:col>
      <xdr:colOff>114300</xdr:colOff>
      <xdr:row>75</xdr:row>
      <xdr:rowOff>148816</xdr:rowOff>
    </xdr:to>
    <xdr:cxnSp macro="">
      <xdr:nvCxnSpPr>
        <xdr:cNvPr id="642" name="直線コネクタ 641"/>
        <xdr:cNvCxnSpPr/>
      </xdr:nvCxnSpPr>
      <xdr:spPr>
        <a:xfrm flipV="1">
          <a:off x="13703300" y="12980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3" name="フローチャート: 判断 642"/>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4" name="テキスト ボックス 643"/>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140729</xdr:rowOff>
    </xdr:from>
    <xdr:to>
      <xdr:col>71</xdr:col>
      <xdr:colOff>177800</xdr:colOff>
      <xdr:row>75</xdr:row>
      <xdr:rowOff>148816</xdr:rowOff>
    </xdr:to>
    <xdr:cxnSp macro="">
      <xdr:nvCxnSpPr>
        <xdr:cNvPr id="645" name="直線コネクタ 644"/>
        <xdr:cNvCxnSpPr/>
      </xdr:nvCxnSpPr>
      <xdr:spPr>
        <a:xfrm>
          <a:off x="12814300" y="12999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6" name="フローチャート: 判断 645"/>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7" name="テキスト ボックス 646"/>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8" name="フローチャート: 判断 647"/>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49" name="テキスト ボックス 648"/>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116275</xdr:rowOff>
    </xdr:from>
    <xdr:to>
      <xdr:col>85</xdr:col>
      <xdr:colOff>177800</xdr:colOff>
      <xdr:row>76</xdr:row>
      <xdr:rowOff>46425</xdr:rowOff>
    </xdr:to>
    <xdr:sp macro="" textlink="">
      <xdr:nvSpPr>
        <xdr:cNvPr id="655" name="楕円 654"/>
        <xdr:cNvSpPr/>
      </xdr:nvSpPr>
      <xdr:spPr>
        <a:xfrm>
          <a:off x="162687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94702</xdr:rowOff>
    </xdr:from>
    <xdr:ext cx="534377" cy="259045"/>
    <xdr:sp macro="" textlink="">
      <xdr:nvSpPr>
        <xdr:cNvPr id="656" name="公債費該当値テキスト"/>
        <xdr:cNvSpPr txBox="1"/>
      </xdr:nvSpPr>
      <xdr:spPr>
        <a:xfrm>
          <a:off x="16370300" y="129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112532</xdr:rowOff>
    </xdr:from>
    <xdr:to>
      <xdr:col>81</xdr:col>
      <xdr:colOff>101600</xdr:colOff>
      <xdr:row>76</xdr:row>
      <xdr:rowOff>42683</xdr:rowOff>
    </xdr:to>
    <xdr:sp macro="" textlink="">
      <xdr:nvSpPr>
        <xdr:cNvPr id="657" name="楕円 656"/>
        <xdr:cNvSpPr/>
      </xdr:nvSpPr>
      <xdr:spPr>
        <a:xfrm>
          <a:off x="15430500" y="129712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33808</xdr:rowOff>
    </xdr:from>
    <xdr:ext cx="534377" cy="259045"/>
    <xdr:sp macro="" textlink="">
      <xdr:nvSpPr>
        <xdr:cNvPr id="658" name="テキスト ボックス 657"/>
        <xdr:cNvSpPr txBox="1"/>
      </xdr:nvSpPr>
      <xdr:spPr>
        <a:xfrm>
          <a:off x="15214111" y="1306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70841</xdr:rowOff>
    </xdr:from>
    <xdr:to>
      <xdr:col>76</xdr:col>
      <xdr:colOff>165100</xdr:colOff>
      <xdr:row>76</xdr:row>
      <xdr:rowOff>991</xdr:rowOff>
    </xdr:to>
    <xdr:sp macro="" textlink="">
      <xdr:nvSpPr>
        <xdr:cNvPr id="659" name="楕円 658"/>
        <xdr:cNvSpPr/>
      </xdr:nvSpPr>
      <xdr:spPr>
        <a:xfrm>
          <a:off x="14541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17518</xdr:rowOff>
    </xdr:from>
    <xdr:ext cx="534377" cy="259045"/>
    <xdr:sp macro="" textlink="">
      <xdr:nvSpPr>
        <xdr:cNvPr id="660" name="テキスト ボックス 659"/>
        <xdr:cNvSpPr txBox="1"/>
      </xdr:nvSpPr>
      <xdr:spPr>
        <a:xfrm>
          <a:off x="14325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98016</xdr:rowOff>
    </xdr:from>
    <xdr:to>
      <xdr:col>72</xdr:col>
      <xdr:colOff>38100</xdr:colOff>
      <xdr:row>76</xdr:row>
      <xdr:rowOff>28166</xdr:rowOff>
    </xdr:to>
    <xdr:sp macro="" textlink="">
      <xdr:nvSpPr>
        <xdr:cNvPr id="661" name="楕円 660"/>
        <xdr:cNvSpPr/>
      </xdr:nvSpPr>
      <xdr:spPr>
        <a:xfrm>
          <a:off x="13652500" y="129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44693</xdr:rowOff>
    </xdr:from>
    <xdr:ext cx="534377" cy="259045"/>
    <xdr:sp macro="" textlink="">
      <xdr:nvSpPr>
        <xdr:cNvPr id="662" name="テキスト ボックス 661"/>
        <xdr:cNvSpPr txBox="1"/>
      </xdr:nvSpPr>
      <xdr:spPr>
        <a:xfrm>
          <a:off x="13436111" y="127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89929</xdr:rowOff>
    </xdr:from>
    <xdr:to>
      <xdr:col>67</xdr:col>
      <xdr:colOff>101600</xdr:colOff>
      <xdr:row>76</xdr:row>
      <xdr:rowOff>20079</xdr:rowOff>
    </xdr:to>
    <xdr:sp macro="" textlink="">
      <xdr:nvSpPr>
        <xdr:cNvPr id="663" name="楕円 662"/>
        <xdr:cNvSpPr/>
      </xdr:nvSpPr>
      <xdr:spPr>
        <a:xfrm>
          <a:off x="12763500" y="12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36606</xdr:rowOff>
    </xdr:from>
    <xdr:ext cx="534377" cy="259045"/>
    <xdr:sp macro="" textlink="">
      <xdr:nvSpPr>
        <xdr:cNvPr id="664" name="テキスト ボックス 663"/>
        <xdr:cNvSpPr txBox="1"/>
      </xdr:nvSpPr>
      <xdr:spPr>
        <a:xfrm>
          <a:off x="12547111" y="127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44374</xdr:rowOff>
    </xdr:from>
    <xdr:to>
      <xdr:col>85</xdr:col>
      <xdr:colOff>127000</xdr:colOff>
      <xdr:row>98</xdr:row>
      <xdr:rowOff>72445</xdr:rowOff>
    </xdr:to>
    <xdr:cxnSp macro="">
      <xdr:nvCxnSpPr>
        <xdr:cNvPr id="691" name="直線コネクタ 690"/>
        <xdr:cNvCxnSpPr/>
      </xdr:nvCxnSpPr>
      <xdr:spPr>
        <a:xfrm flipV="1">
          <a:off x="15481300" y="16846474"/>
          <a:ext cx="8382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72445</xdr:rowOff>
    </xdr:from>
    <xdr:to>
      <xdr:col>81</xdr:col>
      <xdr:colOff>50800</xdr:colOff>
      <xdr:row>98</xdr:row>
      <xdr:rowOff>112771</xdr:rowOff>
    </xdr:to>
    <xdr:cxnSp macro="">
      <xdr:nvCxnSpPr>
        <xdr:cNvPr id="694" name="直線コネクタ 693"/>
        <xdr:cNvCxnSpPr/>
      </xdr:nvCxnSpPr>
      <xdr:spPr>
        <a:xfrm flipV="1">
          <a:off x="14592300" y="16874545"/>
          <a:ext cx="8890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100243</xdr:rowOff>
    </xdr:from>
    <xdr:to>
      <xdr:col>76</xdr:col>
      <xdr:colOff>114300</xdr:colOff>
      <xdr:row>98</xdr:row>
      <xdr:rowOff>112771</xdr:rowOff>
    </xdr:to>
    <xdr:cxnSp macro="">
      <xdr:nvCxnSpPr>
        <xdr:cNvPr id="697" name="直線コネクタ 696"/>
        <xdr:cNvCxnSpPr/>
      </xdr:nvCxnSpPr>
      <xdr:spPr>
        <a:xfrm>
          <a:off x="13703300" y="16902343"/>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8" name="フローチャート: 判断 697"/>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699" name="テキスト ボックス 698"/>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89774</xdr:rowOff>
    </xdr:from>
    <xdr:to>
      <xdr:col>71</xdr:col>
      <xdr:colOff>177800</xdr:colOff>
      <xdr:row>98</xdr:row>
      <xdr:rowOff>100243</xdr:rowOff>
    </xdr:to>
    <xdr:cxnSp macro="">
      <xdr:nvCxnSpPr>
        <xdr:cNvPr id="700" name="直線コネクタ 699"/>
        <xdr:cNvCxnSpPr/>
      </xdr:nvCxnSpPr>
      <xdr:spPr>
        <a:xfrm>
          <a:off x="12814300" y="16891874"/>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1" name="フローチャート: 判断 700"/>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2" name="テキスト ボックス 701"/>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3" name="フローチャート: 判断 702"/>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4" name="テキスト ボックス 703"/>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165024</xdr:rowOff>
    </xdr:from>
    <xdr:to>
      <xdr:col>85</xdr:col>
      <xdr:colOff>177800</xdr:colOff>
      <xdr:row>98</xdr:row>
      <xdr:rowOff>95174</xdr:rowOff>
    </xdr:to>
    <xdr:sp macro="" textlink="">
      <xdr:nvSpPr>
        <xdr:cNvPr id="710" name="楕円 709"/>
        <xdr:cNvSpPr/>
      </xdr:nvSpPr>
      <xdr:spPr>
        <a:xfrm>
          <a:off x="162687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79951</xdr:rowOff>
    </xdr:from>
    <xdr:ext cx="469744" cy="259045"/>
    <xdr:sp macro="" textlink="">
      <xdr:nvSpPr>
        <xdr:cNvPr id="711" name="積立金該当値テキスト"/>
        <xdr:cNvSpPr txBox="1"/>
      </xdr:nvSpPr>
      <xdr:spPr>
        <a:xfrm>
          <a:off x="16370300" y="167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21645</xdr:rowOff>
    </xdr:from>
    <xdr:to>
      <xdr:col>81</xdr:col>
      <xdr:colOff>101600</xdr:colOff>
      <xdr:row>98</xdr:row>
      <xdr:rowOff>123245</xdr:rowOff>
    </xdr:to>
    <xdr:sp macro="" textlink="">
      <xdr:nvSpPr>
        <xdr:cNvPr id="712" name="楕円 711"/>
        <xdr:cNvSpPr/>
      </xdr:nvSpPr>
      <xdr:spPr>
        <a:xfrm>
          <a:off x="15430500" y="168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114372</xdr:rowOff>
    </xdr:from>
    <xdr:ext cx="469744" cy="259045"/>
    <xdr:sp macro="" textlink="">
      <xdr:nvSpPr>
        <xdr:cNvPr id="713" name="テキスト ボックス 712"/>
        <xdr:cNvSpPr txBox="1"/>
      </xdr:nvSpPr>
      <xdr:spPr>
        <a:xfrm>
          <a:off x="15246428" y="1691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61971</xdr:rowOff>
    </xdr:from>
    <xdr:to>
      <xdr:col>76</xdr:col>
      <xdr:colOff>165100</xdr:colOff>
      <xdr:row>98</xdr:row>
      <xdr:rowOff>163571</xdr:rowOff>
    </xdr:to>
    <xdr:sp macro="" textlink="">
      <xdr:nvSpPr>
        <xdr:cNvPr id="714" name="楕円 713"/>
        <xdr:cNvSpPr/>
      </xdr:nvSpPr>
      <xdr:spPr>
        <a:xfrm>
          <a:off x="145415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154698</xdr:rowOff>
    </xdr:from>
    <xdr:ext cx="378565" cy="259045"/>
    <xdr:sp macro="" textlink="">
      <xdr:nvSpPr>
        <xdr:cNvPr id="715" name="テキスト ボックス 714"/>
        <xdr:cNvSpPr txBox="1"/>
      </xdr:nvSpPr>
      <xdr:spPr>
        <a:xfrm>
          <a:off x="14403017" y="169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49443</xdr:rowOff>
    </xdr:from>
    <xdr:to>
      <xdr:col>72</xdr:col>
      <xdr:colOff>38100</xdr:colOff>
      <xdr:row>98</xdr:row>
      <xdr:rowOff>151043</xdr:rowOff>
    </xdr:to>
    <xdr:sp macro="" textlink="">
      <xdr:nvSpPr>
        <xdr:cNvPr id="716" name="楕円 715"/>
        <xdr:cNvSpPr/>
      </xdr:nvSpPr>
      <xdr:spPr>
        <a:xfrm>
          <a:off x="13652500" y="16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142170</xdr:rowOff>
    </xdr:from>
    <xdr:ext cx="378565" cy="259045"/>
    <xdr:sp macro="" textlink="">
      <xdr:nvSpPr>
        <xdr:cNvPr id="717" name="テキスト ボックス 716"/>
        <xdr:cNvSpPr txBox="1"/>
      </xdr:nvSpPr>
      <xdr:spPr>
        <a:xfrm>
          <a:off x="13514017" y="1694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38974</xdr:rowOff>
    </xdr:from>
    <xdr:to>
      <xdr:col>67</xdr:col>
      <xdr:colOff>101600</xdr:colOff>
      <xdr:row>98</xdr:row>
      <xdr:rowOff>140574</xdr:rowOff>
    </xdr:to>
    <xdr:sp macro="" textlink="">
      <xdr:nvSpPr>
        <xdr:cNvPr id="718" name="楕円 717"/>
        <xdr:cNvSpPr/>
      </xdr:nvSpPr>
      <xdr:spPr>
        <a:xfrm>
          <a:off x="12763500" y="16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131701</xdr:rowOff>
    </xdr:from>
    <xdr:ext cx="469744" cy="259045"/>
    <xdr:sp macro="" textlink="">
      <xdr:nvSpPr>
        <xdr:cNvPr id="719" name="テキスト ボックス 718"/>
        <xdr:cNvSpPr txBox="1"/>
      </xdr:nvSpPr>
      <xdr:spPr>
        <a:xfrm>
          <a:off x="12579428" y="16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119507</xdr:rowOff>
    </xdr:from>
    <xdr:to>
      <xdr:col>116</xdr:col>
      <xdr:colOff>63500</xdr:colOff>
      <xdr:row>37</xdr:row>
      <xdr:rowOff>145034</xdr:rowOff>
    </xdr:to>
    <xdr:cxnSp macro="">
      <xdr:nvCxnSpPr>
        <xdr:cNvPr id="748" name="直線コネクタ 747"/>
        <xdr:cNvCxnSpPr/>
      </xdr:nvCxnSpPr>
      <xdr:spPr>
        <a:xfrm>
          <a:off x="21323300" y="6463157"/>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119507</xdr:rowOff>
    </xdr:from>
    <xdr:to>
      <xdr:col>111</xdr:col>
      <xdr:colOff>177800</xdr:colOff>
      <xdr:row>37</xdr:row>
      <xdr:rowOff>133858</xdr:rowOff>
    </xdr:to>
    <xdr:cxnSp macro="">
      <xdr:nvCxnSpPr>
        <xdr:cNvPr id="751" name="直線コネクタ 750"/>
        <xdr:cNvCxnSpPr/>
      </xdr:nvCxnSpPr>
      <xdr:spPr>
        <a:xfrm flipV="1">
          <a:off x="20434300" y="6463157"/>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133858</xdr:rowOff>
    </xdr:from>
    <xdr:to>
      <xdr:col>107</xdr:col>
      <xdr:colOff>50800</xdr:colOff>
      <xdr:row>37</xdr:row>
      <xdr:rowOff>142113</xdr:rowOff>
    </xdr:to>
    <xdr:cxnSp macro="">
      <xdr:nvCxnSpPr>
        <xdr:cNvPr id="754" name="直線コネクタ 753"/>
        <xdr:cNvCxnSpPr/>
      </xdr:nvCxnSpPr>
      <xdr:spPr>
        <a:xfrm flipV="1">
          <a:off x="19545300" y="6477508"/>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5" name="フローチャート: 判断 754"/>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6" name="テキスト ボックス 755"/>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84455</xdr:rowOff>
    </xdr:from>
    <xdr:to>
      <xdr:col>102</xdr:col>
      <xdr:colOff>114300</xdr:colOff>
      <xdr:row>37</xdr:row>
      <xdr:rowOff>142113</xdr:rowOff>
    </xdr:to>
    <xdr:cxnSp macro="">
      <xdr:nvCxnSpPr>
        <xdr:cNvPr id="757" name="直線コネクタ 756"/>
        <xdr:cNvCxnSpPr/>
      </xdr:nvCxnSpPr>
      <xdr:spPr>
        <a:xfrm>
          <a:off x="18656300" y="6085205"/>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8" name="フローチャート: 判断 757"/>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59" name="テキスト ボックス 758"/>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0" name="フローチャート: 判断 759"/>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1" name="テキスト ボックス 760"/>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94234</xdr:rowOff>
    </xdr:from>
    <xdr:to>
      <xdr:col>116</xdr:col>
      <xdr:colOff>114300</xdr:colOff>
      <xdr:row>38</xdr:row>
      <xdr:rowOff>24385</xdr:rowOff>
    </xdr:to>
    <xdr:sp macro="" textlink="">
      <xdr:nvSpPr>
        <xdr:cNvPr id="767" name="楕円 766"/>
        <xdr:cNvSpPr/>
      </xdr:nvSpPr>
      <xdr:spPr>
        <a:xfrm>
          <a:off x="221107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72661</xdr:rowOff>
    </xdr:from>
    <xdr:ext cx="469744" cy="259045"/>
    <xdr:sp macro="" textlink="">
      <xdr:nvSpPr>
        <xdr:cNvPr id="768" name="投資及び出資金該当値テキスト"/>
        <xdr:cNvSpPr txBox="1"/>
      </xdr:nvSpPr>
      <xdr:spPr>
        <a:xfrm>
          <a:off x="22212300"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68707</xdr:rowOff>
    </xdr:from>
    <xdr:to>
      <xdr:col>112</xdr:col>
      <xdr:colOff>38100</xdr:colOff>
      <xdr:row>37</xdr:row>
      <xdr:rowOff>170307</xdr:rowOff>
    </xdr:to>
    <xdr:sp macro="" textlink="">
      <xdr:nvSpPr>
        <xdr:cNvPr id="769" name="楕円 768"/>
        <xdr:cNvSpPr/>
      </xdr:nvSpPr>
      <xdr:spPr>
        <a:xfrm>
          <a:off x="21272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15384</xdr:rowOff>
    </xdr:from>
    <xdr:ext cx="469744" cy="259045"/>
    <xdr:sp macro="" textlink="">
      <xdr:nvSpPr>
        <xdr:cNvPr id="770" name="テキスト ボックス 769"/>
        <xdr:cNvSpPr txBox="1"/>
      </xdr:nvSpPr>
      <xdr:spPr>
        <a:xfrm>
          <a:off x="21088428" y="61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83058</xdr:rowOff>
    </xdr:from>
    <xdr:to>
      <xdr:col>107</xdr:col>
      <xdr:colOff>101600</xdr:colOff>
      <xdr:row>38</xdr:row>
      <xdr:rowOff>13208</xdr:rowOff>
    </xdr:to>
    <xdr:sp macro="" textlink="">
      <xdr:nvSpPr>
        <xdr:cNvPr id="771" name="楕円 770"/>
        <xdr:cNvSpPr/>
      </xdr:nvSpPr>
      <xdr:spPr>
        <a:xfrm>
          <a:off x="203835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29735</xdr:rowOff>
    </xdr:from>
    <xdr:ext cx="469744" cy="259045"/>
    <xdr:sp macro="" textlink="">
      <xdr:nvSpPr>
        <xdr:cNvPr id="772" name="テキスト ボックス 771"/>
        <xdr:cNvSpPr txBox="1"/>
      </xdr:nvSpPr>
      <xdr:spPr>
        <a:xfrm>
          <a:off x="20199428" y="62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91313</xdr:rowOff>
    </xdr:from>
    <xdr:to>
      <xdr:col>102</xdr:col>
      <xdr:colOff>165100</xdr:colOff>
      <xdr:row>38</xdr:row>
      <xdr:rowOff>21463</xdr:rowOff>
    </xdr:to>
    <xdr:sp macro="" textlink="">
      <xdr:nvSpPr>
        <xdr:cNvPr id="773" name="楕円 772"/>
        <xdr:cNvSpPr/>
      </xdr:nvSpPr>
      <xdr:spPr>
        <a:xfrm>
          <a:off x="19494500" y="64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37990</xdr:rowOff>
    </xdr:from>
    <xdr:ext cx="469744" cy="259045"/>
    <xdr:sp macro="" textlink="">
      <xdr:nvSpPr>
        <xdr:cNvPr id="774" name="テキスト ボックス 773"/>
        <xdr:cNvSpPr txBox="1"/>
      </xdr:nvSpPr>
      <xdr:spPr>
        <a:xfrm>
          <a:off x="19310428" y="62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33655</xdr:rowOff>
    </xdr:from>
    <xdr:to>
      <xdr:col>98</xdr:col>
      <xdr:colOff>38100</xdr:colOff>
      <xdr:row>35</xdr:row>
      <xdr:rowOff>135255</xdr:rowOff>
    </xdr:to>
    <xdr:sp macro="" textlink="">
      <xdr:nvSpPr>
        <xdr:cNvPr id="775" name="楕円 774"/>
        <xdr:cNvSpPr/>
      </xdr:nvSpPr>
      <xdr:spPr>
        <a:xfrm>
          <a:off x="18605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151782</xdr:rowOff>
    </xdr:from>
    <xdr:ext cx="469744" cy="259045"/>
    <xdr:sp macro="" textlink="">
      <xdr:nvSpPr>
        <xdr:cNvPr id="776" name="テキスト ボックス 775"/>
        <xdr:cNvSpPr txBox="1"/>
      </xdr:nvSpPr>
      <xdr:spPr>
        <a:xfrm>
          <a:off x="18421428" y="58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152768</xdr:rowOff>
    </xdr:from>
    <xdr:to>
      <xdr:col>116</xdr:col>
      <xdr:colOff>63500</xdr:colOff>
      <xdr:row>59</xdr:row>
      <xdr:rowOff>2540</xdr:rowOff>
    </xdr:to>
    <xdr:cxnSp macro="">
      <xdr:nvCxnSpPr>
        <xdr:cNvPr id="805" name="直線コネクタ 804"/>
        <xdr:cNvCxnSpPr/>
      </xdr:nvCxnSpPr>
      <xdr:spPr>
        <a:xfrm>
          <a:off x="21323300" y="10096868"/>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152768</xdr:rowOff>
    </xdr:from>
    <xdr:to>
      <xdr:col>111</xdr:col>
      <xdr:colOff>177800</xdr:colOff>
      <xdr:row>58</xdr:row>
      <xdr:rowOff>161531</xdr:rowOff>
    </xdr:to>
    <xdr:cxnSp macro="">
      <xdr:nvCxnSpPr>
        <xdr:cNvPr id="808" name="直線コネクタ 807"/>
        <xdr:cNvCxnSpPr/>
      </xdr:nvCxnSpPr>
      <xdr:spPr>
        <a:xfrm flipV="1">
          <a:off x="20434300" y="1009686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161531</xdr:rowOff>
    </xdr:from>
    <xdr:to>
      <xdr:col>107</xdr:col>
      <xdr:colOff>50800</xdr:colOff>
      <xdr:row>58</xdr:row>
      <xdr:rowOff>166636</xdr:rowOff>
    </xdr:to>
    <xdr:cxnSp macro="">
      <xdr:nvCxnSpPr>
        <xdr:cNvPr id="811" name="直線コネクタ 810"/>
        <xdr:cNvCxnSpPr/>
      </xdr:nvCxnSpPr>
      <xdr:spPr>
        <a:xfrm flipV="1">
          <a:off x="19545300" y="1010563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2" name="フローチャート: 判断 811"/>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3" name="テキスト ボックス 812"/>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166636</xdr:rowOff>
    </xdr:from>
    <xdr:to>
      <xdr:col>102</xdr:col>
      <xdr:colOff>114300</xdr:colOff>
      <xdr:row>58</xdr:row>
      <xdr:rowOff>170256</xdr:rowOff>
    </xdr:to>
    <xdr:cxnSp macro="">
      <xdr:nvCxnSpPr>
        <xdr:cNvPr id="814" name="直線コネクタ 813"/>
        <xdr:cNvCxnSpPr/>
      </xdr:nvCxnSpPr>
      <xdr:spPr>
        <a:xfrm flipV="1">
          <a:off x="18656300" y="1011073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5" name="フローチャート: 判断 814"/>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6" name="テキスト ボックス 815"/>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7" name="フローチャート: 判断 816"/>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8" name="テキスト ボックス 817"/>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123190</xdr:rowOff>
    </xdr:from>
    <xdr:to>
      <xdr:col>116</xdr:col>
      <xdr:colOff>114300</xdr:colOff>
      <xdr:row>59</xdr:row>
      <xdr:rowOff>53340</xdr:rowOff>
    </xdr:to>
    <xdr:sp macro="" textlink="">
      <xdr:nvSpPr>
        <xdr:cNvPr id="824" name="楕円 823"/>
        <xdr:cNvSpPr/>
      </xdr:nvSpPr>
      <xdr:spPr>
        <a:xfrm>
          <a:off x="22110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38117</xdr:rowOff>
    </xdr:from>
    <xdr:ext cx="469744" cy="259045"/>
    <xdr:sp macro="" textlink="">
      <xdr:nvSpPr>
        <xdr:cNvPr id="825" name="貸付金該当値テキスト"/>
        <xdr:cNvSpPr txBox="1"/>
      </xdr:nvSpPr>
      <xdr:spPr>
        <a:xfrm>
          <a:off x="22212300" y="998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101968</xdr:rowOff>
    </xdr:from>
    <xdr:to>
      <xdr:col>112</xdr:col>
      <xdr:colOff>38100</xdr:colOff>
      <xdr:row>59</xdr:row>
      <xdr:rowOff>32118</xdr:rowOff>
    </xdr:to>
    <xdr:sp macro="" textlink="">
      <xdr:nvSpPr>
        <xdr:cNvPr id="826" name="楕円 825"/>
        <xdr:cNvSpPr/>
      </xdr:nvSpPr>
      <xdr:spPr>
        <a:xfrm>
          <a:off x="21272500" y="100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23245</xdr:rowOff>
    </xdr:from>
    <xdr:ext cx="469744" cy="259045"/>
    <xdr:sp macro="" textlink="">
      <xdr:nvSpPr>
        <xdr:cNvPr id="827" name="テキスト ボックス 826"/>
        <xdr:cNvSpPr txBox="1"/>
      </xdr:nvSpPr>
      <xdr:spPr>
        <a:xfrm>
          <a:off x="21088428" y="101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110731</xdr:rowOff>
    </xdr:from>
    <xdr:to>
      <xdr:col>107</xdr:col>
      <xdr:colOff>101600</xdr:colOff>
      <xdr:row>59</xdr:row>
      <xdr:rowOff>40881</xdr:rowOff>
    </xdr:to>
    <xdr:sp macro="" textlink="">
      <xdr:nvSpPr>
        <xdr:cNvPr id="828" name="楕円 827"/>
        <xdr:cNvSpPr/>
      </xdr:nvSpPr>
      <xdr:spPr>
        <a:xfrm>
          <a:off x="20383500" y="10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32008</xdr:rowOff>
    </xdr:from>
    <xdr:ext cx="469744" cy="259045"/>
    <xdr:sp macro="" textlink="">
      <xdr:nvSpPr>
        <xdr:cNvPr id="829" name="テキスト ボックス 828"/>
        <xdr:cNvSpPr txBox="1"/>
      </xdr:nvSpPr>
      <xdr:spPr>
        <a:xfrm>
          <a:off x="20199428" y="101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115836</xdr:rowOff>
    </xdr:from>
    <xdr:to>
      <xdr:col>102</xdr:col>
      <xdr:colOff>165100</xdr:colOff>
      <xdr:row>59</xdr:row>
      <xdr:rowOff>45986</xdr:rowOff>
    </xdr:to>
    <xdr:sp macro="" textlink="">
      <xdr:nvSpPr>
        <xdr:cNvPr id="830" name="楕円 829"/>
        <xdr:cNvSpPr/>
      </xdr:nvSpPr>
      <xdr:spPr>
        <a:xfrm>
          <a:off x="19494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37113</xdr:rowOff>
    </xdr:from>
    <xdr:ext cx="469744" cy="259045"/>
    <xdr:sp macro="" textlink="">
      <xdr:nvSpPr>
        <xdr:cNvPr id="831" name="テキスト ボックス 830"/>
        <xdr:cNvSpPr txBox="1"/>
      </xdr:nvSpPr>
      <xdr:spPr>
        <a:xfrm>
          <a:off x="19310428"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119456</xdr:rowOff>
    </xdr:from>
    <xdr:to>
      <xdr:col>98</xdr:col>
      <xdr:colOff>38100</xdr:colOff>
      <xdr:row>59</xdr:row>
      <xdr:rowOff>49606</xdr:rowOff>
    </xdr:to>
    <xdr:sp macro="" textlink="">
      <xdr:nvSpPr>
        <xdr:cNvPr id="832" name="楕円 831"/>
        <xdr:cNvSpPr/>
      </xdr:nvSpPr>
      <xdr:spPr>
        <a:xfrm>
          <a:off x="18605500" y="100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40733</xdr:rowOff>
    </xdr:from>
    <xdr:ext cx="469744" cy="259045"/>
    <xdr:sp macro="" textlink="">
      <xdr:nvSpPr>
        <xdr:cNvPr id="833" name="テキスト ボックス 832"/>
        <xdr:cNvSpPr txBox="1"/>
      </xdr:nvSpPr>
      <xdr:spPr>
        <a:xfrm>
          <a:off x="18421428" y="1015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14336</xdr:rowOff>
    </xdr:from>
    <xdr:to>
      <xdr:col>116</xdr:col>
      <xdr:colOff>63500</xdr:colOff>
      <xdr:row>74</xdr:row>
      <xdr:rowOff>56398</xdr:rowOff>
    </xdr:to>
    <xdr:cxnSp macro="">
      <xdr:nvCxnSpPr>
        <xdr:cNvPr id="861" name="直線コネクタ 860"/>
        <xdr:cNvCxnSpPr/>
      </xdr:nvCxnSpPr>
      <xdr:spPr>
        <a:xfrm flipV="1">
          <a:off x="21323300" y="12701636"/>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56398</xdr:rowOff>
    </xdr:from>
    <xdr:to>
      <xdr:col>111</xdr:col>
      <xdr:colOff>177800</xdr:colOff>
      <xdr:row>74</xdr:row>
      <xdr:rowOff>75921</xdr:rowOff>
    </xdr:to>
    <xdr:cxnSp macro="">
      <xdr:nvCxnSpPr>
        <xdr:cNvPr id="864" name="直線コネクタ 863"/>
        <xdr:cNvCxnSpPr/>
      </xdr:nvCxnSpPr>
      <xdr:spPr>
        <a:xfrm flipV="1">
          <a:off x="20434300" y="12743698"/>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75921</xdr:rowOff>
    </xdr:from>
    <xdr:to>
      <xdr:col>107</xdr:col>
      <xdr:colOff>50800</xdr:colOff>
      <xdr:row>74</xdr:row>
      <xdr:rowOff>127081</xdr:rowOff>
    </xdr:to>
    <xdr:cxnSp macro="">
      <xdr:nvCxnSpPr>
        <xdr:cNvPr id="867" name="直線コネクタ 866"/>
        <xdr:cNvCxnSpPr/>
      </xdr:nvCxnSpPr>
      <xdr:spPr>
        <a:xfrm flipV="1">
          <a:off x="19545300" y="12763221"/>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8" name="フローチャート: 判断 867"/>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119173</xdr:rowOff>
    </xdr:from>
    <xdr:ext cx="534377" cy="259045"/>
    <xdr:sp macro="" textlink="">
      <xdr:nvSpPr>
        <xdr:cNvPr id="869" name="テキスト ボックス 868"/>
        <xdr:cNvSpPr txBox="1"/>
      </xdr:nvSpPr>
      <xdr:spPr>
        <a:xfrm>
          <a:off x="20167111" y="12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102987</xdr:rowOff>
    </xdr:from>
    <xdr:to>
      <xdr:col>102</xdr:col>
      <xdr:colOff>114300</xdr:colOff>
      <xdr:row>74</xdr:row>
      <xdr:rowOff>127081</xdr:rowOff>
    </xdr:to>
    <xdr:cxnSp macro="">
      <xdr:nvCxnSpPr>
        <xdr:cNvPr id="870" name="直線コネクタ 869"/>
        <xdr:cNvCxnSpPr/>
      </xdr:nvCxnSpPr>
      <xdr:spPr>
        <a:xfrm>
          <a:off x="18656300" y="12790287"/>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1" name="フローチャート: 判断 870"/>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68333</xdr:rowOff>
    </xdr:from>
    <xdr:ext cx="534377" cy="259045"/>
    <xdr:sp macro="" textlink="">
      <xdr:nvSpPr>
        <xdr:cNvPr id="872" name="テキスト ボックス 871"/>
        <xdr:cNvSpPr txBox="1"/>
      </xdr:nvSpPr>
      <xdr:spPr>
        <a:xfrm>
          <a:off x="19278111" y="1292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3" name="フローチャート: 判断 872"/>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4" name="テキスト ボックス 873"/>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134986</xdr:rowOff>
    </xdr:from>
    <xdr:to>
      <xdr:col>116</xdr:col>
      <xdr:colOff>114300</xdr:colOff>
      <xdr:row>74</xdr:row>
      <xdr:rowOff>65136</xdr:rowOff>
    </xdr:to>
    <xdr:sp macro="" textlink="">
      <xdr:nvSpPr>
        <xdr:cNvPr id="880" name="楕円 879"/>
        <xdr:cNvSpPr/>
      </xdr:nvSpPr>
      <xdr:spPr>
        <a:xfrm>
          <a:off x="22110700" y="126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157863</xdr:rowOff>
    </xdr:from>
    <xdr:ext cx="534377" cy="259045"/>
    <xdr:sp macro="" textlink="">
      <xdr:nvSpPr>
        <xdr:cNvPr id="881" name="繰出金該当値テキスト"/>
        <xdr:cNvSpPr txBox="1"/>
      </xdr:nvSpPr>
      <xdr:spPr>
        <a:xfrm>
          <a:off x="22212300" y="125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5598</xdr:rowOff>
    </xdr:from>
    <xdr:to>
      <xdr:col>112</xdr:col>
      <xdr:colOff>38100</xdr:colOff>
      <xdr:row>74</xdr:row>
      <xdr:rowOff>107198</xdr:rowOff>
    </xdr:to>
    <xdr:sp macro="" textlink="">
      <xdr:nvSpPr>
        <xdr:cNvPr id="882" name="楕円 881"/>
        <xdr:cNvSpPr/>
      </xdr:nvSpPr>
      <xdr:spPr>
        <a:xfrm>
          <a:off x="21272500" y="126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123725</xdr:rowOff>
    </xdr:from>
    <xdr:ext cx="534377" cy="259045"/>
    <xdr:sp macro="" textlink="">
      <xdr:nvSpPr>
        <xdr:cNvPr id="883" name="テキスト ボックス 882"/>
        <xdr:cNvSpPr txBox="1"/>
      </xdr:nvSpPr>
      <xdr:spPr>
        <a:xfrm>
          <a:off x="21056111" y="1246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25121</xdr:rowOff>
    </xdr:from>
    <xdr:to>
      <xdr:col>107</xdr:col>
      <xdr:colOff>101600</xdr:colOff>
      <xdr:row>74</xdr:row>
      <xdr:rowOff>126721</xdr:rowOff>
    </xdr:to>
    <xdr:sp macro="" textlink="">
      <xdr:nvSpPr>
        <xdr:cNvPr id="884" name="楕円 883"/>
        <xdr:cNvSpPr/>
      </xdr:nvSpPr>
      <xdr:spPr>
        <a:xfrm>
          <a:off x="20383500" y="127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143248</xdr:rowOff>
    </xdr:from>
    <xdr:ext cx="534377" cy="259045"/>
    <xdr:sp macro="" textlink="">
      <xdr:nvSpPr>
        <xdr:cNvPr id="885" name="テキスト ボックス 884"/>
        <xdr:cNvSpPr txBox="1"/>
      </xdr:nvSpPr>
      <xdr:spPr>
        <a:xfrm>
          <a:off x="20167111" y="124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76281</xdr:rowOff>
    </xdr:from>
    <xdr:to>
      <xdr:col>102</xdr:col>
      <xdr:colOff>165100</xdr:colOff>
      <xdr:row>75</xdr:row>
      <xdr:rowOff>6431</xdr:rowOff>
    </xdr:to>
    <xdr:sp macro="" textlink="">
      <xdr:nvSpPr>
        <xdr:cNvPr id="886" name="楕円 885"/>
        <xdr:cNvSpPr/>
      </xdr:nvSpPr>
      <xdr:spPr>
        <a:xfrm>
          <a:off x="19494500" y="127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22958</xdr:rowOff>
    </xdr:from>
    <xdr:ext cx="534377" cy="259045"/>
    <xdr:sp macro="" textlink="">
      <xdr:nvSpPr>
        <xdr:cNvPr id="887" name="テキスト ボックス 886"/>
        <xdr:cNvSpPr txBox="1"/>
      </xdr:nvSpPr>
      <xdr:spPr>
        <a:xfrm>
          <a:off x="19278111" y="125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52187</xdr:rowOff>
    </xdr:from>
    <xdr:to>
      <xdr:col>98</xdr:col>
      <xdr:colOff>38100</xdr:colOff>
      <xdr:row>74</xdr:row>
      <xdr:rowOff>153787</xdr:rowOff>
    </xdr:to>
    <xdr:sp macro="" textlink="">
      <xdr:nvSpPr>
        <xdr:cNvPr id="888" name="楕円 887"/>
        <xdr:cNvSpPr/>
      </xdr:nvSpPr>
      <xdr:spPr>
        <a:xfrm>
          <a:off x="18605500" y="127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170314</xdr:rowOff>
    </xdr:from>
    <xdr:ext cx="534377" cy="259045"/>
    <xdr:sp macro="" textlink="">
      <xdr:nvSpPr>
        <xdr:cNvPr id="889" name="テキスト ボックス 888"/>
        <xdr:cNvSpPr txBox="1"/>
      </xdr:nvSpPr>
      <xdr:spPr>
        <a:xfrm>
          <a:off x="18389111" y="12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主な構成項目である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140,628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円となっており、類似団体内平均値と比較して高い水準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。これは、本市が全国的にみても生活保護受給率が高く生活保護費が高い水準で推移していること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、幼児教育・保育無償化や保育定員の拡大による施設型給付費・施設等利用費の増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が主な要因である。一方、普通建設事業費は、住民一人当たり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21,523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円となり、前年度比で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減少し、類似団体内平均値と比較しても大きく下回る水準となった。これは、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公立認定こども園整備事業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由義寺跡保存活用事業（史跡用地取得）の完了、曙川南地区土地区画整理補助事業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の事業費が減少したことによるものである。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266,349
258,476
41.72
101,997,569
100,525,222
1,384,925
57,032,209
97,209,209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23876</xdr:rowOff>
    </xdr:from>
    <xdr:to>
      <xdr:col>24</xdr:col>
      <xdr:colOff>63500</xdr:colOff>
      <xdr:row>35</xdr:row>
      <xdr:rowOff>57404</xdr:rowOff>
    </xdr:to>
    <xdr:cxnSp macro="">
      <xdr:nvCxnSpPr>
        <xdr:cNvPr id="61" name="直線コネクタ 60"/>
        <xdr:cNvCxnSpPr/>
      </xdr:nvCxnSpPr>
      <xdr:spPr>
        <a:xfrm>
          <a:off x="3797300" y="6024626"/>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8636</xdr:rowOff>
    </xdr:from>
    <xdr:to>
      <xdr:col>19</xdr:col>
      <xdr:colOff>177800</xdr:colOff>
      <xdr:row>35</xdr:row>
      <xdr:rowOff>23876</xdr:rowOff>
    </xdr:to>
    <xdr:cxnSp macro="">
      <xdr:nvCxnSpPr>
        <xdr:cNvPr id="64" name="直線コネクタ 63"/>
        <xdr:cNvCxnSpPr/>
      </xdr:nvCxnSpPr>
      <xdr:spPr>
        <a:xfrm>
          <a:off x="2908300" y="60093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148082</xdr:rowOff>
    </xdr:from>
    <xdr:to>
      <xdr:col>15</xdr:col>
      <xdr:colOff>50800</xdr:colOff>
      <xdr:row>35</xdr:row>
      <xdr:rowOff>8636</xdr:rowOff>
    </xdr:to>
    <xdr:cxnSp macro="">
      <xdr:nvCxnSpPr>
        <xdr:cNvPr id="67" name="直線コネクタ 66"/>
        <xdr:cNvCxnSpPr/>
      </xdr:nvCxnSpPr>
      <xdr:spPr>
        <a:xfrm>
          <a:off x="2019300" y="59773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69" name="テキスト ボックス 68"/>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100076</xdr:rowOff>
    </xdr:from>
    <xdr:to>
      <xdr:col>10</xdr:col>
      <xdr:colOff>114300</xdr:colOff>
      <xdr:row>34</xdr:row>
      <xdr:rowOff>148082</xdr:rowOff>
    </xdr:to>
    <xdr:cxnSp macro="">
      <xdr:nvCxnSpPr>
        <xdr:cNvPr id="70" name="直線コネクタ 69"/>
        <xdr:cNvCxnSpPr/>
      </xdr:nvCxnSpPr>
      <xdr:spPr>
        <a:xfrm>
          <a:off x="1130300" y="59293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33037</xdr:rowOff>
    </xdr:from>
    <xdr:ext cx="469744" cy="259045"/>
    <xdr:sp macro="" textlink="">
      <xdr:nvSpPr>
        <xdr:cNvPr id="72" name="テキスト ボックス 71"/>
        <xdr:cNvSpPr txBox="1"/>
      </xdr:nvSpPr>
      <xdr:spPr>
        <a:xfrm>
          <a:off x="1784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91965</xdr:rowOff>
    </xdr:from>
    <xdr:ext cx="469744" cy="259045"/>
    <xdr:sp macro="" textlink="">
      <xdr:nvSpPr>
        <xdr:cNvPr id="74" name="テキスト ボックス 73"/>
        <xdr:cNvSpPr txBox="1"/>
      </xdr:nvSpPr>
      <xdr:spPr>
        <a:xfrm>
          <a:off x="895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6604</xdr:rowOff>
    </xdr:from>
    <xdr:to>
      <xdr:col>24</xdr:col>
      <xdr:colOff>114300</xdr:colOff>
      <xdr:row>35</xdr:row>
      <xdr:rowOff>108204</xdr:rowOff>
    </xdr:to>
    <xdr:sp macro="" textlink="">
      <xdr:nvSpPr>
        <xdr:cNvPr id="80" name="楕円 79"/>
        <xdr:cNvSpPr/>
      </xdr:nvSpPr>
      <xdr:spPr>
        <a:xfrm>
          <a:off x="4584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29481</xdr:rowOff>
    </xdr:from>
    <xdr:ext cx="469744" cy="259045"/>
    <xdr:sp macro="" textlink="">
      <xdr:nvSpPr>
        <xdr:cNvPr id="81" name="議会費該当値テキスト"/>
        <xdr:cNvSpPr txBox="1"/>
      </xdr:nvSpPr>
      <xdr:spPr>
        <a:xfrm>
          <a:off x="4686300"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144526</xdr:rowOff>
    </xdr:from>
    <xdr:to>
      <xdr:col>20</xdr:col>
      <xdr:colOff>38100</xdr:colOff>
      <xdr:row>35</xdr:row>
      <xdr:rowOff>74676</xdr:rowOff>
    </xdr:to>
    <xdr:sp macro="" textlink="">
      <xdr:nvSpPr>
        <xdr:cNvPr id="82" name="楕円 81"/>
        <xdr:cNvSpPr/>
      </xdr:nvSpPr>
      <xdr:spPr>
        <a:xfrm>
          <a:off x="3746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91203</xdr:rowOff>
    </xdr:from>
    <xdr:ext cx="469744" cy="259045"/>
    <xdr:sp macro="" textlink="">
      <xdr:nvSpPr>
        <xdr:cNvPr id="83" name="テキスト ボックス 82"/>
        <xdr:cNvSpPr txBox="1"/>
      </xdr:nvSpPr>
      <xdr:spPr>
        <a:xfrm>
          <a:off x="3562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129286</xdr:rowOff>
    </xdr:from>
    <xdr:to>
      <xdr:col>15</xdr:col>
      <xdr:colOff>101600</xdr:colOff>
      <xdr:row>35</xdr:row>
      <xdr:rowOff>59436</xdr:rowOff>
    </xdr:to>
    <xdr:sp macro="" textlink="">
      <xdr:nvSpPr>
        <xdr:cNvPr id="84" name="楕円 83"/>
        <xdr:cNvSpPr/>
      </xdr:nvSpPr>
      <xdr:spPr>
        <a:xfrm>
          <a:off x="2857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50563</xdr:rowOff>
    </xdr:from>
    <xdr:ext cx="469744" cy="259045"/>
    <xdr:sp macro="" textlink="">
      <xdr:nvSpPr>
        <xdr:cNvPr id="85" name="テキスト ボックス 84"/>
        <xdr:cNvSpPr txBox="1"/>
      </xdr:nvSpPr>
      <xdr:spPr>
        <a:xfrm>
          <a:off x="2673428"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97282</xdr:rowOff>
    </xdr:from>
    <xdr:to>
      <xdr:col>10</xdr:col>
      <xdr:colOff>165100</xdr:colOff>
      <xdr:row>35</xdr:row>
      <xdr:rowOff>27432</xdr:rowOff>
    </xdr:to>
    <xdr:sp macro="" textlink="">
      <xdr:nvSpPr>
        <xdr:cNvPr id="86" name="楕円 85"/>
        <xdr:cNvSpPr/>
      </xdr:nvSpPr>
      <xdr:spPr>
        <a:xfrm>
          <a:off x="1968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43959</xdr:rowOff>
    </xdr:from>
    <xdr:ext cx="469744" cy="259045"/>
    <xdr:sp macro="" textlink="">
      <xdr:nvSpPr>
        <xdr:cNvPr id="87" name="テキスト ボックス 86"/>
        <xdr:cNvSpPr txBox="1"/>
      </xdr:nvSpPr>
      <xdr:spPr>
        <a:xfrm>
          <a:off x="1784428" y="57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49276</xdr:rowOff>
    </xdr:from>
    <xdr:to>
      <xdr:col>6</xdr:col>
      <xdr:colOff>38100</xdr:colOff>
      <xdr:row>34</xdr:row>
      <xdr:rowOff>150876</xdr:rowOff>
    </xdr:to>
    <xdr:sp macro="" textlink="">
      <xdr:nvSpPr>
        <xdr:cNvPr id="88" name="楕円 87"/>
        <xdr:cNvSpPr/>
      </xdr:nvSpPr>
      <xdr:spPr>
        <a:xfrm>
          <a:off x="1079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142003</xdr:rowOff>
    </xdr:from>
    <xdr:ext cx="469744" cy="259045"/>
    <xdr:sp macro="" textlink="">
      <xdr:nvSpPr>
        <xdr:cNvPr id="89" name="テキスト ボックス 88"/>
        <xdr:cNvSpPr txBox="1"/>
      </xdr:nvSpPr>
      <xdr:spPr>
        <a:xfrm>
          <a:off x="895428" y="597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67310</xdr:rowOff>
    </xdr:from>
    <xdr:to>
      <xdr:col>24</xdr:col>
      <xdr:colOff>63500</xdr:colOff>
      <xdr:row>58</xdr:row>
      <xdr:rowOff>104877</xdr:rowOff>
    </xdr:to>
    <xdr:cxnSp macro="">
      <xdr:nvCxnSpPr>
        <xdr:cNvPr id="119" name="直線コネクタ 118"/>
        <xdr:cNvCxnSpPr/>
      </xdr:nvCxnSpPr>
      <xdr:spPr>
        <a:xfrm flipV="1">
          <a:off x="3797300" y="10011410"/>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104877</xdr:rowOff>
    </xdr:from>
    <xdr:to>
      <xdr:col>19</xdr:col>
      <xdr:colOff>177800</xdr:colOff>
      <xdr:row>58</xdr:row>
      <xdr:rowOff>159607</xdr:rowOff>
    </xdr:to>
    <xdr:cxnSp macro="">
      <xdr:nvCxnSpPr>
        <xdr:cNvPr id="122" name="直線コネクタ 121"/>
        <xdr:cNvCxnSpPr/>
      </xdr:nvCxnSpPr>
      <xdr:spPr>
        <a:xfrm flipV="1">
          <a:off x="2908300" y="10048977"/>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97085</xdr:rowOff>
    </xdr:from>
    <xdr:to>
      <xdr:col>15</xdr:col>
      <xdr:colOff>50800</xdr:colOff>
      <xdr:row>58</xdr:row>
      <xdr:rowOff>159607</xdr:rowOff>
    </xdr:to>
    <xdr:cxnSp macro="">
      <xdr:nvCxnSpPr>
        <xdr:cNvPr id="125" name="直線コネクタ 124"/>
        <xdr:cNvCxnSpPr/>
      </xdr:nvCxnSpPr>
      <xdr:spPr>
        <a:xfrm>
          <a:off x="2019300" y="10041185"/>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145095</xdr:rowOff>
    </xdr:from>
    <xdr:ext cx="534377" cy="259045"/>
    <xdr:sp macro="" textlink="">
      <xdr:nvSpPr>
        <xdr:cNvPr id="127" name="テキスト ボックス 126"/>
        <xdr:cNvSpPr txBox="1"/>
      </xdr:nvSpPr>
      <xdr:spPr>
        <a:xfrm>
          <a:off x="2641111" y="95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62357</xdr:rowOff>
    </xdr:from>
    <xdr:to>
      <xdr:col>10</xdr:col>
      <xdr:colOff>114300</xdr:colOff>
      <xdr:row>58</xdr:row>
      <xdr:rowOff>97085</xdr:rowOff>
    </xdr:to>
    <xdr:cxnSp macro="">
      <xdr:nvCxnSpPr>
        <xdr:cNvPr id="128" name="直線コネクタ 127"/>
        <xdr:cNvCxnSpPr/>
      </xdr:nvCxnSpPr>
      <xdr:spPr>
        <a:xfrm>
          <a:off x="1130300" y="10006457"/>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147591</xdr:rowOff>
    </xdr:from>
    <xdr:ext cx="534377" cy="259045"/>
    <xdr:sp macro="" textlink="">
      <xdr:nvSpPr>
        <xdr:cNvPr id="130" name="テキスト ボックス 129"/>
        <xdr:cNvSpPr txBox="1"/>
      </xdr:nvSpPr>
      <xdr:spPr>
        <a:xfrm>
          <a:off x="1752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16510</xdr:rowOff>
    </xdr:from>
    <xdr:to>
      <xdr:col>24</xdr:col>
      <xdr:colOff>114300</xdr:colOff>
      <xdr:row>58</xdr:row>
      <xdr:rowOff>118110</xdr:rowOff>
    </xdr:to>
    <xdr:sp macro="" textlink="">
      <xdr:nvSpPr>
        <xdr:cNvPr id="138" name="楕円 137"/>
        <xdr:cNvSpPr/>
      </xdr:nvSpPr>
      <xdr:spPr>
        <a:xfrm>
          <a:off x="45847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102887</xdr:rowOff>
    </xdr:from>
    <xdr:ext cx="534377" cy="259045"/>
    <xdr:sp macro="" textlink="">
      <xdr:nvSpPr>
        <xdr:cNvPr id="139" name="総務費該当値テキスト"/>
        <xdr:cNvSpPr txBox="1"/>
      </xdr:nvSpPr>
      <xdr:spPr>
        <a:xfrm>
          <a:off x="4686300" y="987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54077</xdr:rowOff>
    </xdr:from>
    <xdr:to>
      <xdr:col>20</xdr:col>
      <xdr:colOff>38100</xdr:colOff>
      <xdr:row>58</xdr:row>
      <xdr:rowOff>155677</xdr:rowOff>
    </xdr:to>
    <xdr:sp macro="" textlink="">
      <xdr:nvSpPr>
        <xdr:cNvPr id="140" name="楕円 139"/>
        <xdr:cNvSpPr/>
      </xdr:nvSpPr>
      <xdr:spPr>
        <a:xfrm>
          <a:off x="3746500" y="99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146804</xdr:rowOff>
    </xdr:from>
    <xdr:ext cx="534377" cy="259045"/>
    <xdr:sp macro="" textlink="">
      <xdr:nvSpPr>
        <xdr:cNvPr id="141" name="テキスト ボックス 140"/>
        <xdr:cNvSpPr txBox="1"/>
      </xdr:nvSpPr>
      <xdr:spPr>
        <a:xfrm>
          <a:off x="3530111" y="100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108807</xdr:rowOff>
    </xdr:from>
    <xdr:to>
      <xdr:col>15</xdr:col>
      <xdr:colOff>101600</xdr:colOff>
      <xdr:row>59</xdr:row>
      <xdr:rowOff>38957</xdr:rowOff>
    </xdr:to>
    <xdr:sp macro="" textlink="">
      <xdr:nvSpPr>
        <xdr:cNvPr id="142" name="楕円 141"/>
        <xdr:cNvSpPr/>
      </xdr:nvSpPr>
      <xdr:spPr>
        <a:xfrm>
          <a:off x="2857500" y="100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30084</xdr:rowOff>
    </xdr:from>
    <xdr:ext cx="534377" cy="259045"/>
    <xdr:sp macro="" textlink="">
      <xdr:nvSpPr>
        <xdr:cNvPr id="143" name="テキスト ボックス 142"/>
        <xdr:cNvSpPr txBox="1"/>
      </xdr:nvSpPr>
      <xdr:spPr>
        <a:xfrm>
          <a:off x="2641111" y="101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46285</xdr:rowOff>
    </xdr:from>
    <xdr:to>
      <xdr:col>10</xdr:col>
      <xdr:colOff>165100</xdr:colOff>
      <xdr:row>58</xdr:row>
      <xdr:rowOff>147885</xdr:rowOff>
    </xdr:to>
    <xdr:sp macro="" textlink="">
      <xdr:nvSpPr>
        <xdr:cNvPr id="144" name="楕円 143"/>
        <xdr:cNvSpPr/>
      </xdr:nvSpPr>
      <xdr:spPr>
        <a:xfrm>
          <a:off x="1968500" y="99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139012</xdr:rowOff>
    </xdr:from>
    <xdr:ext cx="534377" cy="259045"/>
    <xdr:sp macro="" textlink="">
      <xdr:nvSpPr>
        <xdr:cNvPr id="145" name="テキスト ボックス 144"/>
        <xdr:cNvSpPr txBox="1"/>
      </xdr:nvSpPr>
      <xdr:spPr>
        <a:xfrm>
          <a:off x="1752111" y="100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11557</xdr:rowOff>
    </xdr:from>
    <xdr:to>
      <xdr:col>6</xdr:col>
      <xdr:colOff>38100</xdr:colOff>
      <xdr:row>58</xdr:row>
      <xdr:rowOff>113157</xdr:rowOff>
    </xdr:to>
    <xdr:sp macro="" textlink="">
      <xdr:nvSpPr>
        <xdr:cNvPr id="146" name="楕円 145"/>
        <xdr:cNvSpPr/>
      </xdr:nvSpPr>
      <xdr:spPr>
        <a:xfrm>
          <a:off x="1079500" y="995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104284</xdr:rowOff>
    </xdr:from>
    <xdr:ext cx="534377" cy="259045"/>
    <xdr:sp macro="" textlink="">
      <xdr:nvSpPr>
        <xdr:cNvPr id="147" name="テキスト ボックス 146"/>
        <xdr:cNvSpPr txBox="1"/>
      </xdr:nvSpPr>
      <xdr:spPr>
        <a:xfrm>
          <a:off x="863111" y="1004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244,810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43561</xdr:rowOff>
    </xdr:from>
    <xdr:to>
      <xdr:col>24</xdr:col>
      <xdr:colOff>63500</xdr:colOff>
      <xdr:row>73</xdr:row>
      <xdr:rowOff>87795</xdr:rowOff>
    </xdr:to>
    <xdr:cxnSp macro="">
      <xdr:nvCxnSpPr>
        <xdr:cNvPr id="177" name="直線コネクタ 176"/>
        <xdr:cNvCxnSpPr/>
      </xdr:nvCxnSpPr>
      <xdr:spPr>
        <a:xfrm>
          <a:off x="3797300" y="12559411"/>
          <a:ext cx="8382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43561</xdr:rowOff>
    </xdr:from>
    <xdr:to>
      <xdr:col>19</xdr:col>
      <xdr:colOff>177800</xdr:colOff>
      <xdr:row>73</xdr:row>
      <xdr:rowOff>77241</xdr:rowOff>
    </xdr:to>
    <xdr:cxnSp macro="">
      <xdr:nvCxnSpPr>
        <xdr:cNvPr id="180" name="直線コネクタ 179"/>
        <xdr:cNvCxnSpPr/>
      </xdr:nvCxnSpPr>
      <xdr:spPr>
        <a:xfrm flipV="1">
          <a:off x="2908300" y="12559411"/>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77241</xdr:rowOff>
    </xdr:from>
    <xdr:to>
      <xdr:col>15</xdr:col>
      <xdr:colOff>50800</xdr:colOff>
      <xdr:row>74</xdr:row>
      <xdr:rowOff>52654</xdr:rowOff>
    </xdr:to>
    <xdr:cxnSp macro="">
      <xdr:nvCxnSpPr>
        <xdr:cNvPr id="183" name="直線コネクタ 182"/>
        <xdr:cNvCxnSpPr/>
      </xdr:nvCxnSpPr>
      <xdr:spPr>
        <a:xfrm flipV="1">
          <a:off x="2019300" y="12593091"/>
          <a:ext cx="889000" cy="1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52654</xdr:rowOff>
    </xdr:from>
    <xdr:to>
      <xdr:col>10</xdr:col>
      <xdr:colOff>114300</xdr:colOff>
      <xdr:row>74</xdr:row>
      <xdr:rowOff>128486</xdr:rowOff>
    </xdr:to>
    <xdr:cxnSp macro="">
      <xdr:nvCxnSpPr>
        <xdr:cNvPr id="186" name="直線コネクタ 185"/>
        <xdr:cNvCxnSpPr/>
      </xdr:nvCxnSpPr>
      <xdr:spPr>
        <a:xfrm flipV="1">
          <a:off x="1130300" y="12739954"/>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36995</xdr:rowOff>
    </xdr:from>
    <xdr:to>
      <xdr:col>24</xdr:col>
      <xdr:colOff>114300</xdr:colOff>
      <xdr:row>73</xdr:row>
      <xdr:rowOff>138595</xdr:rowOff>
    </xdr:to>
    <xdr:sp macro="" textlink="">
      <xdr:nvSpPr>
        <xdr:cNvPr id="196" name="楕円 195"/>
        <xdr:cNvSpPr/>
      </xdr:nvSpPr>
      <xdr:spPr>
        <a:xfrm>
          <a:off x="4584700" y="125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59872</xdr:rowOff>
    </xdr:from>
    <xdr:ext cx="599010" cy="259045"/>
    <xdr:sp macro="" textlink="">
      <xdr:nvSpPr>
        <xdr:cNvPr id="197" name="民生費該当値テキスト"/>
        <xdr:cNvSpPr txBox="1"/>
      </xdr:nvSpPr>
      <xdr:spPr>
        <a:xfrm>
          <a:off x="4686300" y="124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164211</xdr:rowOff>
    </xdr:from>
    <xdr:to>
      <xdr:col>20</xdr:col>
      <xdr:colOff>38100</xdr:colOff>
      <xdr:row>73</xdr:row>
      <xdr:rowOff>94361</xdr:rowOff>
    </xdr:to>
    <xdr:sp macro="" textlink="">
      <xdr:nvSpPr>
        <xdr:cNvPr id="198" name="楕円 197"/>
        <xdr:cNvSpPr/>
      </xdr:nvSpPr>
      <xdr:spPr>
        <a:xfrm>
          <a:off x="3746500" y="125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110888</xdr:rowOff>
    </xdr:from>
    <xdr:ext cx="599010" cy="259045"/>
    <xdr:sp macro="" textlink="">
      <xdr:nvSpPr>
        <xdr:cNvPr id="199" name="テキスト ボックス 198"/>
        <xdr:cNvSpPr txBox="1"/>
      </xdr:nvSpPr>
      <xdr:spPr>
        <a:xfrm>
          <a:off x="3497795" y="1228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26441</xdr:rowOff>
    </xdr:from>
    <xdr:to>
      <xdr:col>15</xdr:col>
      <xdr:colOff>101600</xdr:colOff>
      <xdr:row>73</xdr:row>
      <xdr:rowOff>128041</xdr:rowOff>
    </xdr:to>
    <xdr:sp macro="" textlink="">
      <xdr:nvSpPr>
        <xdr:cNvPr id="200" name="楕円 199"/>
        <xdr:cNvSpPr/>
      </xdr:nvSpPr>
      <xdr:spPr>
        <a:xfrm>
          <a:off x="2857500" y="125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144568</xdr:rowOff>
    </xdr:from>
    <xdr:ext cx="599010" cy="259045"/>
    <xdr:sp macro="" textlink="">
      <xdr:nvSpPr>
        <xdr:cNvPr id="201" name="テキスト ボックス 200"/>
        <xdr:cNvSpPr txBox="1"/>
      </xdr:nvSpPr>
      <xdr:spPr>
        <a:xfrm>
          <a:off x="2608795" y="123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1854</xdr:rowOff>
    </xdr:from>
    <xdr:to>
      <xdr:col>10</xdr:col>
      <xdr:colOff>165100</xdr:colOff>
      <xdr:row>74</xdr:row>
      <xdr:rowOff>103454</xdr:rowOff>
    </xdr:to>
    <xdr:sp macro="" textlink="">
      <xdr:nvSpPr>
        <xdr:cNvPr id="202" name="楕円 201"/>
        <xdr:cNvSpPr/>
      </xdr:nvSpPr>
      <xdr:spPr>
        <a:xfrm>
          <a:off x="1968500" y="126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119981</xdr:rowOff>
    </xdr:from>
    <xdr:ext cx="599010" cy="259045"/>
    <xdr:sp macro="" textlink="">
      <xdr:nvSpPr>
        <xdr:cNvPr id="203" name="テキスト ボックス 202"/>
        <xdr:cNvSpPr txBox="1"/>
      </xdr:nvSpPr>
      <xdr:spPr>
        <a:xfrm>
          <a:off x="1719795" y="124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77686</xdr:rowOff>
    </xdr:from>
    <xdr:to>
      <xdr:col>6</xdr:col>
      <xdr:colOff>38100</xdr:colOff>
      <xdr:row>75</xdr:row>
      <xdr:rowOff>7836</xdr:rowOff>
    </xdr:to>
    <xdr:sp macro="" textlink="">
      <xdr:nvSpPr>
        <xdr:cNvPr id="204" name="楕円 203"/>
        <xdr:cNvSpPr/>
      </xdr:nvSpPr>
      <xdr:spPr>
        <a:xfrm>
          <a:off x="1079500" y="12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24363</xdr:rowOff>
    </xdr:from>
    <xdr:ext cx="599010" cy="259045"/>
    <xdr:sp macro="" textlink="">
      <xdr:nvSpPr>
        <xdr:cNvPr id="205" name="テキスト ボックス 204"/>
        <xdr:cNvSpPr txBox="1"/>
      </xdr:nvSpPr>
      <xdr:spPr>
        <a:xfrm>
          <a:off x="830795" y="1254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74,557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169166</xdr:rowOff>
    </xdr:from>
    <xdr:to>
      <xdr:col>24</xdr:col>
      <xdr:colOff>63500</xdr:colOff>
      <xdr:row>97</xdr:row>
      <xdr:rowOff>18131</xdr:rowOff>
    </xdr:to>
    <xdr:cxnSp macro="">
      <xdr:nvCxnSpPr>
        <xdr:cNvPr id="233" name="直線コネクタ 232"/>
        <xdr:cNvCxnSpPr/>
      </xdr:nvCxnSpPr>
      <xdr:spPr>
        <a:xfrm flipV="1">
          <a:off x="3797300" y="16628366"/>
          <a:ext cx="8382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18131</xdr:rowOff>
    </xdr:from>
    <xdr:to>
      <xdr:col>19</xdr:col>
      <xdr:colOff>177800</xdr:colOff>
      <xdr:row>97</xdr:row>
      <xdr:rowOff>66229</xdr:rowOff>
    </xdr:to>
    <xdr:cxnSp macro="">
      <xdr:nvCxnSpPr>
        <xdr:cNvPr id="236" name="直線コネクタ 235"/>
        <xdr:cNvCxnSpPr/>
      </xdr:nvCxnSpPr>
      <xdr:spPr>
        <a:xfrm flipV="1">
          <a:off x="2908300" y="16648781"/>
          <a:ext cx="889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66229</xdr:rowOff>
    </xdr:from>
    <xdr:to>
      <xdr:col>15</xdr:col>
      <xdr:colOff>50800</xdr:colOff>
      <xdr:row>97</xdr:row>
      <xdr:rowOff>66686</xdr:rowOff>
    </xdr:to>
    <xdr:cxnSp macro="">
      <xdr:nvCxnSpPr>
        <xdr:cNvPr id="239" name="直線コネクタ 238"/>
        <xdr:cNvCxnSpPr/>
      </xdr:nvCxnSpPr>
      <xdr:spPr>
        <a:xfrm flipV="1">
          <a:off x="2019300" y="16696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9672</xdr:rowOff>
    </xdr:from>
    <xdr:to>
      <xdr:col>10</xdr:col>
      <xdr:colOff>114300</xdr:colOff>
      <xdr:row>97</xdr:row>
      <xdr:rowOff>66686</xdr:rowOff>
    </xdr:to>
    <xdr:cxnSp macro="">
      <xdr:nvCxnSpPr>
        <xdr:cNvPr id="242" name="直線コネクタ 241"/>
        <xdr:cNvCxnSpPr/>
      </xdr:nvCxnSpPr>
      <xdr:spPr>
        <a:xfrm>
          <a:off x="1130300" y="16640322"/>
          <a:ext cx="8890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118366</xdr:rowOff>
    </xdr:from>
    <xdr:to>
      <xdr:col>24</xdr:col>
      <xdr:colOff>114300</xdr:colOff>
      <xdr:row>97</xdr:row>
      <xdr:rowOff>48516</xdr:rowOff>
    </xdr:to>
    <xdr:sp macro="" textlink="">
      <xdr:nvSpPr>
        <xdr:cNvPr id="252" name="楕円 251"/>
        <xdr:cNvSpPr/>
      </xdr:nvSpPr>
      <xdr:spPr>
        <a:xfrm>
          <a:off x="4584700" y="165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96793</xdr:rowOff>
    </xdr:from>
    <xdr:ext cx="534377" cy="259045"/>
    <xdr:sp macro="" textlink="">
      <xdr:nvSpPr>
        <xdr:cNvPr id="253" name="衛生費該当値テキスト"/>
        <xdr:cNvSpPr txBox="1"/>
      </xdr:nvSpPr>
      <xdr:spPr>
        <a:xfrm>
          <a:off x="4686300" y="1655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138781</xdr:rowOff>
    </xdr:from>
    <xdr:to>
      <xdr:col>20</xdr:col>
      <xdr:colOff>38100</xdr:colOff>
      <xdr:row>97</xdr:row>
      <xdr:rowOff>68931</xdr:rowOff>
    </xdr:to>
    <xdr:sp macro="" textlink="">
      <xdr:nvSpPr>
        <xdr:cNvPr id="254" name="楕円 253"/>
        <xdr:cNvSpPr/>
      </xdr:nvSpPr>
      <xdr:spPr>
        <a:xfrm>
          <a:off x="3746500" y="165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60058</xdr:rowOff>
    </xdr:from>
    <xdr:ext cx="534377" cy="259045"/>
    <xdr:sp macro="" textlink="">
      <xdr:nvSpPr>
        <xdr:cNvPr id="255" name="テキスト ボックス 254"/>
        <xdr:cNvSpPr txBox="1"/>
      </xdr:nvSpPr>
      <xdr:spPr>
        <a:xfrm>
          <a:off x="3530111" y="166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15429</xdr:rowOff>
    </xdr:from>
    <xdr:to>
      <xdr:col>15</xdr:col>
      <xdr:colOff>101600</xdr:colOff>
      <xdr:row>97</xdr:row>
      <xdr:rowOff>117029</xdr:rowOff>
    </xdr:to>
    <xdr:sp macro="" textlink="">
      <xdr:nvSpPr>
        <xdr:cNvPr id="256" name="楕円 255"/>
        <xdr:cNvSpPr/>
      </xdr:nvSpPr>
      <xdr:spPr>
        <a:xfrm>
          <a:off x="2857500" y="166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108156</xdr:rowOff>
    </xdr:from>
    <xdr:ext cx="534377" cy="259045"/>
    <xdr:sp macro="" textlink="">
      <xdr:nvSpPr>
        <xdr:cNvPr id="257" name="テキスト ボックス 256"/>
        <xdr:cNvSpPr txBox="1"/>
      </xdr:nvSpPr>
      <xdr:spPr>
        <a:xfrm>
          <a:off x="2641111" y="1673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15886</xdr:rowOff>
    </xdr:from>
    <xdr:to>
      <xdr:col>10</xdr:col>
      <xdr:colOff>165100</xdr:colOff>
      <xdr:row>97</xdr:row>
      <xdr:rowOff>117486</xdr:rowOff>
    </xdr:to>
    <xdr:sp macro="" textlink="">
      <xdr:nvSpPr>
        <xdr:cNvPr id="258" name="楕円 257"/>
        <xdr:cNvSpPr/>
      </xdr:nvSpPr>
      <xdr:spPr>
        <a:xfrm>
          <a:off x="19685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108613</xdr:rowOff>
    </xdr:from>
    <xdr:ext cx="534377" cy="259045"/>
    <xdr:sp macro="" textlink="">
      <xdr:nvSpPr>
        <xdr:cNvPr id="259" name="テキスト ボックス 258"/>
        <xdr:cNvSpPr txBox="1"/>
      </xdr:nvSpPr>
      <xdr:spPr>
        <a:xfrm>
          <a:off x="1752111" y="167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130322</xdr:rowOff>
    </xdr:from>
    <xdr:to>
      <xdr:col>6</xdr:col>
      <xdr:colOff>38100</xdr:colOff>
      <xdr:row>97</xdr:row>
      <xdr:rowOff>60472</xdr:rowOff>
    </xdr:to>
    <xdr:sp macro="" textlink="">
      <xdr:nvSpPr>
        <xdr:cNvPr id="260" name="楕円 259"/>
        <xdr:cNvSpPr/>
      </xdr:nvSpPr>
      <xdr:spPr>
        <a:xfrm>
          <a:off x="1079500" y="1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76999</xdr:rowOff>
    </xdr:from>
    <xdr:ext cx="534377" cy="259045"/>
    <xdr:sp macro="" textlink="">
      <xdr:nvSpPr>
        <xdr:cNvPr id="261" name="テキスト ボックス 260"/>
        <xdr:cNvSpPr txBox="1"/>
      </xdr:nvSpPr>
      <xdr:spPr>
        <a:xfrm>
          <a:off x="863111" y="163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164846</xdr:rowOff>
    </xdr:from>
    <xdr:to>
      <xdr:col>55</xdr:col>
      <xdr:colOff>0</xdr:colOff>
      <xdr:row>37</xdr:row>
      <xdr:rowOff>8026</xdr:rowOff>
    </xdr:to>
    <xdr:cxnSp macro="">
      <xdr:nvCxnSpPr>
        <xdr:cNvPr id="288" name="直線コネクタ 287"/>
        <xdr:cNvCxnSpPr/>
      </xdr:nvCxnSpPr>
      <xdr:spPr>
        <a:xfrm flipV="1">
          <a:off x="9639300" y="633704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145186</xdr:rowOff>
    </xdr:from>
    <xdr:to>
      <xdr:col>50</xdr:col>
      <xdr:colOff>114300</xdr:colOff>
      <xdr:row>37</xdr:row>
      <xdr:rowOff>8026</xdr:rowOff>
    </xdr:to>
    <xdr:cxnSp macro="">
      <xdr:nvCxnSpPr>
        <xdr:cNvPr id="291" name="直線コネクタ 290"/>
        <xdr:cNvCxnSpPr/>
      </xdr:nvCxnSpPr>
      <xdr:spPr>
        <a:xfrm>
          <a:off x="8750300" y="631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135585</xdr:rowOff>
    </xdr:from>
    <xdr:to>
      <xdr:col>45</xdr:col>
      <xdr:colOff>177800</xdr:colOff>
      <xdr:row>36</xdr:row>
      <xdr:rowOff>145186</xdr:rowOff>
    </xdr:to>
    <xdr:cxnSp macro="">
      <xdr:nvCxnSpPr>
        <xdr:cNvPr id="294" name="直線コネクタ 293"/>
        <xdr:cNvCxnSpPr/>
      </xdr:nvCxnSpPr>
      <xdr:spPr>
        <a:xfrm>
          <a:off x="7861300" y="63077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135585</xdr:rowOff>
    </xdr:from>
    <xdr:to>
      <xdr:col>41</xdr:col>
      <xdr:colOff>50800</xdr:colOff>
      <xdr:row>36</xdr:row>
      <xdr:rowOff>165760</xdr:rowOff>
    </xdr:to>
    <xdr:cxnSp macro="">
      <xdr:nvCxnSpPr>
        <xdr:cNvPr id="297" name="直線コネクタ 296"/>
        <xdr:cNvCxnSpPr/>
      </xdr:nvCxnSpPr>
      <xdr:spPr>
        <a:xfrm flipV="1">
          <a:off x="6972300" y="630778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114046</xdr:rowOff>
    </xdr:from>
    <xdr:to>
      <xdr:col>55</xdr:col>
      <xdr:colOff>50800</xdr:colOff>
      <xdr:row>37</xdr:row>
      <xdr:rowOff>44196</xdr:rowOff>
    </xdr:to>
    <xdr:sp macro="" textlink="">
      <xdr:nvSpPr>
        <xdr:cNvPr id="307" name="楕円 306"/>
        <xdr:cNvSpPr/>
      </xdr:nvSpPr>
      <xdr:spPr>
        <a:xfrm>
          <a:off x="10426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92473</xdr:rowOff>
    </xdr:from>
    <xdr:ext cx="378565" cy="259045"/>
    <xdr:sp macro="" textlink="">
      <xdr:nvSpPr>
        <xdr:cNvPr id="308" name="労働費該当値テキスト"/>
        <xdr:cNvSpPr txBox="1"/>
      </xdr:nvSpPr>
      <xdr:spPr>
        <a:xfrm>
          <a:off x="10528300"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128676</xdr:rowOff>
    </xdr:from>
    <xdr:to>
      <xdr:col>50</xdr:col>
      <xdr:colOff>165100</xdr:colOff>
      <xdr:row>37</xdr:row>
      <xdr:rowOff>58826</xdr:rowOff>
    </xdr:to>
    <xdr:sp macro="" textlink="">
      <xdr:nvSpPr>
        <xdr:cNvPr id="309" name="楕円 308"/>
        <xdr:cNvSpPr/>
      </xdr:nvSpPr>
      <xdr:spPr>
        <a:xfrm>
          <a:off x="9588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75353</xdr:rowOff>
    </xdr:from>
    <xdr:ext cx="378565" cy="259045"/>
    <xdr:sp macro="" textlink="">
      <xdr:nvSpPr>
        <xdr:cNvPr id="310" name="テキスト ボックス 309"/>
        <xdr:cNvSpPr txBox="1"/>
      </xdr:nvSpPr>
      <xdr:spPr>
        <a:xfrm>
          <a:off x="9450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94386</xdr:rowOff>
    </xdr:from>
    <xdr:to>
      <xdr:col>46</xdr:col>
      <xdr:colOff>38100</xdr:colOff>
      <xdr:row>37</xdr:row>
      <xdr:rowOff>24536</xdr:rowOff>
    </xdr:to>
    <xdr:sp macro="" textlink="">
      <xdr:nvSpPr>
        <xdr:cNvPr id="311" name="楕円 310"/>
        <xdr:cNvSpPr/>
      </xdr:nvSpPr>
      <xdr:spPr>
        <a:xfrm>
          <a:off x="8699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15663</xdr:rowOff>
    </xdr:from>
    <xdr:ext cx="378565" cy="259045"/>
    <xdr:sp macro="" textlink="">
      <xdr:nvSpPr>
        <xdr:cNvPr id="312" name="テキスト ボックス 311"/>
        <xdr:cNvSpPr txBox="1"/>
      </xdr:nvSpPr>
      <xdr:spPr>
        <a:xfrm>
          <a:off x="8561017" y="63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84785</xdr:rowOff>
    </xdr:from>
    <xdr:to>
      <xdr:col>41</xdr:col>
      <xdr:colOff>101600</xdr:colOff>
      <xdr:row>37</xdr:row>
      <xdr:rowOff>14935</xdr:rowOff>
    </xdr:to>
    <xdr:sp macro="" textlink="">
      <xdr:nvSpPr>
        <xdr:cNvPr id="313" name="楕円 312"/>
        <xdr:cNvSpPr/>
      </xdr:nvSpPr>
      <xdr:spPr>
        <a:xfrm>
          <a:off x="7810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6062</xdr:rowOff>
    </xdr:from>
    <xdr:ext cx="378565" cy="259045"/>
    <xdr:sp macro="" textlink="">
      <xdr:nvSpPr>
        <xdr:cNvPr id="314" name="テキスト ボックス 313"/>
        <xdr:cNvSpPr txBox="1"/>
      </xdr:nvSpPr>
      <xdr:spPr>
        <a:xfrm>
          <a:off x="7672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114960</xdr:rowOff>
    </xdr:from>
    <xdr:to>
      <xdr:col>36</xdr:col>
      <xdr:colOff>165100</xdr:colOff>
      <xdr:row>37</xdr:row>
      <xdr:rowOff>45110</xdr:rowOff>
    </xdr:to>
    <xdr:sp macro="" textlink="">
      <xdr:nvSpPr>
        <xdr:cNvPr id="315" name="楕円 314"/>
        <xdr:cNvSpPr/>
      </xdr:nvSpPr>
      <xdr:spPr>
        <a:xfrm>
          <a:off x="6921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36237</xdr:rowOff>
    </xdr:from>
    <xdr:ext cx="378565" cy="259045"/>
    <xdr:sp macro="" textlink="">
      <xdr:nvSpPr>
        <xdr:cNvPr id="316" name="テキスト ボックス 315"/>
        <xdr:cNvSpPr txBox="1"/>
      </xdr:nvSpPr>
      <xdr:spPr>
        <a:xfrm>
          <a:off x="6783017" y="637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158750</xdr:rowOff>
    </xdr:from>
    <xdr:to>
      <xdr:col>55</xdr:col>
      <xdr:colOff>0</xdr:colOff>
      <xdr:row>58</xdr:row>
      <xdr:rowOff>162560</xdr:rowOff>
    </xdr:to>
    <xdr:cxnSp macro="">
      <xdr:nvCxnSpPr>
        <xdr:cNvPr id="345" name="直線コネクタ 344"/>
        <xdr:cNvCxnSpPr/>
      </xdr:nvCxnSpPr>
      <xdr:spPr>
        <a:xfrm flipV="1">
          <a:off x="9639300" y="10102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162560</xdr:rowOff>
    </xdr:from>
    <xdr:to>
      <xdr:col>50</xdr:col>
      <xdr:colOff>114300</xdr:colOff>
      <xdr:row>58</xdr:row>
      <xdr:rowOff>163246</xdr:rowOff>
    </xdr:to>
    <xdr:cxnSp macro="">
      <xdr:nvCxnSpPr>
        <xdr:cNvPr id="348" name="直線コネクタ 347"/>
        <xdr:cNvCxnSpPr/>
      </xdr:nvCxnSpPr>
      <xdr:spPr>
        <a:xfrm flipV="1">
          <a:off x="8750300" y="1010666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153492</xdr:rowOff>
    </xdr:from>
    <xdr:to>
      <xdr:col>45</xdr:col>
      <xdr:colOff>177800</xdr:colOff>
      <xdr:row>58</xdr:row>
      <xdr:rowOff>163246</xdr:rowOff>
    </xdr:to>
    <xdr:cxnSp macro="">
      <xdr:nvCxnSpPr>
        <xdr:cNvPr id="351" name="直線コネクタ 350"/>
        <xdr:cNvCxnSpPr/>
      </xdr:nvCxnSpPr>
      <xdr:spPr>
        <a:xfrm>
          <a:off x="7861300" y="10097592"/>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153492</xdr:rowOff>
    </xdr:from>
    <xdr:to>
      <xdr:col>41</xdr:col>
      <xdr:colOff>50800</xdr:colOff>
      <xdr:row>58</xdr:row>
      <xdr:rowOff>158750</xdr:rowOff>
    </xdr:to>
    <xdr:cxnSp macro="">
      <xdr:nvCxnSpPr>
        <xdr:cNvPr id="354" name="直線コネクタ 353"/>
        <xdr:cNvCxnSpPr/>
      </xdr:nvCxnSpPr>
      <xdr:spPr>
        <a:xfrm flipV="1">
          <a:off x="6972300" y="1009759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107950</xdr:rowOff>
    </xdr:from>
    <xdr:to>
      <xdr:col>55</xdr:col>
      <xdr:colOff>50800</xdr:colOff>
      <xdr:row>59</xdr:row>
      <xdr:rowOff>38100</xdr:rowOff>
    </xdr:to>
    <xdr:sp macro="" textlink="">
      <xdr:nvSpPr>
        <xdr:cNvPr id="364" name="楕円 363"/>
        <xdr:cNvSpPr/>
      </xdr:nvSpPr>
      <xdr:spPr>
        <a:xfrm>
          <a:off x="104267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22877</xdr:rowOff>
    </xdr:from>
    <xdr:ext cx="378565" cy="259045"/>
    <xdr:sp macro="" textlink="">
      <xdr:nvSpPr>
        <xdr:cNvPr id="365" name="農林水産業費該当値テキスト"/>
        <xdr:cNvSpPr txBox="1"/>
      </xdr:nvSpPr>
      <xdr:spPr>
        <a:xfrm>
          <a:off x="10528300" y="996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111760</xdr:rowOff>
    </xdr:from>
    <xdr:to>
      <xdr:col>50</xdr:col>
      <xdr:colOff>165100</xdr:colOff>
      <xdr:row>59</xdr:row>
      <xdr:rowOff>41910</xdr:rowOff>
    </xdr:to>
    <xdr:sp macro="" textlink="">
      <xdr:nvSpPr>
        <xdr:cNvPr id="366" name="楕円 365"/>
        <xdr:cNvSpPr/>
      </xdr:nvSpPr>
      <xdr:spPr>
        <a:xfrm>
          <a:off x="9588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33037</xdr:rowOff>
    </xdr:from>
    <xdr:ext cx="378565" cy="259045"/>
    <xdr:sp macro="" textlink="">
      <xdr:nvSpPr>
        <xdr:cNvPr id="367" name="テキスト ボックス 366"/>
        <xdr:cNvSpPr txBox="1"/>
      </xdr:nvSpPr>
      <xdr:spPr>
        <a:xfrm>
          <a:off x="9450017" y="1014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112446</xdr:rowOff>
    </xdr:from>
    <xdr:to>
      <xdr:col>46</xdr:col>
      <xdr:colOff>38100</xdr:colOff>
      <xdr:row>59</xdr:row>
      <xdr:rowOff>42596</xdr:rowOff>
    </xdr:to>
    <xdr:sp macro="" textlink="">
      <xdr:nvSpPr>
        <xdr:cNvPr id="368" name="楕円 367"/>
        <xdr:cNvSpPr/>
      </xdr:nvSpPr>
      <xdr:spPr>
        <a:xfrm>
          <a:off x="86995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33723</xdr:rowOff>
    </xdr:from>
    <xdr:ext cx="378565" cy="259045"/>
    <xdr:sp macro="" textlink="">
      <xdr:nvSpPr>
        <xdr:cNvPr id="369" name="テキスト ボックス 368"/>
        <xdr:cNvSpPr txBox="1"/>
      </xdr:nvSpPr>
      <xdr:spPr>
        <a:xfrm>
          <a:off x="8561017" y="1014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102692</xdr:rowOff>
    </xdr:from>
    <xdr:to>
      <xdr:col>41</xdr:col>
      <xdr:colOff>101600</xdr:colOff>
      <xdr:row>59</xdr:row>
      <xdr:rowOff>32842</xdr:rowOff>
    </xdr:to>
    <xdr:sp macro="" textlink="">
      <xdr:nvSpPr>
        <xdr:cNvPr id="370" name="楕円 369"/>
        <xdr:cNvSpPr/>
      </xdr:nvSpPr>
      <xdr:spPr>
        <a:xfrm>
          <a:off x="7810500" y="100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23969</xdr:rowOff>
    </xdr:from>
    <xdr:ext cx="378565" cy="259045"/>
    <xdr:sp macro="" textlink="">
      <xdr:nvSpPr>
        <xdr:cNvPr id="371" name="テキスト ボックス 370"/>
        <xdr:cNvSpPr txBox="1"/>
      </xdr:nvSpPr>
      <xdr:spPr>
        <a:xfrm>
          <a:off x="7672017" y="1013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107950</xdr:rowOff>
    </xdr:from>
    <xdr:to>
      <xdr:col>36</xdr:col>
      <xdr:colOff>165100</xdr:colOff>
      <xdr:row>59</xdr:row>
      <xdr:rowOff>38100</xdr:rowOff>
    </xdr:to>
    <xdr:sp macro="" textlink="">
      <xdr:nvSpPr>
        <xdr:cNvPr id="372" name="楕円 371"/>
        <xdr:cNvSpPr/>
      </xdr:nvSpPr>
      <xdr:spPr>
        <a:xfrm>
          <a:off x="6921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29227</xdr:rowOff>
    </xdr:from>
    <xdr:ext cx="378565" cy="259045"/>
    <xdr:sp macro="" textlink="">
      <xdr:nvSpPr>
        <xdr:cNvPr id="373" name="テキスト ボックス 372"/>
        <xdr:cNvSpPr txBox="1"/>
      </xdr:nvSpPr>
      <xdr:spPr>
        <a:xfrm>
          <a:off x="6783017" y="1014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157432</xdr:rowOff>
    </xdr:from>
    <xdr:to>
      <xdr:col>55</xdr:col>
      <xdr:colOff>0</xdr:colOff>
      <xdr:row>79</xdr:row>
      <xdr:rowOff>23963</xdr:rowOff>
    </xdr:to>
    <xdr:cxnSp macro="">
      <xdr:nvCxnSpPr>
        <xdr:cNvPr id="404" name="直線コネクタ 403"/>
        <xdr:cNvCxnSpPr/>
      </xdr:nvCxnSpPr>
      <xdr:spPr>
        <a:xfrm flipV="1">
          <a:off x="9639300" y="13530532"/>
          <a:ext cx="8382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18574</xdr:rowOff>
    </xdr:from>
    <xdr:to>
      <xdr:col>50</xdr:col>
      <xdr:colOff>114300</xdr:colOff>
      <xdr:row>79</xdr:row>
      <xdr:rowOff>23963</xdr:rowOff>
    </xdr:to>
    <xdr:cxnSp macro="">
      <xdr:nvCxnSpPr>
        <xdr:cNvPr id="407" name="直線コネクタ 406"/>
        <xdr:cNvCxnSpPr/>
      </xdr:nvCxnSpPr>
      <xdr:spPr>
        <a:xfrm>
          <a:off x="8750300" y="13563124"/>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18574</xdr:rowOff>
    </xdr:from>
    <xdr:to>
      <xdr:col>45</xdr:col>
      <xdr:colOff>177800</xdr:colOff>
      <xdr:row>79</xdr:row>
      <xdr:rowOff>28666</xdr:rowOff>
    </xdr:to>
    <xdr:cxnSp macro="">
      <xdr:nvCxnSpPr>
        <xdr:cNvPr id="410" name="直線コネクタ 409"/>
        <xdr:cNvCxnSpPr/>
      </xdr:nvCxnSpPr>
      <xdr:spPr>
        <a:xfrm flipV="1">
          <a:off x="7861300" y="13563124"/>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157987</xdr:rowOff>
    </xdr:from>
    <xdr:to>
      <xdr:col>41</xdr:col>
      <xdr:colOff>50800</xdr:colOff>
      <xdr:row>79</xdr:row>
      <xdr:rowOff>28666</xdr:rowOff>
    </xdr:to>
    <xdr:cxnSp macro="">
      <xdr:nvCxnSpPr>
        <xdr:cNvPr id="413" name="直線コネクタ 412"/>
        <xdr:cNvCxnSpPr/>
      </xdr:nvCxnSpPr>
      <xdr:spPr>
        <a:xfrm>
          <a:off x="6972300" y="13531087"/>
          <a:ext cx="889000" cy="4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106632</xdr:rowOff>
    </xdr:from>
    <xdr:to>
      <xdr:col>55</xdr:col>
      <xdr:colOff>50800</xdr:colOff>
      <xdr:row>79</xdr:row>
      <xdr:rowOff>36782</xdr:rowOff>
    </xdr:to>
    <xdr:sp macro="" textlink="">
      <xdr:nvSpPr>
        <xdr:cNvPr id="423" name="楕円 422"/>
        <xdr:cNvSpPr/>
      </xdr:nvSpPr>
      <xdr:spPr>
        <a:xfrm>
          <a:off x="10426700" y="134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21559</xdr:rowOff>
    </xdr:from>
    <xdr:ext cx="469744" cy="259045"/>
    <xdr:sp macro="" textlink="">
      <xdr:nvSpPr>
        <xdr:cNvPr id="424" name="商工費該当値テキスト"/>
        <xdr:cNvSpPr txBox="1"/>
      </xdr:nvSpPr>
      <xdr:spPr>
        <a:xfrm>
          <a:off x="10528300" y="133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144613</xdr:rowOff>
    </xdr:from>
    <xdr:to>
      <xdr:col>50</xdr:col>
      <xdr:colOff>165100</xdr:colOff>
      <xdr:row>79</xdr:row>
      <xdr:rowOff>74763</xdr:rowOff>
    </xdr:to>
    <xdr:sp macro="" textlink="">
      <xdr:nvSpPr>
        <xdr:cNvPr id="425" name="楕円 424"/>
        <xdr:cNvSpPr/>
      </xdr:nvSpPr>
      <xdr:spPr>
        <a:xfrm>
          <a:off x="9588500" y="13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65890</xdr:rowOff>
    </xdr:from>
    <xdr:ext cx="469744" cy="259045"/>
    <xdr:sp macro="" textlink="">
      <xdr:nvSpPr>
        <xdr:cNvPr id="426" name="テキスト ボックス 425"/>
        <xdr:cNvSpPr txBox="1"/>
      </xdr:nvSpPr>
      <xdr:spPr>
        <a:xfrm>
          <a:off x="9404428" y="1361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139224</xdr:rowOff>
    </xdr:from>
    <xdr:to>
      <xdr:col>46</xdr:col>
      <xdr:colOff>38100</xdr:colOff>
      <xdr:row>79</xdr:row>
      <xdr:rowOff>69374</xdr:rowOff>
    </xdr:to>
    <xdr:sp macro="" textlink="">
      <xdr:nvSpPr>
        <xdr:cNvPr id="427" name="楕円 426"/>
        <xdr:cNvSpPr/>
      </xdr:nvSpPr>
      <xdr:spPr>
        <a:xfrm>
          <a:off x="8699500" y="13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60501</xdr:rowOff>
    </xdr:from>
    <xdr:ext cx="469744" cy="259045"/>
    <xdr:sp macro="" textlink="">
      <xdr:nvSpPr>
        <xdr:cNvPr id="428" name="テキスト ボックス 427"/>
        <xdr:cNvSpPr txBox="1"/>
      </xdr:nvSpPr>
      <xdr:spPr>
        <a:xfrm>
          <a:off x="8515428" y="136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149316</xdr:rowOff>
    </xdr:from>
    <xdr:to>
      <xdr:col>41</xdr:col>
      <xdr:colOff>101600</xdr:colOff>
      <xdr:row>79</xdr:row>
      <xdr:rowOff>79466</xdr:rowOff>
    </xdr:to>
    <xdr:sp macro="" textlink="">
      <xdr:nvSpPr>
        <xdr:cNvPr id="429" name="楕円 428"/>
        <xdr:cNvSpPr/>
      </xdr:nvSpPr>
      <xdr:spPr>
        <a:xfrm>
          <a:off x="7810500" y="135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70593</xdr:rowOff>
    </xdr:from>
    <xdr:ext cx="469744" cy="259045"/>
    <xdr:sp macro="" textlink="">
      <xdr:nvSpPr>
        <xdr:cNvPr id="430" name="テキスト ボックス 429"/>
        <xdr:cNvSpPr txBox="1"/>
      </xdr:nvSpPr>
      <xdr:spPr>
        <a:xfrm>
          <a:off x="7626428" y="136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107187</xdr:rowOff>
    </xdr:from>
    <xdr:to>
      <xdr:col>36</xdr:col>
      <xdr:colOff>165100</xdr:colOff>
      <xdr:row>79</xdr:row>
      <xdr:rowOff>37337</xdr:rowOff>
    </xdr:to>
    <xdr:sp macro="" textlink="">
      <xdr:nvSpPr>
        <xdr:cNvPr id="431" name="楕円 430"/>
        <xdr:cNvSpPr/>
      </xdr:nvSpPr>
      <xdr:spPr>
        <a:xfrm>
          <a:off x="6921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28464</xdr:rowOff>
    </xdr:from>
    <xdr:ext cx="469744" cy="259045"/>
    <xdr:sp macro="" textlink="">
      <xdr:nvSpPr>
        <xdr:cNvPr id="432" name="テキスト ボックス 431"/>
        <xdr:cNvSpPr txBox="1"/>
      </xdr:nvSpPr>
      <xdr:spPr>
        <a:xfrm>
          <a:off x="6737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40511</xdr:rowOff>
    </xdr:from>
    <xdr:to>
      <xdr:col>55</xdr:col>
      <xdr:colOff>0</xdr:colOff>
      <xdr:row>97</xdr:row>
      <xdr:rowOff>57770</xdr:rowOff>
    </xdr:to>
    <xdr:cxnSp macro="">
      <xdr:nvCxnSpPr>
        <xdr:cNvPr id="460" name="直線コネクタ 459"/>
        <xdr:cNvCxnSpPr/>
      </xdr:nvCxnSpPr>
      <xdr:spPr>
        <a:xfrm>
          <a:off x="9639300" y="16671161"/>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40511</xdr:rowOff>
    </xdr:from>
    <xdr:to>
      <xdr:col>50</xdr:col>
      <xdr:colOff>114300</xdr:colOff>
      <xdr:row>97</xdr:row>
      <xdr:rowOff>54135</xdr:rowOff>
    </xdr:to>
    <xdr:cxnSp macro="">
      <xdr:nvCxnSpPr>
        <xdr:cNvPr id="463" name="直線コネクタ 462"/>
        <xdr:cNvCxnSpPr/>
      </xdr:nvCxnSpPr>
      <xdr:spPr>
        <a:xfrm flipV="1">
          <a:off x="8750300" y="1667116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54135</xdr:rowOff>
    </xdr:from>
    <xdr:to>
      <xdr:col>45</xdr:col>
      <xdr:colOff>177800</xdr:colOff>
      <xdr:row>97</xdr:row>
      <xdr:rowOff>81933</xdr:rowOff>
    </xdr:to>
    <xdr:cxnSp macro="">
      <xdr:nvCxnSpPr>
        <xdr:cNvPr id="466" name="直線コネクタ 465"/>
        <xdr:cNvCxnSpPr/>
      </xdr:nvCxnSpPr>
      <xdr:spPr>
        <a:xfrm flipV="1">
          <a:off x="7861300" y="16684785"/>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8" name="テキスト ボックス 467"/>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130670</xdr:rowOff>
    </xdr:from>
    <xdr:to>
      <xdr:col>41</xdr:col>
      <xdr:colOff>50800</xdr:colOff>
      <xdr:row>97</xdr:row>
      <xdr:rowOff>81933</xdr:rowOff>
    </xdr:to>
    <xdr:cxnSp macro="">
      <xdr:nvCxnSpPr>
        <xdr:cNvPr id="469" name="直線コネクタ 468"/>
        <xdr:cNvCxnSpPr/>
      </xdr:nvCxnSpPr>
      <xdr:spPr>
        <a:xfrm>
          <a:off x="6972300" y="16589870"/>
          <a:ext cx="889000" cy="1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78920</xdr:rowOff>
    </xdr:from>
    <xdr:ext cx="534377" cy="259045"/>
    <xdr:sp macro="" textlink="">
      <xdr:nvSpPr>
        <xdr:cNvPr id="471" name="テキスト ボックス 470"/>
        <xdr:cNvSpPr txBox="1"/>
      </xdr:nvSpPr>
      <xdr:spPr>
        <a:xfrm>
          <a:off x="7594111" y="1619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80565</xdr:rowOff>
    </xdr:from>
    <xdr:ext cx="534377" cy="259045"/>
    <xdr:sp macro="" textlink="">
      <xdr:nvSpPr>
        <xdr:cNvPr id="473" name="テキスト ボックス 472"/>
        <xdr:cNvSpPr txBox="1"/>
      </xdr:nvSpPr>
      <xdr:spPr>
        <a:xfrm>
          <a:off x="6705111" y="16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6970</xdr:rowOff>
    </xdr:from>
    <xdr:to>
      <xdr:col>55</xdr:col>
      <xdr:colOff>50800</xdr:colOff>
      <xdr:row>97</xdr:row>
      <xdr:rowOff>108570</xdr:rowOff>
    </xdr:to>
    <xdr:sp macro="" textlink="">
      <xdr:nvSpPr>
        <xdr:cNvPr id="479" name="楕円 478"/>
        <xdr:cNvSpPr/>
      </xdr:nvSpPr>
      <xdr:spPr>
        <a:xfrm>
          <a:off x="10426700" y="166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156847</xdr:rowOff>
    </xdr:from>
    <xdr:ext cx="534377" cy="259045"/>
    <xdr:sp macro="" textlink="">
      <xdr:nvSpPr>
        <xdr:cNvPr id="480" name="土木費該当値テキスト"/>
        <xdr:cNvSpPr txBox="1"/>
      </xdr:nvSpPr>
      <xdr:spPr>
        <a:xfrm>
          <a:off x="10528300" y="166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161161</xdr:rowOff>
    </xdr:from>
    <xdr:to>
      <xdr:col>50</xdr:col>
      <xdr:colOff>165100</xdr:colOff>
      <xdr:row>97</xdr:row>
      <xdr:rowOff>91311</xdr:rowOff>
    </xdr:to>
    <xdr:sp macro="" textlink="">
      <xdr:nvSpPr>
        <xdr:cNvPr id="481" name="楕円 480"/>
        <xdr:cNvSpPr/>
      </xdr:nvSpPr>
      <xdr:spPr>
        <a:xfrm>
          <a:off x="9588500" y="166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82438</xdr:rowOff>
    </xdr:from>
    <xdr:ext cx="534377" cy="259045"/>
    <xdr:sp macro="" textlink="">
      <xdr:nvSpPr>
        <xdr:cNvPr id="482" name="テキスト ボックス 481"/>
        <xdr:cNvSpPr txBox="1"/>
      </xdr:nvSpPr>
      <xdr:spPr>
        <a:xfrm>
          <a:off x="9372111" y="167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3335</xdr:rowOff>
    </xdr:from>
    <xdr:to>
      <xdr:col>46</xdr:col>
      <xdr:colOff>38100</xdr:colOff>
      <xdr:row>97</xdr:row>
      <xdr:rowOff>104935</xdr:rowOff>
    </xdr:to>
    <xdr:sp macro="" textlink="">
      <xdr:nvSpPr>
        <xdr:cNvPr id="483" name="楕円 482"/>
        <xdr:cNvSpPr/>
      </xdr:nvSpPr>
      <xdr:spPr>
        <a:xfrm>
          <a:off x="8699500" y="166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96062</xdr:rowOff>
    </xdr:from>
    <xdr:ext cx="534377" cy="259045"/>
    <xdr:sp macro="" textlink="">
      <xdr:nvSpPr>
        <xdr:cNvPr id="484" name="テキスト ボックス 483"/>
        <xdr:cNvSpPr txBox="1"/>
      </xdr:nvSpPr>
      <xdr:spPr>
        <a:xfrm>
          <a:off x="8483111" y="167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31133</xdr:rowOff>
    </xdr:from>
    <xdr:to>
      <xdr:col>41</xdr:col>
      <xdr:colOff>101600</xdr:colOff>
      <xdr:row>97</xdr:row>
      <xdr:rowOff>132733</xdr:rowOff>
    </xdr:to>
    <xdr:sp macro="" textlink="">
      <xdr:nvSpPr>
        <xdr:cNvPr id="485" name="楕円 484"/>
        <xdr:cNvSpPr/>
      </xdr:nvSpPr>
      <xdr:spPr>
        <a:xfrm>
          <a:off x="7810500" y="166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123860</xdr:rowOff>
    </xdr:from>
    <xdr:ext cx="534377" cy="259045"/>
    <xdr:sp macro="" textlink="">
      <xdr:nvSpPr>
        <xdr:cNvPr id="486" name="テキスト ボックス 485"/>
        <xdr:cNvSpPr txBox="1"/>
      </xdr:nvSpPr>
      <xdr:spPr>
        <a:xfrm>
          <a:off x="7594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79870</xdr:rowOff>
    </xdr:from>
    <xdr:to>
      <xdr:col>36</xdr:col>
      <xdr:colOff>165100</xdr:colOff>
      <xdr:row>97</xdr:row>
      <xdr:rowOff>10020</xdr:rowOff>
    </xdr:to>
    <xdr:sp macro="" textlink="">
      <xdr:nvSpPr>
        <xdr:cNvPr id="487" name="楕円 486"/>
        <xdr:cNvSpPr/>
      </xdr:nvSpPr>
      <xdr:spPr>
        <a:xfrm>
          <a:off x="6921500" y="165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1147</xdr:rowOff>
    </xdr:from>
    <xdr:ext cx="534377" cy="259045"/>
    <xdr:sp macro="" textlink="">
      <xdr:nvSpPr>
        <xdr:cNvPr id="488" name="テキスト ボックス 487"/>
        <xdr:cNvSpPr txBox="1"/>
      </xdr:nvSpPr>
      <xdr:spPr>
        <a:xfrm>
          <a:off x="6705111" y="166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121303</xdr:rowOff>
    </xdr:from>
    <xdr:to>
      <xdr:col>85</xdr:col>
      <xdr:colOff>127000</xdr:colOff>
      <xdr:row>38</xdr:row>
      <xdr:rowOff>160383</xdr:rowOff>
    </xdr:to>
    <xdr:cxnSp macro="">
      <xdr:nvCxnSpPr>
        <xdr:cNvPr id="520" name="直線コネクタ 519"/>
        <xdr:cNvCxnSpPr/>
      </xdr:nvCxnSpPr>
      <xdr:spPr>
        <a:xfrm flipV="1">
          <a:off x="15481300" y="6636403"/>
          <a:ext cx="8382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160383</xdr:rowOff>
    </xdr:from>
    <xdr:to>
      <xdr:col>81</xdr:col>
      <xdr:colOff>50800</xdr:colOff>
      <xdr:row>39</xdr:row>
      <xdr:rowOff>16691</xdr:rowOff>
    </xdr:to>
    <xdr:cxnSp macro="">
      <xdr:nvCxnSpPr>
        <xdr:cNvPr id="523" name="直線コネクタ 522"/>
        <xdr:cNvCxnSpPr/>
      </xdr:nvCxnSpPr>
      <xdr:spPr>
        <a:xfrm flipV="1">
          <a:off x="14592300" y="6675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16691</xdr:rowOff>
    </xdr:from>
    <xdr:to>
      <xdr:col>76</xdr:col>
      <xdr:colOff>114300</xdr:colOff>
      <xdr:row>39</xdr:row>
      <xdr:rowOff>16909</xdr:rowOff>
    </xdr:to>
    <xdr:cxnSp macro="">
      <xdr:nvCxnSpPr>
        <xdr:cNvPr id="526" name="直線コネクタ 525"/>
        <xdr:cNvCxnSpPr/>
      </xdr:nvCxnSpPr>
      <xdr:spPr>
        <a:xfrm flipV="1">
          <a:off x="13703300" y="670324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50582</xdr:rowOff>
    </xdr:from>
    <xdr:to>
      <xdr:col>76</xdr:col>
      <xdr:colOff>165100</xdr:colOff>
      <xdr:row>37</xdr:row>
      <xdr:rowOff>152182</xdr:rowOff>
    </xdr:to>
    <xdr:sp macro="" textlink="">
      <xdr:nvSpPr>
        <xdr:cNvPr id="527" name="フローチャート: 判断 526"/>
        <xdr:cNvSpPr/>
      </xdr:nvSpPr>
      <xdr:spPr>
        <a:xfrm>
          <a:off x="14541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168709</xdr:rowOff>
    </xdr:from>
    <xdr:ext cx="534377" cy="259045"/>
    <xdr:sp macro="" textlink="">
      <xdr:nvSpPr>
        <xdr:cNvPr id="528" name="テキスト ボックス 527"/>
        <xdr:cNvSpPr txBox="1"/>
      </xdr:nvSpPr>
      <xdr:spPr>
        <a:xfrm>
          <a:off x="14325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8636</xdr:rowOff>
    </xdr:from>
    <xdr:to>
      <xdr:col>71</xdr:col>
      <xdr:colOff>177800</xdr:colOff>
      <xdr:row>39</xdr:row>
      <xdr:rowOff>16909</xdr:rowOff>
    </xdr:to>
    <xdr:cxnSp macro="">
      <xdr:nvCxnSpPr>
        <xdr:cNvPr id="529" name="直線コネクタ 528"/>
        <xdr:cNvCxnSpPr/>
      </xdr:nvCxnSpPr>
      <xdr:spPr>
        <a:xfrm>
          <a:off x="12814300" y="669518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42636</xdr:rowOff>
    </xdr:from>
    <xdr:to>
      <xdr:col>72</xdr:col>
      <xdr:colOff>38100</xdr:colOff>
      <xdr:row>37</xdr:row>
      <xdr:rowOff>144236</xdr:rowOff>
    </xdr:to>
    <xdr:sp macro="" textlink="">
      <xdr:nvSpPr>
        <xdr:cNvPr id="530" name="フローチャート: 判断 529"/>
        <xdr:cNvSpPr/>
      </xdr:nvSpPr>
      <xdr:spPr>
        <a:xfrm>
          <a:off x="13652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160763</xdr:rowOff>
    </xdr:from>
    <xdr:ext cx="534377" cy="259045"/>
    <xdr:sp macro="" textlink="">
      <xdr:nvSpPr>
        <xdr:cNvPr id="531" name="テキスト ボックス 530"/>
        <xdr:cNvSpPr txBox="1"/>
      </xdr:nvSpPr>
      <xdr:spPr>
        <a:xfrm>
          <a:off x="13436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117529</xdr:rowOff>
    </xdr:from>
    <xdr:to>
      <xdr:col>67</xdr:col>
      <xdr:colOff>101600</xdr:colOff>
      <xdr:row>37</xdr:row>
      <xdr:rowOff>47679</xdr:rowOff>
    </xdr:to>
    <xdr:sp macro="" textlink="">
      <xdr:nvSpPr>
        <xdr:cNvPr id="532" name="フローチャート: 判断 531"/>
        <xdr:cNvSpPr/>
      </xdr:nvSpPr>
      <xdr:spPr>
        <a:xfrm>
          <a:off x="12763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64206</xdr:rowOff>
    </xdr:from>
    <xdr:ext cx="534377" cy="259045"/>
    <xdr:sp macro="" textlink="">
      <xdr:nvSpPr>
        <xdr:cNvPr id="533" name="テキスト ボックス 532"/>
        <xdr:cNvSpPr txBox="1"/>
      </xdr:nvSpPr>
      <xdr:spPr>
        <a:xfrm>
          <a:off x="12547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70503</xdr:rowOff>
    </xdr:from>
    <xdr:to>
      <xdr:col>85</xdr:col>
      <xdr:colOff>177800</xdr:colOff>
      <xdr:row>39</xdr:row>
      <xdr:rowOff>653</xdr:rowOff>
    </xdr:to>
    <xdr:sp macro="" textlink="">
      <xdr:nvSpPr>
        <xdr:cNvPr id="539" name="楕円 538"/>
        <xdr:cNvSpPr/>
      </xdr:nvSpPr>
      <xdr:spPr>
        <a:xfrm>
          <a:off x="16268700" y="65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156880</xdr:rowOff>
    </xdr:from>
    <xdr:ext cx="534377" cy="259045"/>
    <xdr:sp macro="" textlink="">
      <xdr:nvSpPr>
        <xdr:cNvPr id="540" name="消防費該当値テキスト"/>
        <xdr:cNvSpPr txBox="1"/>
      </xdr:nvSpPr>
      <xdr:spPr>
        <a:xfrm>
          <a:off x="16370300" y="65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109583</xdr:rowOff>
    </xdr:from>
    <xdr:to>
      <xdr:col>81</xdr:col>
      <xdr:colOff>101600</xdr:colOff>
      <xdr:row>39</xdr:row>
      <xdr:rowOff>39733</xdr:rowOff>
    </xdr:to>
    <xdr:sp macro="" textlink="">
      <xdr:nvSpPr>
        <xdr:cNvPr id="541" name="楕円 540"/>
        <xdr:cNvSpPr/>
      </xdr:nvSpPr>
      <xdr:spPr>
        <a:xfrm>
          <a:off x="15430500" y="66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30860</xdr:rowOff>
    </xdr:from>
    <xdr:ext cx="534377" cy="259045"/>
    <xdr:sp macro="" textlink="">
      <xdr:nvSpPr>
        <xdr:cNvPr id="542" name="テキスト ボックス 541"/>
        <xdr:cNvSpPr txBox="1"/>
      </xdr:nvSpPr>
      <xdr:spPr>
        <a:xfrm>
          <a:off x="15214111" y="67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137341</xdr:rowOff>
    </xdr:from>
    <xdr:to>
      <xdr:col>76</xdr:col>
      <xdr:colOff>165100</xdr:colOff>
      <xdr:row>39</xdr:row>
      <xdr:rowOff>67491</xdr:rowOff>
    </xdr:to>
    <xdr:sp macro="" textlink="">
      <xdr:nvSpPr>
        <xdr:cNvPr id="543" name="楕円 542"/>
        <xdr:cNvSpPr/>
      </xdr:nvSpPr>
      <xdr:spPr>
        <a:xfrm>
          <a:off x="14541500" y="66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58618</xdr:rowOff>
    </xdr:from>
    <xdr:ext cx="469744" cy="259045"/>
    <xdr:sp macro="" textlink="">
      <xdr:nvSpPr>
        <xdr:cNvPr id="544" name="テキスト ボックス 543"/>
        <xdr:cNvSpPr txBox="1"/>
      </xdr:nvSpPr>
      <xdr:spPr>
        <a:xfrm>
          <a:off x="14357428" y="67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137559</xdr:rowOff>
    </xdr:from>
    <xdr:to>
      <xdr:col>72</xdr:col>
      <xdr:colOff>38100</xdr:colOff>
      <xdr:row>39</xdr:row>
      <xdr:rowOff>67709</xdr:rowOff>
    </xdr:to>
    <xdr:sp macro="" textlink="">
      <xdr:nvSpPr>
        <xdr:cNvPr id="545" name="楕円 544"/>
        <xdr:cNvSpPr/>
      </xdr:nvSpPr>
      <xdr:spPr>
        <a:xfrm>
          <a:off x="13652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58836</xdr:rowOff>
    </xdr:from>
    <xdr:ext cx="469744" cy="259045"/>
    <xdr:sp macro="" textlink="">
      <xdr:nvSpPr>
        <xdr:cNvPr id="546" name="テキスト ボックス 545"/>
        <xdr:cNvSpPr txBox="1"/>
      </xdr:nvSpPr>
      <xdr:spPr>
        <a:xfrm>
          <a:off x="13468428" y="67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129286</xdr:rowOff>
    </xdr:from>
    <xdr:to>
      <xdr:col>67</xdr:col>
      <xdr:colOff>101600</xdr:colOff>
      <xdr:row>39</xdr:row>
      <xdr:rowOff>59436</xdr:rowOff>
    </xdr:to>
    <xdr:sp macro="" textlink="">
      <xdr:nvSpPr>
        <xdr:cNvPr id="547" name="楕円 546"/>
        <xdr:cNvSpPr/>
      </xdr:nvSpPr>
      <xdr:spPr>
        <a:xfrm>
          <a:off x="12763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50563</xdr:rowOff>
    </xdr:from>
    <xdr:ext cx="469744" cy="259045"/>
    <xdr:sp macro="" textlink="">
      <xdr:nvSpPr>
        <xdr:cNvPr id="548" name="テキスト ボックス 547"/>
        <xdr:cNvSpPr txBox="1"/>
      </xdr:nvSpPr>
      <xdr:spPr>
        <a:xfrm>
          <a:off x="12579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82801</xdr:rowOff>
    </xdr:from>
    <xdr:to>
      <xdr:col>85</xdr:col>
      <xdr:colOff>127000</xdr:colOff>
      <xdr:row>56</xdr:row>
      <xdr:rowOff>99055</xdr:rowOff>
    </xdr:to>
    <xdr:cxnSp macro="">
      <xdr:nvCxnSpPr>
        <xdr:cNvPr id="576" name="直線コネクタ 575"/>
        <xdr:cNvCxnSpPr/>
      </xdr:nvCxnSpPr>
      <xdr:spPr>
        <a:xfrm>
          <a:off x="15481300" y="9684001"/>
          <a:ext cx="8382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82801</xdr:rowOff>
    </xdr:from>
    <xdr:to>
      <xdr:col>81</xdr:col>
      <xdr:colOff>50800</xdr:colOff>
      <xdr:row>56</xdr:row>
      <xdr:rowOff>141323</xdr:rowOff>
    </xdr:to>
    <xdr:cxnSp macro="">
      <xdr:nvCxnSpPr>
        <xdr:cNvPr id="579" name="直線コネクタ 578"/>
        <xdr:cNvCxnSpPr/>
      </xdr:nvCxnSpPr>
      <xdr:spPr>
        <a:xfrm flipV="1">
          <a:off x="14592300" y="968400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141323</xdr:rowOff>
    </xdr:from>
    <xdr:to>
      <xdr:col>76</xdr:col>
      <xdr:colOff>114300</xdr:colOff>
      <xdr:row>57</xdr:row>
      <xdr:rowOff>27938</xdr:rowOff>
    </xdr:to>
    <xdr:cxnSp macro="">
      <xdr:nvCxnSpPr>
        <xdr:cNvPr id="582" name="直線コネクタ 581"/>
        <xdr:cNvCxnSpPr/>
      </xdr:nvCxnSpPr>
      <xdr:spPr>
        <a:xfrm flipV="1">
          <a:off x="13703300" y="974252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3" name="フローチャート: 判断 582"/>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84" name="テキスト ボックス 583"/>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50935</xdr:rowOff>
    </xdr:from>
    <xdr:to>
      <xdr:col>71</xdr:col>
      <xdr:colOff>177800</xdr:colOff>
      <xdr:row>57</xdr:row>
      <xdr:rowOff>27938</xdr:rowOff>
    </xdr:to>
    <xdr:cxnSp macro="">
      <xdr:nvCxnSpPr>
        <xdr:cNvPr id="585" name="直線コネクタ 584"/>
        <xdr:cNvCxnSpPr/>
      </xdr:nvCxnSpPr>
      <xdr:spPr>
        <a:xfrm>
          <a:off x="12814300" y="8966335"/>
          <a:ext cx="889000" cy="8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6" name="フローチャート: 判断 585"/>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7" name="テキスト ボックス 586"/>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8" name="フローチャート: 判断 587"/>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111972</xdr:rowOff>
    </xdr:from>
    <xdr:ext cx="534377" cy="259045"/>
    <xdr:sp macro="" textlink="">
      <xdr:nvSpPr>
        <xdr:cNvPr id="589" name="テキスト ボックス 588"/>
        <xdr:cNvSpPr txBox="1"/>
      </xdr:nvSpPr>
      <xdr:spPr>
        <a:xfrm>
          <a:off x="12547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48255</xdr:rowOff>
    </xdr:from>
    <xdr:to>
      <xdr:col>85</xdr:col>
      <xdr:colOff>177800</xdr:colOff>
      <xdr:row>56</xdr:row>
      <xdr:rowOff>149855</xdr:rowOff>
    </xdr:to>
    <xdr:sp macro="" textlink="">
      <xdr:nvSpPr>
        <xdr:cNvPr id="595" name="楕円 594"/>
        <xdr:cNvSpPr/>
      </xdr:nvSpPr>
      <xdr:spPr>
        <a:xfrm>
          <a:off x="16268700" y="96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26682</xdr:rowOff>
    </xdr:from>
    <xdr:ext cx="534377" cy="259045"/>
    <xdr:sp macro="" textlink="">
      <xdr:nvSpPr>
        <xdr:cNvPr id="596" name="教育費該当値テキスト"/>
        <xdr:cNvSpPr txBox="1"/>
      </xdr:nvSpPr>
      <xdr:spPr>
        <a:xfrm>
          <a:off x="16370300" y="96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32001</xdr:rowOff>
    </xdr:from>
    <xdr:to>
      <xdr:col>81</xdr:col>
      <xdr:colOff>101600</xdr:colOff>
      <xdr:row>56</xdr:row>
      <xdr:rowOff>133601</xdr:rowOff>
    </xdr:to>
    <xdr:sp macro="" textlink="">
      <xdr:nvSpPr>
        <xdr:cNvPr id="597" name="楕円 596"/>
        <xdr:cNvSpPr/>
      </xdr:nvSpPr>
      <xdr:spPr>
        <a:xfrm>
          <a:off x="15430500" y="963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124728</xdr:rowOff>
    </xdr:from>
    <xdr:ext cx="534377" cy="259045"/>
    <xdr:sp macro="" textlink="">
      <xdr:nvSpPr>
        <xdr:cNvPr id="598" name="テキスト ボックス 597"/>
        <xdr:cNvSpPr txBox="1"/>
      </xdr:nvSpPr>
      <xdr:spPr>
        <a:xfrm>
          <a:off x="15214111" y="97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90523</xdr:rowOff>
    </xdr:from>
    <xdr:to>
      <xdr:col>76</xdr:col>
      <xdr:colOff>165100</xdr:colOff>
      <xdr:row>57</xdr:row>
      <xdr:rowOff>20673</xdr:rowOff>
    </xdr:to>
    <xdr:sp macro="" textlink="">
      <xdr:nvSpPr>
        <xdr:cNvPr id="599" name="楕円 598"/>
        <xdr:cNvSpPr/>
      </xdr:nvSpPr>
      <xdr:spPr>
        <a:xfrm>
          <a:off x="14541500" y="9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11800</xdr:rowOff>
    </xdr:from>
    <xdr:ext cx="534377" cy="259045"/>
    <xdr:sp macro="" textlink="">
      <xdr:nvSpPr>
        <xdr:cNvPr id="600" name="テキスト ボックス 599"/>
        <xdr:cNvSpPr txBox="1"/>
      </xdr:nvSpPr>
      <xdr:spPr>
        <a:xfrm>
          <a:off x="14325111" y="97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148588</xdr:rowOff>
    </xdr:from>
    <xdr:to>
      <xdr:col>72</xdr:col>
      <xdr:colOff>38100</xdr:colOff>
      <xdr:row>57</xdr:row>
      <xdr:rowOff>78738</xdr:rowOff>
    </xdr:to>
    <xdr:sp macro="" textlink="">
      <xdr:nvSpPr>
        <xdr:cNvPr id="601" name="楕円 600"/>
        <xdr:cNvSpPr/>
      </xdr:nvSpPr>
      <xdr:spPr>
        <a:xfrm>
          <a:off x="13652500" y="9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69865</xdr:rowOff>
    </xdr:from>
    <xdr:ext cx="534377" cy="259045"/>
    <xdr:sp macro="" textlink="">
      <xdr:nvSpPr>
        <xdr:cNvPr id="602" name="テキスト ボックス 601"/>
        <xdr:cNvSpPr txBox="1"/>
      </xdr:nvSpPr>
      <xdr:spPr>
        <a:xfrm>
          <a:off x="13436111" y="98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135</xdr:rowOff>
    </xdr:from>
    <xdr:to>
      <xdr:col>67</xdr:col>
      <xdr:colOff>101600</xdr:colOff>
      <xdr:row>52</xdr:row>
      <xdr:rowOff>101735</xdr:rowOff>
    </xdr:to>
    <xdr:sp macro="" textlink="">
      <xdr:nvSpPr>
        <xdr:cNvPr id="603" name="楕円 602"/>
        <xdr:cNvSpPr/>
      </xdr:nvSpPr>
      <xdr:spPr>
        <a:xfrm>
          <a:off x="12763500" y="89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118262</xdr:rowOff>
    </xdr:from>
    <xdr:ext cx="534377" cy="259045"/>
    <xdr:sp macro="" textlink="">
      <xdr:nvSpPr>
        <xdr:cNvPr id="604" name="テキスト ボックス 603"/>
        <xdr:cNvSpPr txBox="1"/>
      </xdr:nvSpPr>
      <xdr:spPr>
        <a:xfrm>
          <a:off x="12547111" y="869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80852</xdr:rowOff>
    </xdr:from>
    <xdr:to>
      <xdr:col>85</xdr:col>
      <xdr:colOff>127000</xdr:colOff>
      <xdr:row>79</xdr:row>
      <xdr:rowOff>90289</xdr:rowOff>
    </xdr:to>
    <xdr:cxnSp macro="">
      <xdr:nvCxnSpPr>
        <xdr:cNvPr id="635" name="直線コネクタ 634"/>
        <xdr:cNvCxnSpPr/>
      </xdr:nvCxnSpPr>
      <xdr:spPr>
        <a:xfrm>
          <a:off x="15481300" y="13625402"/>
          <a:ext cx="8382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80852</xdr:rowOff>
    </xdr:from>
    <xdr:to>
      <xdr:col>81</xdr:col>
      <xdr:colOff>50800</xdr:colOff>
      <xdr:row>79</xdr:row>
      <xdr:rowOff>97768</xdr:rowOff>
    </xdr:to>
    <xdr:cxnSp macro="">
      <xdr:nvCxnSpPr>
        <xdr:cNvPr id="638" name="直線コネクタ 637"/>
        <xdr:cNvCxnSpPr/>
      </xdr:nvCxnSpPr>
      <xdr:spPr>
        <a:xfrm flipV="1">
          <a:off x="14592300" y="1362540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97768</xdr:rowOff>
    </xdr:from>
    <xdr:to>
      <xdr:col>76</xdr:col>
      <xdr:colOff>114300</xdr:colOff>
      <xdr:row>79</xdr:row>
      <xdr:rowOff>98879</xdr:rowOff>
    </xdr:to>
    <xdr:cxnSp macro="">
      <xdr:nvCxnSpPr>
        <xdr:cNvPr id="641" name="直線コネクタ 640"/>
        <xdr:cNvCxnSpPr/>
      </xdr:nvCxnSpPr>
      <xdr:spPr>
        <a:xfrm flipV="1">
          <a:off x="13703300" y="1364231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2" name="フローチャート: 判断 641"/>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3" name="テキスト ボックス 642"/>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5" name="フローチャート: 判断 644"/>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6" name="テキスト ボックス 645"/>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7" name="フローチャート: 判断 646"/>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8" name="テキスト ボックス 647"/>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39489</xdr:rowOff>
    </xdr:from>
    <xdr:to>
      <xdr:col>85</xdr:col>
      <xdr:colOff>177800</xdr:colOff>
      <xdr:row>79</xdr:row>
      <xdr:rowOff>141089</xdr:rowOff>
    </xdr:to>
    <xdr:sp macro="" textlink="">
      <xdr:nvSpPr>
        <xdr:cNvPr id="654" name="楕円 653"/>
        <xdr:cNvSpPr/>
      </xdr:nvSpPr>
      <xdr:spPr>
        <a:xfrm>
          <a:off x="16268700" y="13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125866</xdr:rowOff>
    </xdr:from>
    <xdr:ext cx="378565" cy="259045"/>
    <xdr:sp macro="" textlink="">
      <xdr:nvSpPr>
        <xdr:cNvPr id="655" name="災害復旧費該当値テキスト"/>
        <xdr:cNvSpPr txBox="1"/>
      </xdr:nvSpPr>
      <xdr:spPr>
        <a:xfrm>
          <a:off x="16370300" y="13498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30052</xdr:rowOff>
    </xdr:from>
    <xdr:to>
      <xdr:col>81</xdr:col>
      <xdr:colOff>101600</xdr:colOff>
      <xdr:row>79</xdr:row>
      <xdr:rowOff>131652</xdr:rowOff>
    </xdr:to>
    <xdr:sp macro="" textlink="">
      <xdr:nvSpPr>
        <xdr:cNvPr id="656" name="楕円 655"/>
        <xdr:cNvSpPr/>
      </xdr:nvSpPr>
      <xdr:spPr>
        <a:xfrm>
          <a:off x="15430500" y="13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122779</xdr:rowOff>
    </xdr:from>
    <xdr:ext cx="378565" cy="259045"/>
    <xdr:sp macro="" textlink="">
      <xdr:nvSpPr>
        <xdr:cNvPr id="657" name="テキスト ボックス 656"/>
        <xdr:cNvSpPr txBox="1"/>
      </xdr:nvSpPr>
      <xdr:spPr>
        <a:xfrm>
          <a:off x="15292017" y="1366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46968</xdr:rowOff>
    </xdr:from>
    <xdr:to>
      <xdr:col>76</xdr:col>
      <xdr:colOff>165100</xdr:colOff>
      <xdr:row>79</xdr:row>
      <xdr:rowOff>148568</xdr:rowOff>
    </xdr:to>
    <xdr:sp macro="" textlink="">
      <xdr:nvSpPr>
        <xdr:cNvPr id="658" name="楕円 657"/>
        <xdr:cNvSpPr/>
      </xdr:nvSpPr>
      <xdr:spPr>
        <a:xfrm>
          <a:off x="145415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139695</xdr:rowOff>
    </xdr:from>
    <xdr:ext cx="313932" cy="259045"/>
    <xdr:sp macro="" textlink="">
      <xdr:nvSpPr>
        <xdr:cNvPr id="659" name="テキスト ボックス 658"/>
        <xdr:cNvSpPr txBox="1"/>
      </xdr:nvSpPr>
      <xdr:spPr>
        <a:xfrm>
          <a:off x="14435333" y="13684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163331</xdr:rowOff>
    </xdr:from>
    <xdr:to>
      <xdr:col>85</xdr:col>
      <xdr:colOff>127000</xdr:colOff>
      <xdr:row>95</xdr:row>
      <xdr:rowOff>167075</xdr:rowOff>
    </xdr:to>
    <xdr:cxnSp macro="">
      <xdr:nvCxnSpPr>
        <xdr:cNvPr id="697" name="直線コネクタ 696"/>
        <xdr:cNvCxnSpPr/>
      </xdr:nvCxnSpPr>
      <xdr:spPr>
        <a:xfrm>
          <a:off x="15481300" y="16451081"/>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121641</xdr:rowOff>
    </xdr:from>
    <xdr:to>
      <xdr:col>81</xdr:col>
      <xdr:colOff>50800</xdr:colOff>
      <xdr:row>95</xdr:row>
      <xdr:rowOff>163331</xdr:rowOff>
    </xdr:to>
    <xdr:cxnSp macro="">
      <xdr:nvCxnSpPr>
        <xdr:cNvPr id="700" name="直線コネクタ 699"/>
        <xdr:cNvCxnSpPr/>
      </xdr:nvCxnSpPr>
      <xdr:spPr>
        <a:xfrm>
          <a:off x="14592300" y="16409391"/>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121641</xdr:rowOff>
    </xdr:from>
    <xdr:to>
      <xdr:col>76</xdr:col>
      <xdr:colOff>114300</xdr:colOff>
      <xdr:row>95</xdr:row>
      <xdr:rowOff>148816</xdr:rowOff>
    </xdr:to>
    <xdr:cxnSp macro="">
      <xdr:nvCxnSpPr>
        <xdr:cNvPr id="703" name="直線コネクタ 702"/>
        <xdr:cNvCxnSpPr/>
      </xdr:nvCxnSpPr>
      <xdr:spPr>
        <a:xfrm flipV="1">
          <a:off x="13703300" y="16409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4" name="フローチャート: 判断 703"/>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5" name="テキスト ボックス 704"/>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140729</xdr:rowOff>
    </xdr:from>
    <xdr:to>
      <xdr:col>71</xdr:col>
      <xdr:colOff>177800</xdr:colOff>
      <xdr:row>95</xdr:row>
      <xdr:rowOff>148816</xdr:rowOff>
    </xdr:to>
    <xdr:cxnSp macro="">
      <xdr:nvCxnSpPr>
        <xdr:cNvPr id="706" name="直線コネクタ 705"/>
        <xdr:cNvCxnSpPr/>
      </xdr:nvCxnSpPr>
      <xdr:spPr>
        <a:xfrm>
          <a:off x="12814300" y="16428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7" name="フローチャート: 判断 706"/>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8" name="テキスト ボックス 707"/>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9" name="フローチャート: 判断 708"/>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10" name="テキスト ボックス 709"/>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116275</xdr:rowOff>
    </xdr:from>
    <xdr:to>
      <xdr:col>85</xdr:col>
      <xdr:colOff>177800</xdr:colOff>
      <xdr:row>96</xdr:row>
      <xdr:rowOff>46425</xdr:rowOff>
    </xdr:to>
    <xdr:sp macro="" textlink="">
      <xdr:nvSpPr>
        <xdr:cNvPr id="716" name="楕円 715"/>
        <xdr:cNvSpPr/>
      </xdr:nvSpPr>
      <xdr:spPr>
        <a:xfrm>
          <a:off x="16268700" y="164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94702</xdr:rowOff>
    </xdr:from>
    <xdr:ext cx="534377" cy="259045"/>
    <xdr:sp macro="" textlink="">
      <xdr:nvSpPr>
        <xdr:cNvPr id="717" name="公債費該当値テキスト"/>
        <xdr:cNvSpPr txBox="1"/>
      </xdr:nvSpPr>
      <xdr:spPr>
        <a:xfrm>
          <a:off x="16370300" y="163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112531</xdr:rowOff>
    </xdr:from>
    <xdr:to>
      <xdr:col>81</xdr:col>
      <xdr:colOff>101600</xdr:colOff>
      <xdr:row>96</xdr:row>
      <xdr:rowOff>42681</xdr:rowOff>
    </xdr:to>
    <xdr:sp macro="" textlink="">
      <xdr:nvSpPr>
        <xdr:cNvPr id="718" name="楕円 717"/>
        <xdr:cNvSpPr/>
      </xdr:nvSpPr>
      <xdr:spPr>
        <a:xfrm>
          <a:off x="15430500" y="16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33808</xdr:rowOff>
    </xdr:from>
    <xdr:ext cx="534377" cy="259045"/>
    <xdr:sp macro="" textlink="">
      <xdr:nvSpPr>
        <xdr:cNvPr id="719" name="テキスト ボックス 718"/>
        <xdr:cNvSpPr txBox="1"/>
      </xdr:nvSpPr>
      <xdr:spPr>
        <a:xfrm>
          <a:off x="15214111" y="1649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70841</xdr:rowOff>
    </xdr:from>
    <xdr:to>
      <xdr:col>76</xdr:col>
      <xdr:colOff>165100</xdr:colOff>
      <xdr:row>96</xdr:row>
      <xdr:rowOff>991</xdr:rowOff>
    </xdr:to>
    <xdr:sp macro="" textlink="">
      <xdr:nvSpPr>
        <xdr:cNvPr id="720" name="楕円 719"/>
        <xdr:cNvSpPr/>
      </xdr:nvSpPr>
      <xdr:spPr>
        <a:xfrm>
          <a:off x="14541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17518</xdr:rowOff>
    </xdr:from>
    <xdr:ext cx="534377" cy="259045"/>
    <xdr:sp macro="" textlink="">
      <xdr:nvSpPr>
        <xdr:cNvPr id="721" name="テキスト ボックス 720"/>
        <xdr:cNvSpPr txBox="1"/>
      </xdr:nvSpPr>
      <xdr:spPr>
        <a:xfrm>
          <a:off x="14325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98016</xdr:rowOff>
    </xdr:from>
    <xdr:to>
      <xdr:col>72</xdr:col>
      <xdr:colOff>38100</xdr:colOff>
      <xdr:row>96</xdr:row>
      <xdr:rowOff>28166</xdr:rowOff>
    </xdr:to>
    <xdr:sp macro="" textlink="">
      <xdr:nvSpPr>
        <xdr:cNvPr id="722" name="楕円 721"/>
        <xdr:cNvSpPr/>
      </xdr:nvSpPr>
      <xdr:spPr>
        <a:xfrm>
          <a:off x="13652500" y="163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44693</xdr:rowOff>
    </xdr:from>
    <xdr:ext cx="534377" cy="259045"/>
    <xdr:sp macro="" textlink="">
      <xdr:nvSpPr>
        <xdr:cNvPr id="723" name="テキスト ボックス 722"/>
        <xdr:cNvSpPr txBox="1"/>
      </xdr:nvSpPr>
      <xdr:spPr>
        <a:xfrm>
          <a:off x="13436111" y="161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89929</xdr:rowOff>
    </xdr:from>
    <xdr:to>
      <xdr:col>67</xdr:col>
      <xdr:colOff>101600</xdr:colOff>
      <xdr:row>96</xdr:row>
      <xdr:rowOff>20079</xdr:rowOff>
    </xdr:to>
    <xdr:sp macro="" textlink="">
      <xdr:nvSpPr>
        <xdr:cNvPr id="724" name="楕円 723"/>
        <xdr:cNvSpPr/>
      </xdr:nvSpPr>
      <xdr:spPr>
        <a:xfrm>
          <a:off x="12763500" y="163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36606</xdr:rowOff>
    </xdr:from>
    <xdr:ext cx="534377" cy="259045"/>
    <xdr:sp macro="" textlink="">
      <xdr:nvSpPr>
        <xdr:cNvPr id="725" name="テキスト ボックス 724"/>
        <xdr:cNvSpPr txBox="1"/>
      </xdr:nvSpPr>
      <xdr:spPr>
        <a:xfrm>
          <a:off x="12547111" y="161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9" name="フローチャート: 判断 758"/>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60" name="テキスト ボックス 759"/>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2" name="フローチャート: 判断 761"/>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3" name="テキスト ボックス 762"/>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4" name="フローチャート: 判断 763"/>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5" name="テキスト ボックス 764"/>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197,587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公立認定こども園の整備が完了し事業費が皆減となったことに伴い、これまで増加傾向であった住民一人当たりコストは減少となるも、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類似団体内平均値に比べ高い水準にある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。これは子ども医療費助成制度の拡充や、待機児童対策をはじめとした保育サービスの充実など、子ども・子育て支援事業に重点的に取り組んでいることが要因の一つである。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また、教育費は住民一人当たり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36,778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っており前年度比</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史跡用地の取得を進めた由義寺跡保存活用事業費の減少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年度決算について、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歳出においては、投資的経費で公立認定こども園整備事業事業や由義寺跡保存活用事業で減となり、歳入においては、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投資的経費の減に伴う事業充当等市債を含む市債全般において減となったが、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たばこ税を除く市税、繰越金及び国庫支出金が増となったため、実質収支額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は対前年度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638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1,385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今後も扶助費や公債費などの義務的経費が高い水準で見込まれることから事務事業の見直しを図り、適正な財政運営に努める。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一般会計については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に続き２年連続で財政</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調整基金の取り崩しをせず、実質収支額の黒字額が前年度に比べ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638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その他の会計でもすべて黒字化を達成している。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連結実質赤字比率の早期健全化基準を下回っているが、今後も、引き続き、各会計の数値の動向に注意しつつ、黒字財政の維持に努める。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101997569</v>
      </c>
      <c r="BO4" s="424"/>
      <c r="BP4" s="424"/>
      <c r="BQ4" s="424"/>
      <c r="BR4" s="424"/>
      <c r="BS4" s="424"/>
      <c r="BT4" s="424"/>
      <c r="BU4" s="425"/>
      <c r="BV4" s="423">
        <v>101869670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2.4</v>
      </c>
      <c r="CU4" s="608"/>
      <c r="CV4" s="608"/>
      <c r="CW4" s="608"/>
      <c r="CX4" s="608"/>
      <c r="CY4" s="608"/>
      <c r="CZ4" s="608"/>
      <c r="DA4" s="609"/>
      <c r="DB4" s="607">
        <v>1.3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100525222</v>
      </c>
      <c r="BO5" s="429"/>
      <c r="BP5" s="429"/>
      <c r="BQ5" s="429"/>
      <c r="BR5" s="429"/>
      <c r="BS5" s="429"/>
      <c r="BT5" s="429"/>
      <c r="BU5" s="430"/>
      <c r="BV5" s="428">
        <v>101001104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100.4</v>
      </c>
      <c r="CU5" s="399"/>
      <c r="CV5" s="399"/>
      <c r="CW5" s="399"/>
      <c r="CX5" s="399"/>
      <c r="CY5" s="399"/>
      <c r="CZ5" s="399"/>
      <c r="DA5" s="400"/>
      <c r="DB5" s="398">
        <v>99.5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1472347</v>
      </c>
      <c r="BO6" s="429"/>
      <c r="BP6" s="429"/>
      <c r="BQ6" s="429"/>
      <c r="BR6" s="429"/>
      <c r="BS6" s="429"/>
      <c r="BT6" s="429"/>
      <c r="BU6" s="430"/>
      <c r="BV6" s="428">
        <v>868566</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108.7</v>
      </c>
      <c r="CU6" s="582"/>
      <c r="CV6" s="582"/>
      <c r="CW6" s="582"/>
      <c r="CX6" s="582"/>
      <c r="CY6" s="582"/>
      <c r="CZ6" s="582"/>
      <c r="DA6" s="583"/>
      <c r="DB6" s="581">
        <v>109.8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87422</v>
      </c>
      <c r="BO7" s="429"/>
      <c r="BP7" s="429"/>
      <c r="BQ7" s="429"/>
      <c r="BR7" s="429"/>
      <c r="BS7" s="429"/>
      <c r="BT7" s="429"/>
      <c r="BU7" s="430"/>
      <c r="BV7" s="428">
        <v>121562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57032209</v>
      </c>
      <c r="CU7" s="429"/>
      <c r="CV7" s="429"/>
      <c r="CW7" s="429"/>
      <c r="CX7" s="429"/>
      <c r="CY7" s="429"/>
      <c r="CZ7" s="429"/>
      <c r="DA7" s="430"/>
      <c r="DB7" s="428">
        <v>56521736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1384925</v>
      </c>
      <c r="BO8" s="429"/>
      <c r="BP8" s="429"/>
      <c r="BQ8" s="429"/>
      <c r="BR8" s="429"/>
      <c r="BS8" s="429"/>
      <c r="BT8" s="429"/>
      <c r="BU8" s="430"/>
      <c r="BV8" s="428">
        <v>747004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0.75</v>
      </c>
      <c r="CU8" s="542"/>
      <c r="CV8" s="542"/>
      <c r="CW8" s="542"/>
      <c r="CX8" s="542"/>
      <c r="CY8" s="542"/>
      <c r="CZ8" s="542"/>
      <c r="DA8" s="543"/>
      <c r="DB8" s="541">
        <v>0.76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268800</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637921</v>
      </c>
      <c r="BO9" s="429"/>
      <c r="BP9" s="429"/>
      <c r="BQ9" s="429"/>
      <c r="BR9" s="429"/>
      <c r="BS9" s="429"/>
      <c r="BT9" s="429"/>
      <c r="BU9" s="430"/>
      <c r="BV9" s="428">
        <v>710110</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13.6</v>
      </c>
      <c r="CU9" s="399"/>
      <c r="CV9" s="399"/>
      <c r="CW9" s="399"/>
      <c r="CX9" s="399"/>
      <c r="CY9" s="399"/>
      <c r="CZ9" s="399"/>
      <c r="DA9" s="400"/>
      <c r="DB9" s="398">
        <v>14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271460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396145</v>
      </c>
      <c r="BO10" s="429"/>
      <c r="BP10" s="429"/>
      <c r="BQ10" s="429"/>
      <c r="BR10" s="429"/>
      <c r="BS10" s="429"/>
      <c r="BT10" s="429"/>
      <c r="BU10" s="430"/>
      <c r="BV10" s="428">
        <v>57586</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94300</v>
      </c>
      <c r="BO11" s="429"/>
      <c r="BP11" s="429"/>
      <c r="BQ11" s="429"/>
      <c r="BR11" s="429"/>
      <c r="BS11" s="429"/>
      <c r="BT11" s="429"/>
      <c r="BU11" s="430"/>
      <c r="BV11" s="428">
        <v>78400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266349</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137</v>
      </c>
      <c r="AV12" s="486"/>
      <c r="AW12" s="486"/>
      <c r="AX12" s="486"/>
      <c r="AY12" s="408" t="s">
        <v>138</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139</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258476</v>
      </c>
      <c r="S13" s="532"/>
      <c r="T13" s="532"/>
      <c r="U13" s="532"/>
      <c r="V13" s="533"/>
      <c r="W13" s="519" t="s">
        <v>141</v>
      </c>
      <c r="X13" s="441"/>
      <c r="Y13" s="441"/>
      <c r="Z13" s="441"/>
      <c r="AA13" s="441"/>
      <c r="AB13" s="442"/>
      <c r="AC13" s="404">
        <v>983</v>
      </c>
      <c r="AD13" s="405"/>
      <c r="AE13" s="405"/>
      <c r="AF13" s="405"/>
      <c r="AG13" s="406"/>
      <c r="AH13" s="404">
        <v>1004</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1128366</v>
      </c>
      <c r="BO13" s="429"/>
      <c r="BP13" s="429"/>
      <c r="BQ13" s="429"/>
      <c r="BR13" s="429"/>
      <c r="BS13" s="429"/>
      <c r="BT13" s="429"/>
      <c r="BU13" s="430"/>
      <c r="BV13" s="428">
        <v>846096</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5.0999999999999996</v>
      </c>
      <c r="CU13" s="399"/>
      <c r="CV13" s="399"/>
      <c r="CW13" s="399"/>
      <c r="CX13" s="399"/>
      <c r="CY13" s="399"/>
      <c r="CZ13" s="399"/>
      <c r="DA13" s="400"/>
      <c r="DB13" s="398">
        <v>5.8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266943</v>
      </c>
      <c r="S14" s="532"/>
      <c r="T14" s="532"/>
      <c r="U14" s="532"/>
      <c r="V14" s="533"/>
      <c r="W14" s="534"/>
      <c r="X14" s="444"/>
      <c r="Y14" s="444"/>
      <c r="Z14" s="444"/>
      <c r="AA14" s="444"/>
      <c r="AB14" s="445"/>
      <c r="AC14" s="524">
        <v>0.9</v>
      </c>
      <c r="AD14" s="525"/>
      <c r="AE14" s="525"/>
      <c r="AF14" s="525"/>
      <c r="AG14" s="526"/>
      <c r="AH14" s="524">
        <v>0.9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10</v>
      </c>
      <c r="CU14" s="536"/>
      <c r="CV14" s="536"/>
      <c r="CW14" s="536"/>
      <c r="CX14" s="536"/>
      <c r="CY14" s="536"/>
      <c r="CZ14" s="536"/>
      <c r="DA14" s="537"/>
      <c r="DB14" s="535">
        <v>16.100000000000001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259560</v>
      </c>
      <c r="S15" s="532"/>
      <c r="T15" s="532"/>
      <c r="U15" s="532"/>
      <c r="V15" s="533"/>
      <c r="W15" s="519" t="s">
        <v>149</v>
      </c>
      <c r="X15" s="441"/>
      <c r="Y15" s="441"/>
      <c r="Z15" s="441"/>
      <c r="AA15" s="441"/>
      <c r="AB15" s="442"/>
      <c r="AC15" s="404">
        <v>31799</v>
      </c>
      <c r="AD15" s="405"/>
      <c r="AE15" s="405"/>
      <c r="AF15" s="405"/>
      <c r="AG15" s="406"/>
      <c r="AH15" s="404">
        <v>33485</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31749687</v>
      </c>
      <c r="BO15" s="424"/>
      <c r="BP15" s="424"/>
      <c r="BQ15" s="424"/>
      <c r="BR15" s="424"/>
      <c r="BS15" s="424"/>
      <c r="BT15" s="424"/>
      <c r="BU15" s="425"/>
      <c r="BV15" s="423">
        <v>31289794</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30.3</v>
      </c>
      <c r="AD16" s="525"/>
      <c r="AE16" s="525"/>
      <c r="AF16" s="525"/>
      <c r="AG16" s="526"/>
      <c r="AH16" s="524">
        <v>31.2</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43366225</v>
      </c>
      <c r="BO16" s="429"/>
      <c r="BP16" s="429"/>
      <c r="BQ16" s="429"/>
      <c r="BR16" s="429"/>
      <c r="BS16" s="429"/>
      <c r="BT16" s="429"/>
      <c r="BU16" s="430"/>
      <c r="BV16" s="428">
        <v>42071492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72173</v>
      </c>
      <c r="AD17" s="405"/>
      <c r="AE17" s="405"/>
      <c r="AF17" s="405"/>
      <c r="AG17" s="406"/>
      <c r="AH17" s="404">
        <v>72718</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40889499</v>
      </c>
      <c r="BO17" s="429"/>
      <c r="BP17" s="429"/>
      <c r="BQ17" s="429"/>
      <c r="BR17" s="429"/>
      <c r="BS17" s="429"/>
      <c r="BT17" s="429"/>
      <c r="BU17" s="430"/>
      <c r="BV17" s="428">
        <v>40242394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41.72</v>
      </c>
      <c r="M18" s="493"/>
      <c r="N18" s="493"/>
      <c r="O18" s="493"/>
      <c r="P18" s="493"/>
      <c r="Q18" s="493"/>
      <c r="R18" s="494"/>
      <c r="S18" s="494"/>
      <c r="T18" s="494"/>
      <c r="U18" s="494"/>
      <c r="V18" s="495"/>
      <c r="W18" s="509"/>
      <c r="X18" s="510"/>
      <c r="Y18" s="510"/>
      <c r="Z18" s="510"/>
      <c r="AA18" s="510"/>
      <c r="AB18" s="520"/>
      <c r="AC18" s="392">
        <v>68.8</v>
      </c>
      <c r="AD18" s="393"/>
      <c r="AE18" s="393"/>
      <c r="AF18" s="393"/>
      <c r="AG18" s="496"/>
      <c r="AH18" s="392">
        <v>67.8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59497882</v>
      </c>
      <c r="BO18" s="429"/>
      <c r="BP18" s="429"/>
      <c r="BQ18" s="429"/>
      <c r="BR18" s="429"/>
      <c r="BS18" s="429"/>
      <c r="BT18" s="429"/>
      <c r="BU18" s="430"/>
      <c r="BV18" s="428">
        <v>58135098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6443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64544141</v>
      </c>
      <c r="BO19" s="429"/>
      <c r="BP19" s="429"/>
      <c r="BQ19" s="429"/>
      <c r="BR19" s="429"/>
      <c r="BS19" s="429"/>
      <c r="BT19" s="429"/>
      <c r="BU19" s="430"/>
      <c r="BV19" s="428">
        <v>63103773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110414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97209209</v>
      </c>
      <c r="BO23" s="429"/>
      <c r="BP23" s="429"/>
      <c r="BQ23" s="429"/>
      <c r="BR23" s="429"/>
      <c r="BS23" s="429"/>
      <c r="BT23" s="429"/>
      <c r="BU23" s="430"/>
      <c r="BV23" s="428">
        <v>97558523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7070</v>
      </c>
      <c r="R24" s="405"/>
      <c r="S24" s="405"/>
      <c r="T24" s="405"/>
      <c r="U24" s="405"/>
      <c r="V24" s="406"/>
      <c r="W24" s="470"/>
      <c r="X24" s="461"/>
      <c r="Y24" s="462"/>
      <c r="Z24" s="401" t="s">
        <v>173</v>
      </c>
      <c r="AA24" s="402"/>
      <c r="AB24" s="402"/>
      <c r="AC24" s="402"/>
      <c r="AD24" s="402"/>
      <c r="AE24" s="402"/>
      <c r="AF24" s="402"/>
      <c r="AG24" s="403"/>
      <c r="AH24" s="404">
        <v>1689</v>
      </c>
      <c r="AI24" s="405"/>
      <c r="AJ24" s="405"/>
      <c r="AK24" s="405"/>
      <c r="AL24" s="406"/>
      <c r="AM24" s="404">
        <v>5264613</v>
      </c>
      <c r="AN24" s="405"/>
      <c r="AO24" s="405"/>
      <c r="AP24" s="405"/>
      <c r="AQ24" s="405"/>
      <c r="AR24" s="406"/>
      <c r="AS24" s="404">
        <v>3117</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74362404</v>
      </c>
      <c r="BO24" s="429"/>
      <c r="BP24" s="429"/>
      <c r="BQ24" s="429"/>
      <c r="BR24" s="429"/>
      <c r="BS24" s="429"/>
      <c r="BT24" s="429"/>
      <c r="BU24" s="430"/>
      <c r="BV24" s="428">
        <v>73750889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6960</v>
      </c>
      <c r="R25" s="405"/>
      <c r="S25" s="405"/>
      <c r="T25" s="405"/>
      <c r="U25" s="405"/>
      <c r="V25" s="406"/>
      <c r="W25" s="470"/>
      <c r="X25" s="461"/>
      <c r="Y25" s="462"/>
      <c r="Z25" s="401" t="s">
        <v>176</v>
      </c>
      <c r="AA25" s="402"/>
      <c r="AB25" s="402"/>
      <c r="AC25" s="402"/>
      <c r="AD25" s="402"/>
      <c r="AE25" s="402"/>
      <c r="AF25" s="402"/>
      <c r="AG25" s="403"/>
      <c r="AH25" s="404">
        <v>256</v>
      </c>
      <c r="AI25" s="405"/>
      <c r="AJ25" s="405"/>
      <c r="AK25" s="405"/>
      <c r="AL25" s="406"/>
      <c r="AM25" s="404">
        <v>791040</v>
      </c>
      <c r="AN25" s="405"/>
      <c r="AO25" s="405"/>
      <c r="AP25" s="405"/>
      <c r="AQ25" s="405"/>
      <c r="AR25" s="406"/>
      <c r="AS25" s="404">
        <v>3090</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10125619</v>
      </c>
      <c r="BO25" s="424"/>
      <c r="BP25" s="424"/>
      <c r="BQ25" s="424"/>
      <c r="BR25" s="424"/>
      <c r="BS25" s="424"/>
      <c r="BT25" s="424"/>
      <c r="BU25" s="425"/>
      <c r="BV25" s="423">
        <v>11226607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6545</v>
      </c>
      <c r="R26" s="405"/>
      <c r="S26" s="405"/>
      <c r="T26" s="405"/>
      <c r="U26" s="405"/>
      <c r="V26" s="406"/>
      <c r="W26" s="470"/>
      <c r="X26" s="461"/>
      <c r="Y26" s="462"/>
      <c r="Z26" s="401" t="s">
        <v>179</v>
      </c>
      <c r="AA26" s="483"/>
      <c r="AB26" s="483"/>
      <c r="AC26" s="483"/>
      <c r="AD26" s="483"/>
      <c r="AE26" s="483"/>
      <c r="AF26" s="483"/>
      <c r="AG26" s="484"/>
      <c r="AH26" s="404">
        <v>268</v>
      </c>
      <c r="AI26" s="405"/>
      <c r="AJ26" s="405"/>
      <c r="AK26" s="405"/>
      <c r="AL26" s="406"/>
      <c r="AM26" s="404">
        <v>865104</v>
      </c>
      <c r="AN26" s="405"/>
      <c r="AO26" s="405"/>
      <c r="AP26" s="405"/>
      <c r="AQ26" s="405"/>
      <c r="AR26" s="406"/>
      <c r="AS26" s="404">
        <v>3228</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v>171341</v>
      </c>
      <c r="BO26" s="429"/>
      <c r="BP26" s="429"/>
      <c r="BQ26" s="429"/>
      <c r="BR26" s="429"/>
      <c r="BS26" s="429"/>
      <c r="BT26" s="429"/>
      <c r="BU26" s="430"/>
      <c r="BV26" s="428">
        <v>108971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7000</v>
      </c>
      <c r="R27" s="405"/>
      <c r="S27" s="405"/>
      <c r="T27" s="405"/>
      <c r="U27" s="405"/>
      <c r="V27" s="406"/>
      <c r="W27" s="470"/>
      <c r="X27" s="461"/>
      <c r="Y27" s="462"/>
      <c r="Z27" s="401" t="s">
        <v>182</v>
      </c>
      <c r="AA27" s="402"/>
      <c r="AB27" s="402"/>
      <c r="AC27" s="402"/>
      <c r="AD27" s="402"/>
      <c r="AE27" s="402"/>
      <c r="AF27" s="402"/>
      <c r="AG27" s="403"/>
      <c r="AH27" s="404">
        <v>36</v>
      </c>
      <c r="AI27" s="405"/>
      <c r="AJ27" s="405"/>
      <c r="AK27" s="405"/>
      <c r="AL27" s="406"/>
      <c r="AM27" s="404">
        <v>132996</v>
      </c>
      <c r="AN27" s="405"/>
      <c r="AO27" s="405"/>
      <c r="AP27" s="405"/>
      <c r="AQ27" s="405"/>
      <c r="AR27" s="406"/>
      <c r="AS27" s="404">
        <v>3694</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131</v>
      </c>
      <c r="BO27" s="432"/>
      <c r="BP27" s="432"/>
      <c r="BQ27" s="432"/>
      <c r="BR27" s="432"/>
      <c r="BS27" s="432"/>
      <c r="BT27" s="432"/>
      <c r="BU27" s="433"/>
      <c r="BV27" s="431" t="s">
        <v>130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6500</v>
      </c>
      <c r="R28" s="405"/>
      <c r="S28" s="405"/>
      <c r="T28" s="405"/>
      <c r="U28" s="405"/>
      <c r="V28" s="406"/>
      <c r="W28" s="470"/>
      <c r="X28" s="461"/>
      <c r="Y28" s="462"/>
      <c r="Z28" s="401" t="s">
        <v>185</v>
      </c>
      <c r="AA28" s="402"/>
      <c r="AB28" s="402"/>
      <c r="AC28" s="402"/>
      <c r="AD28" s="402"/>
      <c r="AE28" s="402"/>
      <c r="AF28" s="402"/>
      <c r="AG28" s="403"/>
      <c r="AH28" s="404" t="s">
        <v>130</v>
      </c>
      <c r="AI28" s="405"/>
      <c r="AJ28" s="405"/>
      <c r="AK28" s="405"/>
      <c r="AL28" s="406"/>
      <c r="AM28" s="404" t="s">
        <v>186</v>
      </c>
      <c r="AN28" s="405"/>
      <c r="AO28" s="405"/>
      <c r="AP28" s="405"/>
      <c r="AQ28" s="405"/>
      <c r="AR28" s="406"/>
      <c r="AS28" s="404" t="s">
        <v>186</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6236353</v>
      </c>
      <c r="BO28" s="424"/>
      <c r="BP28" s="424"/>
      <c r="BQ28" s="424"/>
      <c r="BR28" s="424"/>
      <c r="BS28" s="424"/>
      <c r="BT28" s="424"/>
      <c r="BU28" s="425"/>
      <c r="BV28" s="423">
        <v>5840208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26</v>
      </c>
      <c r="M29" s="405"/>
      <c r="N29" s="405"/>
      <c r="O29" s="405"/>
      <c r="P29" s="406"/>
      <c r="Q29" s="404">
        <v>6100</v>
      </c>
      <c r="R29" s="405"/>
      <c r="S29" s="405"/>
      <c r="T29" s="405"/>
      <c r="U29" s="405"/>
      <c r="V29" s="406"/>
      <c r="W29" s="471"/>
      <c r="X29" s="472"/>
      <c r="Y29" s="473"/>
      <c r="Z29" s="401" t="s">
        <v>189</v>
      </c>
      <c r="AA29" s="402"/>
      <c r="AB29" s="402"/>
      <c r="AC29" s="402"/>
      <c r="AD29" s="402"/>
      <c r="AE29" s="402"/>
      <c r="AF29" s="402"/>
      <c r="AG29" s="403"/>
      <c r="AH29" s="404">
        <v>1725</v>
      </c>
      <c r="AI29" s="405"/>
      <c r="AJ29" s="405"/>
      <c r="AK29" s="405"/>
      <c r="AL29" s="406"/>
      <c r="AM29" s="404">
        <v>5397609</v>
      </c>
      <c r="AN29" s="405"/>
      <c r="AO29" s="405"/>
      <c r="AP29" s="405"/>
      <c r="AQ29" s="405"/>
      <c r="AR29" s="406"/>
      <c r="AS29" s="404">
        <v>3129</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t="s">
        <v>186</v>
      </c>
      <c r="BO29" s="429"/>
      <c r="BP29" s="429"/>
      <c r="BQ29" s="429"/>
      <c r="BR29" s="429"/>
      <c r="BS29" s="429"/>
      <c r="BT29" s="429"/>
      <c r="BU29" s="430"/>
      <c r="BV29" s="428" t="s">
        <v>131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2413577</v>
      </c>
      <c r="BO30" s="432"/>
      <c r="BP30" s="432"/>
      <c r="BQ30" s="432"/>
      <c r="BR30" s="432"/>
      <c r="BS30" s="432"/>
      <c r="BT30" s="432"/>
      <c r="BU30" s="433"/>
      <c r="BV30" s="431">
        <v>2492818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200</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病院事業会計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大阪府都市競艇企業団</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八尾市文化財調査研究会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IF('各会計、関係団体の財政状況及び健全化判断比率'!B32="","",'各会計、関係団体の財政状況及び健全化判断比率'!B32)</f>
        <v>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八尾市柏原市火葬場組合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八尾市文化振興事業団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母子父子寡婦福祉資金貸付金特別会計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9</v>
      </c>
      <c r="AN36" s="387"/>
      <c r="AO36" s="386" t="str">
        <f>IF('各会計、関係団体の財政状況及び健全化判断比率'!B33="","",'各会計、関係団体の財政状況及び健全化判断比率'!B33)</f>
        <v>公共下水道事業会計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恩智川水防事務組合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八尾市中小企業勤労者福祉サービスセンター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大和川右岸水防事務組合</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八尾市国際交流センター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大阪広域環境施設組合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八尾体育振興会</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大阪府後期高齢者医療広域連合(一般会計)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八尾シティネット</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大阪府後期高齢者医療広域連合(後期高齢者医療特別会計)</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やおコミュニティ放送</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大阪広域水道企業団(水道事業会計)</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八尾モール</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大阪広域水道企業団(工業用水道事業会計)</v>
      </c>
      <c r="BZ42" s="386"/>
      <c r="CA42" s="386"/>
      <c r="CB42" s="386"/>
      <c r="CC42" s="386"/>
      <c r="CD42" s="386"/>
      <c r="CE42" s="386"/>
      <c r="CF42" s="386"/>
      <c r="CG42" s="386"/>
      <c r="CH42" s="386"/>
      <c r="CI42" s="386"/>
      <c r="CJ42" s="386"/>
      <c r="CK42" s="386"/>
      <c r="CL42" s="386"/>
      <c r="CM42" s="386"/>
      <c r="CN42" s="214"/>
      <c r="CO42" s="387">
        <f t="shared" si="3"/>
        <v>27</v>
      </c>
      <c r="CP42" s="387"/>
      <c r="CQ42" s="386" t="str">
        <f>IF('各会計、関係団体の財政状況及び健全化判断比率'!BS15="","",'各会計、関係団体の財政状況及び健全化判断比率'!BS15)</f>
        <v>大阪外環状鉄道</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zboZ1qnRj47pbChQ/Gu2XeSDwNi4ubVramerFEsdI38wfJoucZdcm3ILEdRn/07exfdZxZDYGZIUMjfROCB4w==" saltValue="cEDUGqF8h9iFlz1PT+swsQ==" spinCount="100000" sheet="1" objects="1" scenarios="1"/>
  <customSheetViews>
    <customSheetView guid="{67B2667A-1947-427E-92C5-4D1BA1B7814A}" showGridLines="0" fitToPage="1" hiddenRows="1" hiddenColumns="1" topLeftCell="AQ1">
      <selection activeCell="BN7" sqref="BN7:BU7"/>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7B6A1697-7FDA-4DD7-8038-1852BE4F214E}" showGridLines="0" fitToPage="1" hiddenRows="1" hiddenColumns="1" topLeftCell="AK1">
      <selection activeCell="BV11" sqref="BV11:CC11"/>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570</v>
      </c>
      <c r="D34" s="1215"/>
      <c r="E34" s="1216"/>
      <c r="F34" s="32">
        <v>8.1199999999999992</v>
      </c>
      <c r="G34" s="33">
        <v>8.69</v>
      </c>
      <c r="H34" s="33">
        <v>8.6999999999999993</v>
      </c>
      <c r="I34" s="33">
        <v>8.5299999999999994</v>
      </c>
      <c r="J34" s="34">
        <v>8.34</v>
      </c>
      <c r="K34" s="22"/>
      <c r="L34" s="22"/>
      <c r="M34" s="22"/>
      <c r="N34" s="22"/>
      <c r="O34" s="22"/>
      <c r="P34" s="22"/>
    </row>
    <row r="35" spans="1:16" ht="39" customHeight="1" x14ac:dyDescent="0.15">
      <c r="A35" s="22"/>
      <c r="B35" s="35"/>
      <c r="C35" s="1209" t="s">
        <v>571</v>
      </c>
      <c r="D35" s="1210"/>
      <c r="E35" s="1211"/>
      <c r="F35" s="36">
        <v>9.75</v>
      </c>
      <c r="G35" s="37">
        <v>9.7200000000000006</v>
      </c>
      <c r="H35" s="37">
        <v>9</v>
      </c>
      <c r="I35" s="37">
        <v>8.3800000000000008</v>
      </c>
      <c r="J35" s="38">
        <v>7.5</v>
      </c>
      <c r="K35" s="22"/>
      <c r="L35" s="22"/>
      <c r="M35" s="22"/>
      <c r="N35" s="22"/>
      <c r="O35" s="22"/>
      <c r="P35" s="22"/>
    </row>
    <row r="36" spans="1:16" ht="39" customHeight="1" x14ac:dyDescent="0.15">
      <c r="A36" s="22"/>
      <c r="B36" s="35"/>
      <c r="C36" s="1209" t="s">
        <v>572</v>
      </c>
      <c r="D36" s="1210"/>
      <c r="E36" s="1211"/>
      <c r="F36" s="36">
        <v>0.87</v>
      </c>
      <c r="G36" s="37">
        <v>2.09</v>
      </c>
      <c r="H36" s="37">
        <v>3.7</v>
      </c>
      <c r="I36" s="37">
        <v>3.64</v>
      </c>
      <c r="J36" s="38">
        <v>3.96</v>
      </c>
      <c r="K36" s="22"/>
      <c r="L36" s="22"/>
      <c r="M36" s="22"/>
      <c r="N36" s="22"/>
      <c r="O36" s="22"/>
      <c r="P36" s="22"/>
    </row>
    <row r="37" spans="1:16" ht="39" customHeight="1" x14ac:dyDescent="0.15">
      <c r="A37" s="22"/>
      <c r="B37" s="35"/>
      <c r="C37" s="1209" t="s">
        <v>573</v>
      </c>
      <c r="D37" s="1210"/>
      <c r="E37" s="1211"/>
      <c r="F37" s="36">
        <v>0.08</v>
      </c>
      <c r="G37" s="37">
        <v>0.06</v>
      </c>
      <c r="H37" s="37">
        <v>0.06</v>
      </c>
      <c r="I37" s="37">
        <v>1.32</v>
      </c>
      <c r="J37" s="38">
        <v>2.42</v>
      </c>
      <c r="K37" s="22"/>
      <c r="L37" s="22"/>
      <c r="M37" s="22"/>
      <c r="N37" s="22"/>
      <c r="O37" s="22"/>
      <c r="P37" s="22"/>
    </row>
    <row r="38" spans="1:16" ht="39" customHeight="1" x14ac:dyDescent="0.15">
      <c r="A38" s="22"/>
      <c r="B38" s="35"/>
      <c r="C38" s="1209" t="s">
        <v>574</v>
      </c>
      <c r="D38" s="1210"/>
      <c r="E38" s="1211"/>
      <c r="F38" s="36" t="s">
        <v>575</v>
      </c>
      <c r="G38" s="37" t="s">
        <v>576</v>
      </c>
      <c r="H38" s="37">
        <v>0.99</v>
      </c>
      <c r="I38" s="37">
        <v>0.74</v>
      </c>
      <c r="J38" s="38">
        <v>0.31</v>
      </c>
      <c r="K38" s="22"/>
      <c r="L38" s="22"/>
      <c r="M38" s="22"/>
      <c r="N38" s="22"/>
      <c r="O38" s="22"/>
      <c r="P38" s="22"/>
    </row>
    <row r="39" spans="1:16" ht="39" customHeight="1" x14ac:dyDescent="0.15">
      <c r="A39" s="22"/>
      <c r="B39" s="35"/>
      <c r="C39" s="1209" t="s">
        <v>577</v>
      </c>
      <c r="D39" s="1210"/>
      <c r="E39" s="1211"/>
      <c r="F39" s="36">
        <v>0.34</v>
      </c>
      <c r="G39" s="37">
        <v>0.91</v>
      </c>
      <c r="H39" s="37">
        <v>0.59</v>
      </c>
      <c r="I39" s="37">
        <v>0.24</v>
      </c>
      <c r="J39" s="38">
        <v>0.18</v>
      </c>
      <c r="K39" s="22"/>
      <c r="L39" s="22"/>
      <c r="M39" s="22"/>
      <c r="N39" s="22"/>
      <c r="O39" s="22"/>
      <c r="P39" s="22"/>
    </row>
    <row r="40" spans="1:16" ht="39" customHeight="1" x14ac:dyDescent="0.15">
      <c r="A40" s="22"/>
      <c r="B40" s="35"/>
      <c r="C40" s="1209" t="s">
        <v>578</v>
      </c>
      <c r="D40" s="1210"/>
      <c r="E40" s="1211"/>
      <c r="F40" s="36">
        <v>7.0000000000000007E-2</v>
      </c>
      <c r="G40" s="37">
        <v>7.0000000000000007E-2</v>
      </c>
      <c r="H40" s="37">
        <v>0.26</v>
      </c>
      <c r="I40" s="37">
        <v>0.26</v>
      </c>
      <c r="J40" s="38">
        <v>0.06</v>
      </c>
      <c r="K40" s="22"/>
      <c r="L40" s="22"/>
      <c r="M40" s="22"/>
      <c r="N40" s="22"/>
      <c r="O40" s="22"/>
      <c r="P40" s="22"/>
    </row>
    <row r="41" spans="1:16" ht="39" customHeight="1" x14ac:dyDescent="0.15">
      <c r="A41" s="22"/>
      <c r="B41" s="35"/>
      <c r="C41" s="1209" t="s">
        <v>579</v>
      </c>
      <c r="D41" s="1210"/>
      <c r="E41" s="1211"/>
      <c r="F41" s="36">
        <v>0</v>
      </c>
      <c r="G41" s="37">
        <v>0</v>
      </c>
      <c r="H41" s="37">
        <v>0</v>
      </c>
      <c r="I41" s="37">
        <v>0</v>
      </c>
      <c r="J41" s="38">
        <v>0</v>
      </c>
      <c r="K41" s="22"/>
      <c r="L41" s="22"/>
      <c r="M41" s="22"/>
      <c r="N41" s="22"/>
      <c r="O41" s="22"/>
      <c r="P41" s="22"/>
    </row>
    <row r="42" spans="1:16" ht="39" customHeight="1" x14ac:dyDescent="0.15">
      <c r="A42" s="22"/>
      <c r="B42" s="39"/>
      <c r="C42" s="1209" t="s">
        <v>580</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581</v>
      </c>
      <c r="D43" s="1213"/>
      <c r="E43" s="1214"/>
      <c r="F43" s="41" t="s">
        <v>522</v>
      </c>
      <c r="G43" s="42" t="s">
        <v>522</v>
      </c>
      <c r="H43" s="42" t="s">
        <v>522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BaYEcFmFSZYHVeq2UTkuPAx1SPIUUXh6w9qLUUL3jScxg+Cu/aUiEBBmq+xiQy+/bxttaj4AtwOWNfDyFaTRA==" saltValue="ndn3m5galJ7SLlFLKZVJNA==" spinCount="100000" sheet="1" objects="1" scenarios="1"/>
  <customSheetViews>
    <customSheetView guid="{67B2667A-1947-427E-92C5-4D1BA1B7814A}"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8977</v>
      </c>
      <c r="L45" s="60">
        <v>8938</v>
      </c>
      <c r="M45" s="60">
        <v>9041</v>
      </c>
      <c r="N45" s="60">
        <v>8740</v>
      </c>
      <c r="O45" s="61">
        <v>8679</v>
      </c>
      <c r="P45" s="48"/>
      <c r="Q45" s="48"/>
      <c r="R45" s="48"/>
      <c r="S45" s="48"/>
      <c r="T45" s="48"/>
      <c r="U45" s="48"/>
    </row>
    <row r="46" spans="1:21" ht="30.75" customHeight="1" x14ac:dyDescent="0.15">
      <c r="A46" s="48"/>
      <c r="B46" s="1237"/>
      <c r="C46" s="1238"/>
      <c r="D46" s="62"/>
      <c r="E46" s="1219" t="s">
        <v>13</v>
      </c>
      <c r="F46" s="1219"/>
      <c r="G46" s="1219"/>
      <c r="H46" s="1219"/>
      <c r="I46" s="1219"/>
      <c r="J46" s="1220"/>
      <c r="K46" s="63">
        <v>31</v>
      </c>
      <c r="L46" s="64">
        <v>12</v>
      </c>
      <c r="M46" s="64">
        <v>25</v>
      </c>
      <c r="N46" s="64">
        <v>19</v>
      </c>
      <c r="O46" s="65">
        <v>8</v>
      </c>
      <c r="P46" s="48"/>
      <c r="Q46" s="48"/>
      <c r="R46" s="48"/>
      <c r="S46" s="48"/>
      <c r="T46" s="48"/>
      <c r="U46" s="48"/>
    </row>
    <row r="47" spans="1:21" ht="30.75" customHeight="1" x14ac:dyDescent="0.15">
      <c r="A47" s="48"/>
      <c r="B47" s="1237"/>
      <c r="C47" s="1238"/>
      <c r="D47" s="62"/>
      <c r="E47" s="1219" t="s">
        <v>14</v>
      </c>
      <c r="F47" s="1219"/>
      <c r="G47" s="1219"/>
      <c r="H47" s="1219"/>
      <c r="I47" s="1219"/>
      <c r="J47" s="1220"/>
      <c r="K47" s="63">
        <v>9</v>
      </c>
      <c r="L47" s="64">
        <v>6</v>
      </c>
      <c r="M47" s="64">
        <v>5</v>
      </c>
      <c r="N47" s="64">
        <v>2</v>
      </c>
      <c r="O47" s="65">
        <v>1</v>
      </c>
      <c r="P47" s="48"/>
      <c r="Q47" s="48"/>
      <c r="R47" s="48"/>
      <c r="S47" s="48"/>
      <c r="T47" s="48"/>
      <c r="U47" s="48"/>
    </row>
    <row r="48" spans="1:21" ht="30.75" customHeight="1" x14ac:dyDescent="0.15">
      <c r="A48" s="48"/>
      <c r="B48" s="1237"/>
      <c r="C48" s="1238"/>
      <c r="D48" s="62"/>
      <c r="E48" s="1219" t="s">
        <v>15</v>
      </c>
      <c r="F48" s="1219"/>
      <c r="G48" s="1219"/>
      <c r="H48" s="1219"/>
      <c r="I48" s="1219"/>
      <c r="J48" s="1220"/>
      <c r="K48" s="63">
        <v>6032</v>
      </c>
      <c r="L48" s="64">
        <v>4809</v>
      </c>
      <c r="M48" s="64">
        <v>4835</v>
      </c>
      <c r="N48" s="64">
        <v>4783</v>
      </c>
      <c r="O48" s="65">
        <v>4814</v>
      </c>
      <c r="P48" s="48"/>
      <c r="Q48" s="48"/>
      <c r="R48" s="48"/>
      <c r="S48" s="48"/>
      <c r="T48" s="48"/>
      <c r="U48" s="48"/>
    </row>
    <row r="49" spans="1:21" ht="30.75" customHeight="1" x14ac:dyDescent="0.15">
      <c r="A49" s="48"/>
      <c r="B49" s="1237"/>
      <c r="C49" s="1238"/>
      <c r="D49" s="62"/>
      <c r="E49" s="1219" t="s">
        <v>16</v>
      </c>
      <c r="F49" s="1219"/>
      <c r="G49" s="1219"/>
      <c r="H49" s="1219"/>
      <c r="I49" s="1219"/>
      <c r="J49" s="1220"/>
      <c r="K49" s="63">
        <v>249</v>
      </c>
      <c r="L49" s="64">
        <v>156</v>
      </c>
      <c r="M49" s="64">
        <v>159</v>
      </c>
      <c r="N49" s="64">
        <v>103</v>
      </c>
      <c r="O49" s="65">
        <v>88</v>
      </c>
      <c r="P49" s="48"/>
      <c r="Q49" s="48"/>
      <c r="R49" s="48"/>
      <c r="S49" s="48"/>
      <c r="T49" s="48"/>
      <c r="U49" s="48"/>
    </row>
    <row r="50" spans="1:21" ht="30.75" customHeight="1" x14ac:dyDescent="0.15">
      <c r="A50" s="48"/>
      <c r="B50" s="1237"/>
      <c r="C50" s="1238"/>
      <c r="D50" s="62"/>
      <c r="E50" s="1219" t="s">
        <v>17</v>
      </c>
      <c r="F50" s="1219"/>
      <c r="G50" s="1219"/>
      <c r="H50" s="1219"/>
      <c r="I50" s="1219"/>
      <c r="J50" s="1220"/>
      <c r="K50" s="63">
        <v>0</v>
      </c>
      <c r="L50" s="64">
        <v>0</v>
      </c>
      <c r="M50" s="64" t="s">
        <v>522</v>
      </c>
      <c r="N50" s="64" t="s">
        <v>522</v>
      </c>
      <c r="O50" s="65" t="s">
        <v>522</v>
      </c>
      <c r="P50" s="48"/>
      <c r="Q50" s="48"/>
      <c r="R50" s="48"/>
      <c r="S50" s="48"/>
      <c r="T50" s="48"/>
      <c r="U50" s="48"/>
    </row>
    <row r="51" spans="1:21" ht="30.75" customHeight="1" x14ac:dyDescent="0.15">
      <c r="A51" s="48"/>
      <c r="B51" s="1239"/>
      <c r="C51" s="1240"/>
      <c r="D51" s="66"/>
      <c r="E51" s="1219" t="s">
        <v>18</v>
      </c>
      <c r="F51" s="1219"/>
      <c r="G51" s="1219"/>
      <c r="H51" s="1219"/>
      <c r="I51" s="1219"/>
      <c r="J51" s="1220"/>
      <c r="K51" s="63">
        <v>3</v>
      </c>
      <c r="L51" s="64">
        <v>3</v>
      </c>
      <c r="M51" s="64">
        <v>1</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11627</v>
      </c>
      <c r="L52" s="64">
        <v>10919</v>
      </c>
      <c r="M52" s="64">
        <v>11086</v>
      </c>
      <c r="N52" s="64">
        <v>11407</v>
      </c>
      <c r="O52" s="65">
        <v>11535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3674</v>
      </c>
      <c r="L53" s="69">
        <v>3005</v>
      </c>
      <c r="M53" s="69">
        <v>2980</v>
      </c>
      <c r="N53" s="69">
        <v>2240</v>
      </c>
      <c r="O53" s="70">
        <v>2055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iCR/NY8cPh2kzKaJEMO8fCE2FkmBsIXUAVOegEfhyOSeVYBGrkbanSfkhoF3lKmgRrTbIkTOnwBQn09LtyLhA==" saltValue="njfii+KKFC+1+5Gg39A9wg==" spinCount="100000" sheet="1" objects="1" scenarios="1"/>
  <customSheetViews>
    <customSheetView guid="{67B2667A-1947-427E-92C5-4D1BA1B7814A}"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3"/>
  <headerFooter alignWithMargins="0">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5" t="s">
        <v>30</v>
      </c>
      <c r="C41" s="1256"/>
      <c r="D41" s="102"/>
      <c r="E41" s="1257" t="s">
        <v>31</v>
      </c>
      <c r="F41" s="1257"/>
      <c r="G41" s="1257"/>
      <c r="H41" s="1258"/>
      <c r="I41" s="103">
        <v>95487</v>
      </c>
      <c r="J41" s="104">
        <v>94597</v>
      </c>
      <c r="K41" s="104">
        <v>94940</v>
      </c>
      <c r="L41" s="104">
        <v>97576</v>
      </c>
      <c r="M41" s="105">
        <v>97237</v>
      </c>
    </row>
    <row r="42" spans="2:13" ht="27.75" customHeight="1" x14ac:dyDescent="0.15">
      <c r="B42" s="1245"/>
      <c r="C42" s="1246"/>
      <c r="D42" s="106"/>
      <c r="E42" s="1249" t="s">
        <v>32</v>
      </c>
      <c r="F42" s="1249"/>
      <c r="G42" s="1249"/>
      <c r="H42" s="1250"/>
      <c r="I42" s="107" t="s">
        <v>522</v>
      </c>
      <c r="J42" s="108" t="s">
        <v>522</v>
      </c>
      <c r="K42" s="108" t="s">
        <v>522</v>
      </c>
      <c r="L42" s="108" t="s">
        <v>522</v>
      </c>
      <c r="M42" s="109" t="s">
        <v>522</v>
      </c>
    </row>
    <row r="43" spans="2:13" ht="27.75" customHeight="1" x14ac:dyDescent="0.15">
      <c r="B43" s="1245"/>
      <c r="C43" s="1246"/>
      <c r="D43" s="106"/>
      <c r="E43" s="1249" t="s">
        <v>33</v>
      </c>
      <c r="F43" s="1249"/>
      <c r="G43" s="1249"/>
      <c r="H43" s="1250"/>
      <c r="I43" s="107">
        <v>78768</v>
      </c>
      <c r="J43" s="108">
        <v>76364</v>
      </c>
      <c r="K43" s="108">
        <v>74012</v>
      </c>
      <c r="L43" s="108">
        <v>68061</v>
      </c>
      <c r="M43" s="109">
        <v>63874</v>
      </c>
    </row>
    <row r="44" spans="2:13" ht="27.75" customHeight="1" x14ac:dyDescent="0.15">
      <c r="B44" s="1245"/>
      <c r="C44" s="1246"/>
      <c r="D44" s="106"/>
      <c r="E44" s="1249" t="s">
        <v>34</v>
      </c>
      <c r="F44" s="1249"/>
      <c r="G44" s="1249"/>
      <c r="H44" s="1250"/>
      <c r="I44" s="107">
        <v>1257</v>
      </c>
      <c r="J44" s="108">
        <v>1140</v>
      </c>
      <c r="K44" s="108">
        <v>1024</v>
      </c>
      <c r="L44" s="108">
        <v>974</v>
      </c>
      <c r="M44" s="109">
        <v>876</v>
      </c>
    </row>
    <row r="45" spans="2:13" ht="27.75" customHeight="1" x14ac:dyDescent="0.15">
      <c r="B45" s="1245"/>
      <c r="C45" s="1246"/>
      <c r="D45" s="106"/>
      <c r="E45" s="1249" t="s">
        <v>35</v>
      </c>
      <c r="F45" s="1249"/>
      <c r="G45" s="1249"/>
      <c r="H45" s="1250"/>
      <c r="I45" s="107">
        <v>9575</v>
      </c>
      <c r="J45" s="108">
        <v>10204</v>
      </c>
      <c r="K45" s="108">
        <v>10745</v>
      </c>
      <c r="L45" s="108">
        <v>10684</v>
      </c>
      <c r="M45" s="109">
        <v>10826</v>
      </c>
    </row>
    <row r="46" spans="2:13" ht="27.75" customHeight="1" x14ac:dyDescent="0.15">
      <c r="B46" s="1245"/>
      <c r="C46" s="1246"/>
      <c r="D46" s="110"/>
      <c r="E46" s="1249" t="s">
        <v>36</v>
      </c>
      <c r="F46" s="1249"/>
      <c r="G46" s="1249"/>
      <c r="H46" s="1250"/>
      <c r="I46" s="107">
        <v>4</v>
      </c>
      <c r="J46" s="108">
        <v>2</v>
      </c>
      <c r="K46" s="108">
        <v>2</v>
      </c>
      <c r="L46" s="108" t="s">
        <v>522</v>
      </c>
      <c r="M46" s="109" t="s">
        <v>522</v>
      </c>
    </row>
    <row r="47" spans="2:13" ht="27.75" customHeight="1" x14ac:dyDescent="0.15">
      <c r="B47" s="1245"/>
      <c r="C47" s="1246"/>
      <c r="D47" s="111"/>
      <c r="E47" s="1259" t="s">
        <v>37</v>
      </c>
      <c r="F47" s="1260"/>
      <c r="G47" s="1260"/>
      <c r="H47" s="1261"/>
      <c r="I47" s="107" t="s">
        <v>522</v>
      </c>
      <c r="J47" s="108" t="s">
        <v>522</v>
      </c>
      <c r="K47" s="108" t="s">
        <v>522</v>
      </c>
      <c r="L47" s="108" t="s">
        <v>522</v>
      </c>
      <c r="M47" s="109" t="s">
        <v>522</v>
      </c>
    </row>
    <row r="48" spans="2:13" ht="27.75" customHeight="1" x14ac:dyDescent="0.15">
      <c r="B48" s="1245"/>
      <c r="C48" s="1246"/>
      <c r="D48" s="106"/>
      <c r="E48" s="1249" t="s">
        <v>38</v>
      </c>
      <c r="F48" s="1249"/>
      <c r="G48" s="1249"/>
      <c r="H48" s="1250"/>
      <c r="I48" s="107" t="s">
        <v>522</v>
      </c>
      <c r="J48" s="108" t="s">
        <v>522</v>
      </c>
      <c r="K48" s="108" t="s">
        <v>522</v>
      </c>
      <c r="L48" s="108" t="s">
        <v>522</v>
      </c>
      <c r="M48" s="109" t="s">
        <v>522</v>
      </c>
    </row>
    <row r="49" spans="2:13" ht="27.75" customHeight="1" x14ac:dyDescent="0.15">
      <c r="B49" s="1247"/>
      <c r="C49" s="1248"/>
      <c r="D49" s="106"/>
      <c r="E49" s="1249" t="s">
        <v>39</v>
      </c>
      <c r="F49" s="1249"/>
      <c r="G49" s="1249"/>
      <c r="H49" s="1250"/>
      <c r="I49" s="107" t="s">
        <v>522</v>
      </c>
      <c r="J49" s="108" t="s">
        <v>522</v>
      </c>
      <c r="K49" s="108" t="s">
        <v>522</v>
      </c>
      <c r="L49" s="108" t="s">
        <v>522</v>
      </c>
      <c r="M49" s="109" t="s">
        <v>522</v>
      </c>
    </row>
    <row r="50" spans="2:13" ht="27.75" customHeight="1" x14ac:dyDescent="0.15">
      <c r="B50" s="1243" t="s">
        <v>40</v>
      </c>
      <c r="C50" s="1244"/>
      <c r="D50" s="112"/>
      <c r="E50" s="1249" t="s">
        <v>41</v>
      </c>
      <c r="F50" s="1249"/>
      <c r="G50" s="1249"/>
      <c r="H50" s="1250"/>
      <c r="I50" s="107">
        <v>9027</v>
      </c>
      <c r="J50" s="108">
        <v>8557</v>
      </c>
      <c r="K50" s="108">
        <v>8232</v>
      </c>
      <c r="L50" s="108">
        <v>8411</v>
      </c>
      <c r="M50" s="109">
        <v>8731</v>
      </c>
    </row>
    <row r="51" spans="2:13" ht="27.75" customHeight="1" x14ac:dyDescent="0.15">
      <c r="B51" s="1245"/>
      <c r="C51" s="1246"/>
      <c r="D51" s="106"/>
      <c r="E51" s="1249" t="s">
        <v>42</v>
      </c>
      <c r="F51" s="1249"/>
      <c r="G51" s="1249"/>
      <c r="H51" s="1250"/>
      <c r="I51" s="107">
        <v>37309</v>
      </c>
      <c r="J51" s="108">
        <v>39860</v>
      </c>
      <c r="K51" s="108">
        <v>42417</v>
      </c>
      <c r="L51" s="108">
        <v>44042</v>
      </c>
      <c r="M51" s="109">
        <v>42975</v>
      </c>
    </row>
    <row r="52" spans="2:13" ht="27.75" customHeight="1" x14ac:dyDescent="0.15">
      <c r="B52" s="1247"/>
      <c r="C52" s="1248"/>
      <c r="D52" s="106"/>
      <c r="E52" s="1249" t="s">
        <v>43</v>
      </c>
      <c r="F52" s="1249"/>
      <c r="G52" s="1249"/>
      <c r="H52" s="1250"/>
      <c r="I52" s="107">
        <v>114626</v>
      </c>
      <c r="J52" s="108">
        <v>115279</v>
      </c>
      <c r="K52" s="108">
        <v>115936</v>
      </c>
      <c r="L52" s="108">
        <v>117056</v>
      </c>
      <c r="M52" s="109">
        <v>116227</v>
      </c>
    </row>
    <row r="53" spans="2:13" ht="27.75" customHeight="1" thickBot="1" x14ac:dyDescent="0.2">
      <c r="B53" s="1251" t="s">
        <v>44</v>
      </c>
      <c r="C53" s="1252"/>
      <c r="D53" s="113"/>
      <c r="E53" s="1253" t="s">
        <v>45</v>
      </c>
      <c r="F53" s="1253"/>
      <c r="G53" s="1253"/>
      <c r="H53" s="1254"/>
      <c r="I53" s="114">
        <v>24129</v>
      </c>
      <c r="J53" s="115">
        <v>18611</v>
      </c>
      <c r="K53" s="115">
        <v>14138</v>
      </c>
      <c r="L53" s="115">
        <v>7786</v>
      </c>
      <c r="M53" s="116">
        <v>4881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mmdGbudxpJgMiRcy/CQD1SgiMvuGmZEQZOTi9UVm60Utpud87w6OKDueBCUQDrmT/DBiePub+conLB0FUVmLg==" saltValue="LEl4tCdsiH2oVCrmPu6QEA==" spinCount="100000" sheet="1" objects="1" scenarios="1"/>
  <customSheetViews>
    <customSheetView guid="{67B2667A-1947-427E-92C5-4D1BA1B7814A}"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70" t="s">
        <v>48</v>
      </c>
      <c r="D55" s="1270"/>
      <c r="E55" s="1271"/>
      <c r="F55" s="128">
        <v>5783</v>
      </c>
      <c r="G55" s="128">
        <v>5840</v>
      </c>
      <c r="H55" s="129">
        <v>6236</v>
      </c>
    </row>
    <row r="56" spans="2:8" ht="52.5" customHeight="1" x14ac:dyDescent="0.15">
      <c r="B56" s="130"/>
      <c r="C56" s="1272" t="s">
        <v>49</v>
      </c>
      <c r="D56" s="1272"/>
      <c r="E56" s="1273"/>
      <c r="F56" s="131" t="s">
        <v>522</v>
      </c>
      <c r="G56" s="131" t="s">
        <v>522</v>
      </c>
      <c r="H56" s="132" t="s">
        <v>522</v>
      </c>
    </row>
    <row r="57" spans="2:8" ht="53.25" customHeight="1" x14ac:dyDescent="0.15">
      <c r="B57" s="130"/>
      <c r="C57" s="1274" t="s">
        <v>50</v>
      </c>
      <c r="D57" s="1274"/>
      <c r="E57" s="1275"/>
      <c r="F57" s="133">
        <v>2406</v>
      </c>
      <c r="G57" s="133">
        <v>2493</v>
      </c>
      <c r="H57" s="134">
        <v>2414</v>
      </c>
    </row>
    <row r="58" spans="2:8" ht="45.75" customHeight="1" x14ac:dyDescent="0.15">
      <c r="B58" s="135"/>
      <c r="C58" s="1262" t="s">
        <v>616</v>
      </c>
      <c r="D58" s="1263"/>
      <c r="E58" s="1264"/>
      <c r="F58" s="136">
        <v>741</v>
      </c>
      <c r="G58" s="136">
        <v>703</v>
      </c>
      <c r="H58" s="137">
        <v>637</v>
      </c>
    </row>
    <row r="59" spans="2:8" ht="45.75" customHeight="1" x14ac:dyDescent="0.15">
      <c r="B59" s="135"/>
      <c r="C59" s="1262" t="s">
        <v>617</v>
      </c>
      <c r="D59" s="1263"/>
      <c r="E59" s="1264"/>
      <c r="F59" s="136">
        <v>214</v>
      </c>
      <c r="G59" s="136">
        <v>484</v>
      </c>
      <c r="H59" s="137">
        <v>523</v>
      </c>
    </row>
    <row r="60" spans="2:8" ht="45.75" customHeight="1" x14ac:dyDescent="0.15">
      <c r="B60" s="135"/>
      <c r="C60" s="1262" t="s">
        <v>618</v>
      </c>
      <c r="D60" s="1263"/>
      <c r="E60" s="1264"/>
      <c r="F60" s="136">
        <v>232</v>
      </c>
      <c r="G60" s="136">
        <v>212</v>
      </c>
      <c r="H60" s="137">
        <v>199</v>
      </c>
    </row>
    <row r="61" spans="2:8" ht="45.75" customHeight="1" x14ac:dyDescent="0.15">
      <c r="B61" s="135"/>
      <c r="C61" s="1262" t="s">
        <v>619</v>
      </c>
      <c r="D61" s="1263"/>
      <c r="E61" s="1264"/>
      <c r="F61" s="136">
        <v>189</v>
      </c>
      <c r="G61" s="136">
        <v>189</v>
      </c>
      <c r="H61" s="137">
        <v>191</v>
      </c>
    </row>
    <row r="62" spans="2:8" ht="45.75" customHeight="1" thickBot="1" x14ac:dyDescent="0.2">
      <c r="B62" s="138"/>
      <c r="C62" s="1265" t="s">
        <v>620</v>
      </c>
      <c r="D62" s="1266"/>
      <c r="E62" s="1267"/>
      <c r="F62" s="139">
        <v>151</v>
      </c>
      <c r="G62" s="139">
        <v>151</v>
      </c>
      <c r="H62" s="140">
        <v>163</v>
      </c>
    </row>
    <row r="63" spans="2:8" ht="52.5" customHeight="1" thickBot="1" x14ac:dyDescent="0.2">
      <c r="B63" s="141"/>
      <c r="C63" s="1268" t="s">
        <v>51</v>
      </c>
      <c r="D63" s="1268"/>
      <c r="E63" s="1269"/>
      <c r="F63" s="142">
        <v>8189</v>
      </c>
      <c r="G63" s="142">
        <v>8333</v>
      </c>
      <c r="H63" s="143">
        <v>8650</v>
      </c>
    </row>
    <row r="64" spans="2:8" ht="15" customHeight="1" x14ac:dyDescent="0.15"/>
  </sheetData>
  <sheetProtection algorithmName="SHA-512" hashValue="CQQSf9l0IpQVtPhhQDXO5g6NglzxL660R9u7KyCinVnzRfmIG1C06tlQRDJoiZnCZ0LZ2VPHJx6El6bgsvdOWg==" saltValue="q0VewYwg1qzMEQa1QVyEUA==" spinCount="100000" sheet="1" objects="1" scenarios="1"/>
  <customSheetViews>
    <customSheetView guid="{67B2667A-1947-427E-92C5-4D1BA1B7814A}"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7B6A1697-7FDA-4DD7-8038-1852BE4F214E}"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57569</v>
      </c>
      <c r="E3" s="162"/>
      <c r="F3" s="163">
        <v>43554</v>
      </c>
      <c r="G3" s="164"/>
      <c r="H3" s="165"/>
    </row>
    <row r="4" spans="1:8" x14ac:dyDescent="0.15">
      <c r="A4" s="166"/>
      <c r="B4" s="167"/>
      <c r="C4" s="168"/>
      <c r="D4" s="169">
        <v>38109</v>
      </c>
      <c r="E4" s="170"/>
      <c r="F4" s="171">
        <v>24811</v>
      </c>
      <c r="G4" s="172"/>
      <c r="H4" s="173"/>
    </row>
    <row r="5" spans="1:8" x14ac:dyDescent="0.15">
      <c r="A5" s="154" t="s">
        <v>555</v>
      </c>
      <c r="B5" s="159"/>
      <c r="C5" s="160"/>
      <c r="D5" s="161">
        <v>23499</v>
      </c>
      <c r="E5" s="162"/>
      <c r="F5" s="163">
        <v>42581</v>
      </c>
      <c r="G5" s="164"/>
      <c r="H5" s="165"/>
    </row>
    <row r="6" spans="1:8" x14ac:dyDescent="0.15">
      <c r="A6" s="166"/>
      <c r="B6" s="167"/>
      <c r="C6" s="168"/>
      <c r="D6" s="169">
        <v>15479</v>
      </c>
      <c r="E6" s="170"/>
      <c r="F6" s="171">
        <v>24354</v>
      </c>
      <c r="G6" s="172"/>
      <c r="H6" s="173"/>
    </row>
    <row r="7" spans="1:8" x14ac:dyDescent="0.15">
      <c r="A7" s="154" t="s">
        <v>556</v>
      </c>
      <c r="B7" s="159"/>
      <c r="C7" s="160"/>
      <c r="D7" s="161">
        <v>29588</v>
      </c>
      <c r="E7" s="162"/>
      <c r="F7" s="163">
        <v>45426</v>
      </c>
      <c r="G7" s="164"/>
      <c r="H7" s="165"/>
    </row>
    <row r="8" spans="1:8" x14ac:dyDescent="0.15">
      <c r="A8" s="166"/>
      <c r="B8" s="167"/>
      <c r="C8" s="168"/>
      <c r="D8" s="169">
        <v>15151</v>
      </c>
      <c r="E8" s="170"/>
      <c r="F8" s="171">
        <v>24508</v>
      </c>
      <c r="G8" s="172"/>
      <c r="H8" s="173"/>
    </row>
    <row r="9" spans="1:8" x14ac:dyDescent="0.15">
      <c r="A9" s="154" t="s">
        <v>557</v>
      </c>
      <c r="B9" s="159"/>
      <c r="C9" s="160"/>
      <c r="D9" s="161">
        <v>32751</v>
      </c>
      <c r="E9" s="162"/>
      <c r="F9" s="163">
        <v>46457</v>
      </c>
      <c r="G9" s="164"/>
      <c r="H9" s="165"/>
    </row>
    <row r="10" spans="1:8" x14ac:dyDescent="0.15">
      <c r="A10" s="166"/>
      <c r="B10" s="167"/>
      <c r="C10" s="168"/>
      <c r="D10" s="169">
        <v>20041</v>
      </c>
      <c r="E10" s="170"/>
      <c r="F10" s="171">
        <v>24020</v>
      </c>
      <c r="G10" s="172"/>
      <c r="H10" s="173"/>
    </row>
    <row r="11" spans="1:8" x14ac:dyDescent="0.15">
      <c r="A11" s="154" t="s">
        <v>558</v>
      </c>
      <c r="B11" s="159"/>
      <c r="C11" s="160"/>
      <c r="D11" s="161">
        <v>21523</v>
      </c>
      <c r="E11" s="162"/>
      <c r="F11" s="163">
        <v>51849</v>
      </c>
      <c r="G11" s="164"/>
      <c r="H11" s="165"/>
    </row>
    <row r="12" spans="1:8" x14ac:dyDescent="0.15">
      <c r="A12" s="166"/>
      <c r="B12" s="167"/>
      <c r="C12" s="174"/>
      <c r="D12" s="169">
        <v>12702</v>
      </c>
      <c r="E12" s="170"/>
      <c r="F12" s="171">
        <v>26326</v>
      </c>
      <c r="G12" s="172"/>
      <c r="H12" s="173"/>
    </row>
    <row r="13" spans="1:8" x14ac:dyDescent="0.15">
      <c r="A13" s="154"/>
      <c r="B13" s="159"/>
      <c r="C13" s="175"/>
      <c r="D13" s="176">
        <v>32986</v>
      </c>
      <c r="E13" s="177"/>
      <c r="F13" s="178">
        <v>45973</v>
      </c>
      <c r="G13" s="179"/>
      <c r="H13" s="165"/>
    </row>
    <row r="14" spans="1:8" x14ac:dyDescent="0.15">
      <c r="A14" s="166"/>
      <c r="B14" s="167"/>
      <c r="C14" s="168"/>
      <c r="D14" s="169">
        <v>20296</v>
      </c>
      <c r="E14" s="170"/>
      <c r="F14" s="171">
        <v>24804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0.09</v>
      </c>
      <c r="C19" s="180">
        <f>ROUND(VALUE(SUBSTITUTE(実質収支比率等に係る経年分析!G$48,"▲","-")),2)</f>
        <v>7.0000000000000007E-2</v>
      </c>
      <c r="D19" s="180">
        <f>ROUND(VALUE(SUBSTITUTE(実質収支比率等に係る経年分析!H$48,"▲","-")),2)</f>
        <v>7.0000000000000007E-2</v>
      </c>
      <c r="E19" s="180">
        <f>ROUND(VALUE(SUBSTITUTE(実質収支比率等に係る経年分析!I$48,"▲","-")),2)</f>
        <v>1.32</v>
      </c>
      <c r="F19" s="180">
        <f>ROUND(VALUE(SUBSTITUTE(実質収支比率等に係る経年分析!J$48,"▲","-")),2)</f>
        <v>2.4300000000000002</v>
      </c>
    </row>
    <row r="20" spans="1:11" x14ac:dyDescent="0.15">
      <c r="A20" s="180" t="s">
        <v>55</v>
      </c>
      <c r="B20" s="180">
        <f>ROUND(VALUE(SUBSTITUTE(実質収支比率等に係る経年分析!F$47,"▲","-")),2)</f>
        <v>11.73</v>
      </c>
      <c r="C20" s="180">
        <f>ROUND(VALUE(SUBSTITUTE(実質収支比率等に係る経年分析!G$47,"▲","-")),2)</f>
        <v>11.04</v>
      </c>
      <c r="D20" s="180">
        <f>ROUND(VALUE(SUBSTITUTE(実質収支比率等に係る経年分析!H$47,"▲","-")),2)</f>
        <v>10.67</v>
      </c>
      <c r="E20" s="180">
        <f>ROUND(VALUE(SUBSTITUTE(実質収支比率等に係る経年分析!I$47,"▲","-")),2)</f>
        <v>10.33</v>
      </c>
      <c r="F20" s="180">
        <f>ROUND(VALUE(SUBSTITUTE(実質収支比率等に係る経年分析!J$47,"▲","-")),2)</f>
        <v>10.93</v>
      </c>
    </row>
    <row r="21" spans="1:11" x14ac:dyDescent="0.15">
      <c r="A21" s="180" t="s">
        <v>56</v>
      </c>
      <c r="B21" s="180">
        <f>IF(ISNUMBER(VALUE(SUBSTITUTE(実質収支比率等に係る経年分析!F$49,"▲","-"))),ROUND(VALUE(SUBSTITUTE(実質収支比率等に係る経年分析!F$49,"▲","-")),2),NA())</f>
        <v>0.2</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1.5</v>
      </c>
      <c r="F21" s="180">
        <f>IF(ISNUMBER(VALUE(SUBSTITUTE(実質収支比率等に係る経年分析!J$49,"▲","-"))),ROUND(VALUE(SUBSTITUTE(実質収支比率等に係る経年分析!J$49,"▲","-")),2),NA())</f>
        <v>1.98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国民健康保険事業特別会計</v>
      </c>
      <c r="B32" s="181">
        <f>IF(ROUND(VALUE(SUBSTITUTE(連結実質赤字比率に係る赤字・黒字の構成分析!F$38,"▲", "-")), 2) &lt; 0, ABS(ROUND(VALUE(SUBSTITUTE(連結実質赤字比率に係る赤字・黒字の構成分析!F$38,"▲", "-")), 2)), NA())</f>
        <v>0.95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0.76</v>
      </c>
      <c r="E32" s="181" t="e">
        <f>IF(ROUND(VALUE(SUBSTITUTE(連結実質赤字比率に係る赤字・黒字の構成分析!G$38,"▲", "-")), 2) &gt;= 0, ABS(ROUND(VALUE(SUBSTITUTE(連結実質赤字比率に係る赤字・黒字の構成分析!G$38,"▲", "-")), 2)), NA())</f>
        <v>#N/A</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2.42</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8.3800000000000008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8.1199999999999992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11627</v>
      </c>
      <c r="E42" s="182"/>
      <c r="F42" s="182"/>
      <c r="G42" s="182">
        <f>'実質公債費比率（分子）の構造'!L$52</f>
        <v>10919</v>
      </c>
      <c r="H42" s="182"/>
      <c r="I42" s="182"/>
      <c r="J42" s="182">
        <f>'実質公債費比率（分子）の構造'!M$52</f>
        <v>11086</v>
      </c>
      <c r="K42" s="182"/>
      <c r="L42" s="182"/>
      <c r="M42" s="182">
        <f>'実質公債費比率（分子）の構造'!N$52</f>
        <v>11407</v>
      </c>
      <c r="N42" s="182"/>
      <c r="O42" s="182"/>
      <c r="P42" s="182">
        <f>'実質公債費比率（分子）の構造'!O$52</f>
        <v>11535</v>
      </c>
    </row>
    <row r="43" spans="1:16" x14ac:dyDescent="0.15">
      <c r="A43" s="182" t="s">
        <v>64</v>
      </c>
      <c r="B43" s="182">
        <f>'実質公債費比率（分子）の構造'!K$51</f>
        <v>3</v>
      </c>
      <c r="C43" s="182"/>
      <c r="D43" s="182"/>
      <c r="E43" s="182">
        <f>'実質公債費比率（分子）の構造'!L$51</f>
        <v>3</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249</v>
      </c>
      <c r="C45" s="182"/>
      <c r="D45" s="182"/>
      <c r="E45" s="182">
        <f>'実質公債費比率（分子）の構造'!L$49</f>
        <v>156</v>
      </c>
      <c r="F45" s="182"/>
      <c r="G45" s="182"/>
      <c r="H45" s="182">
        <f>'実質公債費比率（分子）の構造'!M$49</f>
        <v>159</v>
      </c>
      <c r="I45" s="182"/>
      <c r="J45" s="182"/>
      <c r="K45" s="182">
        <f>'実質公債費比率（分子）の構造'!N$49</f>
        <v>103</v>
      </c>
      <c r="L45" s="182"/>
      <c r="M45" s="182"/>
      <c r="N45" s="182">
        <f>'実質公債費比率（分子）の構造'!O$49</f>
        <v>88</v>
      </c>
      <c r="O45" s="182"/>
      <c r="P45" s="182"/>
    </row>
    <row r="46" spans="1:16" x14ac:dyDescent="0.15">
      <c r="A46" s="182" t="s">
        <v>67</v>
      </c>
      <c r="B46" s="182">
        <f>'実質公債費比率（分子）の構造'!K$48</f>
        <v>6032</v>
      </c>
      <c r="C46" s="182"/>
      <c r="D46" s="182"/>
      <c r="E46" s="182">
        <f>'実質公債費比率（分子）の構造'!L$48</f>
        <v>4809</v>
      </c>
      <c r="F46" s="182"/>
      <c r="G46" s="182"/>
      <c r="H46" s="182">
        <f>'実質公債費比率（分子）の構造'!M$48</f>
        <v>4835</v>
      </c>
      <c r="I46" s="182"/>
      <c r="J46" s="182"/>
      <c r="K46" s="182">
        <f>'実質公債費比率（分子）の構造'!N$48</f>
        <v>4783</v>
      </c>
      <c r="L46" s="182"/>
      <c r="M46" s="182"/>
      <c r="N46" s="182">
        <f>'実質公債費比率（分子）の構造'!O$48</f>
        <v>4814</v>
      </c>
      <c r="O46" s="182"/>
      <c r="P46" s="182"/>
    </row>
    <row r="47" spans="1:16" x14ac:dyDescent="0.15">
      <c r="A47" s="182" t="s">
        <v>68</v>
      </c>
      <c r="B47" s="182">
        <f>'実質公債費比率（分子）の構造'!K$47</f>
        <v>9</v>
      </c>
      <c r="C47" s="182"/>
      <c r="D47" s="182"/>
      <c r="E47" s="182">
        <f>'実質公債費比率（分子）の構造'!L$47</f>
        <v>6</v>
      </c>
      <c r="F47" s="182"/>
      <c r="G47" s="182"/>
      <c r="H47" s="182">
        <f>'実質公債費比率（分子）の構造'!M$47</f>
        <v>5</v>
      </c>
      <c r="I47" s="182"/>
      <c r="J47" s="182"/>
      <c r="K47" s="182">
        <f>'実質公債費比率（分子）の構造'!N$47</f>
        <v>2</v>
      </c>
      <c r="L47" s="182"/>
      <c r="M47" s="182"/>
      <c r="N47" s="182">
        <f>'実質公債費比率（分子）の構造'!O$47</f>
        <v>1</v>
      </c>
      <c r="O47" s="182"/>
      <c r="P47" s="182"/>
    </row>
    <row r="48" spans="1:16" x14ac:dyDescent="0.15">
      <c r="A48" s="182" t="s">
        <v>69</v>
      </c>
      <c r="B48" s="182">
        <f>'実質公債費比率（分子）の構造'!K$46</f>
        <v>31</v>
      </c>
      <c r="C48" s="182"/>
      <c r="D48" s="182"/>
      <c r="E48" s="182">
        <f>'実質公債費比率（分子）の構造'!L$46</f>
        <v>12</v>
      </c>
      <c r="F48" s="182"/>
      <c r="G48" s="182"/>
      <c r="H48" s="182">
        <f>'実質公債費比率（分子）の構造'!M$46</f>
        <v>25</v>
      </c>
      <c r="I48" s="182"/>
      <c r="J48" s="182"/>
      <c r="K48" s="182">
        <f>'実質公債費比率（分子）の構造'!N$46</f>
        <v>19</v>
      </c>
      <c r="L48" s="182"/>
      <c r="M48" s="182"/>
      <c r="N48" s="182">
        <f>'実質公債費比率（分子）の構造'!O$46</f>
        <v>8</v>
      </c>
      <c r="O48" s="182"/>
      <c r="P48" s="182"/>
    </row>
    <row r="49" spans="1:16" x14ac:dyDescent="0.15">
      <c r="A49" s="182" t="s">
        <v>70</v>
      </c>
      <c r="B49" s="182">
        <f>'実質公債費比率（分子）の構造'!K$45</f>
        <v>8977</v>
      </c>
      <c r="C49" s="182"/>
      <c r="D49" s="182"/>
      <c r="E49" s="182">
        <f>'実質公債費比率（分子）の構造'!L$45</f>
        <v>8938</v>
      </c>
      <c r="F49" s="182"/>
      <c r="G49" s="182"/>
      <c r="H49" s="182">
        <f>'実質公債費比率（分子）の構造'!M$45</f>
        <v>9041</v>
      </c>
      <c r="I49" s="182"/>
      <c r="J49" s="182"/>
      <c r="K49" s="182">
        <f>'実質公債費比率（分子）の構造'!N$45</f>
        <v>8740</v>
      </c>
      <c r="L49" s="182"/>
      <c r="M49" s="182"/>
      <c r="N49" s="182">
        <f>'実質公債費比率（分子）の構造'!O$45</f>
        <v>8679</v>
      </c>
      <c r="O49" s="182"/>
      <c r="P49" s="182"/>
    </row>
    <row r="50" spans="1:16" x14ac:dyDescent="0.15">
      <c r="A50" s="182" t="s">
        <v>71</v>
      </c>
      <c r="B50" s="182" t="e">
        <f>NA()</f>
        <v>#N/A</v>
      </c>
      <c r="C50" s="182">
        <f>IF(ISNUMBER('実質公債費比率（分子）の構造'!K$53),'実質公債費比率（分子）の構造'!K$53,NA())</f>
        <v>3674</v>
      </c>
      <c r="D50" s="182" t="e">
        <f>NA()</f>
        <v>#N/A</v>
      </c>
      <c r="E50" s="182" t="e">
        <f>NA()</f>
        <v>#N/A</v>
      </c>
      <c r="F50" s="182">
        <f>IF(ISNUMBER('実質公債費比率（分子）の構造'!L$53),'実質公債費比率（分子）の構造'!L$53,NA())</f>
        <v>3005</v>
      </c>
      <c r="G50" s="182" t="e">
        <f>NA()</f>
        <v>#N/A</v>
      </c>
      <c r="H50" s="182" t="e">
        <f>NA()</f>
        <v>#N/A</v>
      </c>
      <c r="I50" s="182">
        <f>IF(ISNUMBER('実質公債費比率（分子）の構造'!M$53),'実質公債費比率（分子）の構造'!M$53,NA())</f>
        <v>2980</v>
      </c>
      <c r="J50" s="182" t="e">
        <f>NA()</f>
        <v>#N/A</v>
      </c>
      <c r="K50" s="182" t="e">
        <f>NA()</f>
        <v>#N/A</v>
      </c>
      <c r="L50" s="182">
        <f>IF(ISNUMBER('実質公債費比率（分子）の構造'!N$53),'実質公債費比率（分子）の構造'!N$53,NA())</f>
        <v>2240</v>
      </c>
      <c r="M50" s="182" t="e">
        <f>NA()</f>
        <v>#N/A</v>
      </c>
      <c r="N50" s="182" t="e">
        <f>NA()</f>
        <v>#N/A</v>
      </c>
      <c r="O50" s="182">
        <f>IF(ISNUMBER('実質公債費比率（分子）の構造'!O$53),'実質公債費比率（分子）の構造'!O$53,NA())</f>
        <v>2055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114626</v>
      </c>
      <c r="E56" s="181"/>
      <c r="F56" s="181"/>
      <c r="G56" s="181">
        <f>'将来負担比率（分子）の構造'!J$52</f>
        <v>115279</v>
      </c>
      <c r="H56" s="181"/>
      <c r="I56" s="181"/>
      <c r="J56" s="181">
        <f>'将来負担比率（分子）の構造'!K$52</f>
        <v>115936</v>
      </c>
      <c r="K56" s="181"/>
      <c r="L56" s="181"/>
      <c r="M56" s="181">
        <f>'将来負担比率（分子）の構造'!L$52</f>
        <v>117056</v>
      </c>
      <c r="N56" s="181"/>
      <c r="O56" s="181"/>
      <c r="P56" s="181">
        <f>'将来負担比率（分子）の構造'!M$52</f>
        <v>116227</v>
      </c>
    </row>
    <row r="57" spans="1:16" x14ac:dyDescent="0.15">
      <c r="A57" s="181" t="s">
        <v>42</v>
      </c>
      <c r="B57" s="181"/>
      <c r="C57" s="181"/>
      <c r="D57" s="181">
        <f>'将来負担比率（分子）の構造'!I$51</f>
        <v>37309</v>
      </c>
      <c r="E57" s="181"/>
      <c r="F57" s="181"/>
      <c r="G57" s="181">
        <f>'将来負担比率（分子）の構造'!J$51</f>
        <v>39860</v>
      </c>
      <c r="H57" s="181"/>
      <c r="I57" s="181"/>
      <c r="J57" s="181">
        <f>'将来負担比率（分子）の構造'!K$51</f>
        <v>42417</v>
      </c>
      <c r="K57" s="181"/>
      <c r="L57" s="181"/>
      <c r="M57" s="181">
        <f>'将来負担比率（分子）の構造'!L$51</f>
        <v>44042</v>
      </c>
      <c r="N57" s="181"/>
      <c r="O57" s="181"/>
      <c r="P57" s="181">
        <f>'将来負担比率（分子）の構造'!M$51</f>
        <v>42975</v>
      </c>
    </row>
    <row r="58" spans="1:16" x14ac:dyDescent="0.15">
      <c r="A58" s="181" t="s">
        <v>41</v>
      </c>
      <c r="B58" s="181"/>
      <c r="C58" s="181"/>
      <c r="D58" s="181">
        <f>'将来負担比率（分子）の構造'!I$50</f>
        <v>9027</v>
      </c>
      <c r="E58" s="181"/>
      <c r="F58" s="181"/>
      <c r="G58" s="181">
        <f>'将来負担比率（分子）の構造'!J$50</f>
        <v>8557</v>
      </c>
      <c r="H58" s="181"/>
      <c r="I58" s="181"/>
      <c r="J58" s="181">
        <f>'将来負担比率（分子）の構造'!K$50</f>
        <v>8232</v>
      </c>
      <c r="K58" s="181"/>
      <c r="L58" s="181"/>
      <c r="M58" s="181">
        <f>'将来負担比率（分子）の構造'!L$50</f>
        <v>8411</v>
      </c>
      <c r="N58" s="181"/>
      <c r="O58" s="181"/>
      <c r="P58" s="181">
        <f>'将来負担比率（分子）の構造'!M$50</f>
        <v>8731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2</v>
      </c>
      <c r="F61" s="181"/>
      <c r="G61" s="181"/>
      <c r="H61" s="181">
        <f>'将来負担比率（分子）の構造'!K$46</f>
        <v>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9575</v>
      </c>
      <c r="C62" s="181"/>
      <c r="D62" s="181"/>
      <c r="E62" s="181">
        <f>'将来負担比率（分子）の構造'!J$45</f>
        <v>10204</v>
      </c>
      <c r="F62" s="181"/>
      <c r="G62" s="181"/>
      <c r="H62" s="181">
        <f>'将来負担比率（分子）の構造'!K$45</f>
        <v>10745</v>
      </c>
      <c r="I62" s="181"/>
      <c r="J62" s="181"/>
      <c r="K62" s="181">
        <f>'将来負担比率（分子）の構造'!L$45</f>
        <v>10684</v>
      </c>
      <c r="L62" s="181"/>
      <c r="M62" s="181"/>
      <c r="N62" s="181">
        <f>'将来負担比率（分子）の構造'!M$45</f>
        <v>10826</v>
      </c>
      <c r="O62" s="181"/>
      <c r="P62" s="181"/>
    </row>
    <row r="63" spans="1:16" x14ac:dyDescent="0.15">
      <c r="A63" s="181" t="s">
        <v>34</v>
      </c>
      <c r="B63" s="181">
        <f>'将来負担比率（分子）の構造'!I$44</f>
        <v>1257</v>
      </c>
      <c r="C63" s="181"/>
      <c r="D63" s="181"/>
      <c r="E63" s="181">
        <f>'将来負担比率（分子）の構造'!J$44</f>
        <v>1140</v>
      </c>
      <c r="F63" s="181"/>
      <c r="G63" s="181"/>
      <c r="H63" s="181">
        <f>'将来負担比率（分子）の構造'!K$44</f>
        <v>1024</v>
      </c>
      <c r="I63" s="181"/>
      <c r="J63" s="181"/>
      <c r="K63" s="181">
        <f>'将来負担比率（分子）の構造'!L$44</f>
        <v>974</v>
      </c>
      <c r="L63" s="181"/>
      <c r="M63" s="181"/>
      <c r="N63" s="181">
        <f>'将来負担比率（分子）の構造'!M$44</f>
        <v>876</v>
      </c>
      <c r="O63" s="181"/>
      <c r="P63" s="181"/>
    </row>
    <row r="64" spans="1:16" x14ac:dyDescent="0.15">
      <c r="A64" s="181" t="s">
        <v>33</v>
      </c>
      <c r="B64" s="181">
        <f>'将来負担比率（分子）の構造'!I$43</f>
        <v>78768</v>
      </c>
      <c r="C64" s="181"/>
      <c r="D64" s="181"/>
      <c r="E64" s="181">
        <f>'将来負担比率（分子）の構造'!J$43</f>
        <v>76364</v>
      </c>
      <c r="F64" s="181"/>
      <c r="G64" s="181"/>
      <c r="H64" s="181">
        <f>'将来負担比率（分子）の構造'!K$43</f>
        <v>74012</v>
      </c>
      <c r="I64" s="181"/>
      <c r="J64" s="181"/>
      <c r="K64" s="181">
        <f>'将来負担比率（分子）の構造'!L$43</f>
        <v>68061</v>
      </c>
      <c r="L64" s="181"/>
      <c r="M64" s="181"/>
      <c r="N64" s="181">
        <f>'将来負担比率（分子）の構造'!M$43</f>
        <v>63874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95487</v>
      </c>
      <c r="C66" s="181"/>
      <c r="D66" s="181"/>
      <c r="E66" s="181">
        <f>'将来負担比率（分子）の構造'!J$41</f>
        <v>94597</v>
      </c>
      <c r="F66" s="181"/>
      <c r="G66" s="181"/>
      <c r="H66" s="181">
        <f>'将来負担比率（分子）の構造'!K$41</f>
        <v>94940</v>
      </c>
      <c r="I66" s="181"/>
      <c r="J66" s="181"/>
      <c r="K66" s="181">
        <f>'将来負担比率（分子）の構造'!L$41</f>
        <v>97576</v>
      </c>
      <c r="L66" s="181"/>
      <c r="M66" s="181"/>
      <c r="N66" s="181">
        <f>'将来負担比率（分子）の構造'!M$41</f>
        <v>97237</v>
      </c>
      <c r="O66" s="181"/>
      <c r="P66" s="181"/>
    </row>
    <row r="67" spans="1:16" x14ac:dyDescent="0.15">
      <c r="A67" s="181" t="s">
        <v>75</v>
      </c>
      <c r="B67" s="181" t="e">
        <f>NA()</f>
        <v>#N/A</v>
      </c>
      <c r="C67" s="181">
        <f>IF(ISNUMBER('将来負担比率（分子）の構造'!I$53), IF('将来負担比率（分子）の構造'!I$53 &lt; 0, 0, '将来負担比率（分子）の構造'!I$53), NA())</f>
        <v>24129</v>
      </c>
      <c r="D67" s="181" t="e">
        <f>NA()</f>
        <v>#N/A</v>
      </c>
      <c r="E67" s="181" t="e">
        <f>NA()</f>
        <v>#N/A</v>
      </c>
      <c r="F67" s="181">
        <f>IF(ISNUMBER('将来負担比率（分子）の構造'!J$53), IF('将来負担比率（分子）の構造'!J$53 &lt; 0, 0, '将来負担比率（分子）の構造'!J$53), NA())</f>
        <v>18611</v>
      </c>
      <c r="G67" s="181" t="e">
        <f>NA()</f>
        <v>#N/A</v>
      </c>
      <c r="H67" s="181" t="e">
        <f>NA()</f>
        <v>#N/A</v>
      </c>
      <c r="I67" s="181">
        <f>IF(ISNUMBER('将来負担比率（分子）の構造'!K$53), IF('将来負担比率（分子）の構造'!K$53 &lt; 0, 0, '将来負担比率（分子）の構造'!K$53), NA())</f>
        <v>14138</v>
      </c>
      <c r="J67" s="181" t="e">
        <f>NA()</f>
        <v>#N/A</v>
      </c>
      <c r="K67" s="181" t="e">
        <f>NA()</f>
        <v>#N/A</v>
      </c>
      <c r="L67" s="181">
        <f>IF(ISNUMBER('将来負担比率（分子）の構造'!L$53), IF('将来負担比率（分子）の構造'!L$53 &lt; 0, 0, '将来負担比率（分子）の構造'!L$53), NA())</f>
        <v>7786</v>
      </c>
      <c r="M67" s="181" t="e">
        <f>NA()</f>
        <v>#N/A</v>
      </c>
      <c r="N67" s="181" t="e">
        <f>NA()</f>
        <v>#N/A</v>
      </c>
      <c r="O67" s="181">
        <f>IF(ISNUMBER('将来負担比率（分子）の構造'!M$53), IF('将来負担比率（分子）の構造'!M$53 &lt; 0, 0, '将来負担比率（分子）の構造'!M$53), NA())</f>
        <v>4881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5783</v>
      </c>
      <c r="C72" s="185">
        <f>基金残高に係る経年分析!G55</f>
        <v>5840</v>
      </c>
      <c r="D72" s="185">
        <f>基金残高に係る経年分析!H55</f>
        <v>6236</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2406</v>
      </c>
      <c r="C74" s="185">
        <f>基金残高に係る経年分析!G57</f>
        <v>2493</v>
      </c>
      <c r="D74" s="185">
        <f>基金残高に係る経年分析!H57</f>
        <v>2414</v>
      </c>
    </row>
  </sheetData>
  <sheetProtection algorithmName="SHA-512" hashValue="oPFVcMxc7mCumeHthVMeNG+lCOm7SP4igzSQVOCNVqRX6K8zEGctADbje0+HOC4cHU2Qk84YHxfsSj6dehRcyQ==" saltValue="pGq3WEpp+PnR+ABSea7hSQ==" spinCount="100000" sheet="1" objects="1" scenarios="1"/>
  <customSheetViews>
    <customSheetView guid="{67B2667A-1947-427E-92C5-4D1BA1B7814A}"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7B6A1697-7FDA-4DD7-8038-1852BE4F214E}"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39579752</v>
      </c>
      <c r="S5" s="696"/>
      <c r="T5" s="696"/>
      <c r="U5" s="696"/>
      <c r="V5" s="696"/>
      <c r="W5" s="696"/>
      <c r="X5" s="696"/>
      <c r="Y5" s="739"/>
      <c r="Z5" s="757">
        <v>38.799999999999997</v>
      </c>
      <c r="AA5" s="757"/>
      <c r="AB5" s="757"/>
      <c r="AC5" s="757"/>
      <c r="AD5" s="758">
        <v>36185018</v>
      </c>
      <c r="AE5" s="758"/>
      <c r="AF5" s="758"/>
      <c r="AG5" s="758"/>
      <c r="AH5" s="758"/>
      <c r="AI5" s="758"/>
      <c r="AJ5" s="758"/>
      <c r="AK5" s="758"/>
      <c r="AL5" s="740">
        <v>66.099999999999994</v>
      </c>
      <c r="AM5" s="711"/>
      <c r="AN5" s="711"/>
      <c r="AO5" s="741"/>
      <c r="AP5" s="706" t="s">
        <v>229</v>
      </c>
      <c r="AQ5" s="707"/>
      <c r="AR5" s="707"/>
      <c r="AS5" s="707"/>
      <c r="AT5" s="707"/>
      <c r="AU5" s="707"/>
      <c r="AV5" s="707"/>
      <c r="AW5" s="707"/>
      <c r="AX5" s="707"/>
      <c r="AY5" s="707"/>
      <c r="AZ5" s="707"/>
      <c r="BA5" s="707"/>
      <c r="BB5" s="707"/>
      <c r="BC5" s="707"/>
      <c r="BD5" s="707"/>
      <c r="BE5" s="707"/>
      <c r="BF5" s="708"/>
      <c r="BG5" s="640">
        <v>36174194</v>
      </c>
      <c r="BH5" s="641"/>
      <c r="BI5" s="641"/>
      <c r="BJ5" s="641"/>
      <c r="BK5" s="641"/>
      <c r="BL5" s="641"/>
      <c r="BM5" s="641"/>
      <c r="BN5" s="642"/>
      <c r="BO5" s="677">
        <v>91.4</v>
      </c>
      <c r="BP5" s="677"/>
      <c r="BQ5" s="677"/>
      <c r="BR5" s="677"/>
      <c r="BS5" s="678">
        <v>532897</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439432</v>
      </c>
      <c r="S6" s="641"/>
      <c r="T6" s="641"/>
      <c r="U6" s="641"/>
      <c r="V6" s="641"/>
      <c r="W6" s="641"/>
      <c r="X6" s="641"/>
      <c r="Y6" s="642"/>
      <c r="Z6" s="677">
        <v>0.4</v>
      </c>
      <c r="AA6" s="677"/>
      <c r="AB6" s="677"/>
      <c r="AC6" s="677"/>
      <c r="AD6" s="678">
        <v>439432</v>
      </c>
      <c r="AE6" s="678"/>
      <c r="AF6" s="678"/>
      <c r="AG6" s="678"/>
      <c r="AH6" s="678"/>
      <c r="AI6" s="678"/>
      <c r="AJ6" s="678"/>
      <c r="AK6" s="678"/>
      <c r="AL6" s="643">
        <v>0.8</v>
      </c>
      <c r="AM6" s="644"/>
      <c r="AN6" s="644"/>
      <c r="AO6" s="679"/>
      <c r="AP6" s="637" t="s">
        <v>234</v>
      </c>
      <c r="AQ6" s="638"/>
      <c r="AR6" s="638"/>
      <c r="AS6" s="638"/>
      <c r="AT6" s="638"/>
      <c r="AU6" s="638"/>
      <c r="AV6" s="638"/>
      <c r="AW6" s="638"/>
      <c r="AX6" s="638"/>
      <c r="AY6" s="638"/>
      <c r="AZ6" s="638"/>
      <c r="BA6" s="638"/>
      <c r="BB6" s="638"/>
      <c r="BC6" s="638"/>
      <c r="BD6" s="638"/>
      <c r="BE6" s="638"/>
      <c r="BF6" s="639"/>
      <c r="BG6" s="640">
        <v>36174194</v>
      </c>
      <c r="BH6" s="641"/>
      <c r="BI6" s="641"/>
      <c r="BJ6" s="641"/>
      <c r="BK6" s="641"/>
      <c r="BL6" s="641"/>
      <c r="BM6" s="641"/>
      <c r="BN6" s="642"/>
      <c r="BO6" s="677">
        <v>91.4</v>
      </c>
      <c r="BP6" s="677"/>
      <c r="BQ6" s="677"/>
      <c r="BR6" s="677"/>
      <c r="BS6" s="678">
        <v>532897</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501520</v>
      </c>
      <c r="CS6" s="641"/>
      <c r="CT6" s="641"/>
      <c r="CU6" s="641"/>
      <c r="CV6" s="641"/>
      <c r="CW6" s="641"/>
      <c r="CX6" s="641"/>
      <c r="CY6" s="642"/>
      <c r="CZ6" s="740">
        <v>0.5</v>
      </c>
      <c r="DA6" s="711"/>
      <c r="DB6" s="711"/>
      <c r="DC6" s="743"/>
      <c r="DD6" s="646" t="s">
        <v>130</v>
      </c>
      <c r="DE6" s="641"/>
      <c r="DF6" s="641"/>
      <c r="DG6" s="641"/>
      <c r="DH6" s="641"/>
      <c r="DI6" s="641"/>
      <c r="DJ6" s="641"/>
      <c r="DK6" s="641"/>
      <c r="DL6" s="641"/>
      <c r="DM6" s="641"/>
      <c r="DN6" s="641"/>
      <c r="DO6" s="641"/>
      <c r="DP6" s="642"/>
      <c r="DQ6" s="646">
        <v>501364</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51487</v>
      </c>
      <c r="S7" s="641"/>
      <c r="T7" s="641"/>
      <c r="U7" s="641"/>
      <c r="V7" s="641"/>
      <c r="W7" s="641"/>
      <c r="X7" s="641"/>
      <c r="Y7" s="642"/>
      <c r="Z7" s="677">
        <v>0.1</v>
      </c>
      <c r="AA7" s="677"/>
      <c r="AB7" s="677"/>
      <c r="AC7" s="677"/>
      <c r="AD7" s="678">
        <v>51487</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17618427</v>
      </c>
      <c r="BH7" s="641"/>
      <c r="BI7" s="641"/>
      <c r="BJ7" s="641"/>
      <c r="BK7" s="641"/>
      <c r="BL7" s="641"/>
      <c r="BM7" s="641"/>
      <c r="BN7" s="642"/>
      <c r="BO7" s="677">
        <v>44.5</v>
      </c>
      <c r="BP7" s="677"/>
      <c r="BQ7" s="677"/>
      <c r="BR7" s="677"/>
      <c r="BS7" s="678">
        <v>532897</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7404485</v>
      </c>
      <c r="CS7" s="641"/>
      <c r="CT7" s="641"/>
      <c r="CU7" s="641"/>
      <c r="CV7" s="641"/>
      <c r="CW7" s="641"/>
      <c r="CX7" s="641"/>
      <c r="CY7" s="642"/>
      <c r="CZ7" s="677">
        <v>7.4</v>
      </c>
      <c r="DA7" s="677"/>
      <c r="DB7" s="677"/>
      <c r="DC7" s="677"/>
      <c r="DD7" s="646">
        <v>104879</v>
      </c>
      <c r="DE7" s="641"/>
      <c r="DF7" s="641"/>
      <c r="DG7" s="641"/>
      <c r="DH7" s="641"/>
      <c r="DI7" s="641"/>
      <c r="DJ7" s="641"/>
      <c r="DK7" s="641"/>
      <c r="DL7" s="641"/>
      <c r="DM7" s="641"/>
      <c r="DN7" s="641"/>
      <c r="DO7" s="641"/>
      <c r="DP7" s="642"/>
      <c r="DQ7" s="646">
        <v>6374430</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237693</v>
      </c>
      <c r="S8" s="641"/>
      <c r="T8" s="641"/>
      <c r="U8" s="641"/>
      <c r="V8" s="641"/>
      <c r="W8" s="641"/>
      <c r="X8" s="641"/>
      <c r="Y8" s="642"/>
      <c r="Z8" s="677">
        <v>0.2</v>
      </c>
      <c r="AA8" s="677"/>
      <c r="AB8" s="677"/>
      <c r="AC8" s="677"/>
      <c r="AD8" s="678">
        <v>237693</v>
      </c>
      <c r="AE8" s="678"/>
      <c r="AF8" s="678"/>
      <c r="AG8" s="678"/>
      <c r="AH8" s="678"/>
      <c r="AI8" s="678"/>
      <c r="AJ8" s="678"/>
      <c r="AK8" s="678"/>
      <c r="AL8" s="643">
        <v>0.4</v>
      </c>
      <c r="AM8" s="644"/>
      <c r="AN8" s="644"/>
      <c r="AO8" s="679"/>
      <c r="AP8" s="637" t="s">
        <v>240</v>
      </c>
      <c r="AQ8" s="638"/>
      <c r="AR8" s="638"/>
      <c r="AS8" s="638"/>
      <c r="AT8" s="638"/>
      <c r="AU8" s="638"/>
      <c r="AV8" s="638"/>
      <c r="AW8" s="638"/>
      <c r="AX8" s="638"/>
      <c r="AY8" s="638"/>
      <c r="AZ8" s="638"/>
      <c r="BA8" s="638"/>
      <c r="BB8" s="638"/>
      <c r="BC8" s="638"/>
      <c r="BD8" s="638"/>
      <c r="BE8" s="638"/>
      <c r="BF8" s="639"/>
      <c r="BG8" s="640">
        <v>427453</v>
      </c>
      <c r="BH8" s="641"/>
      <c r="BI8" s="641"/>
      <c r="BJ8" s="641"/>
      <c r="BK8" s="641"/>
      <c r="BL8" s="641"/>
      <c r="BM8" s="641"/>
      <c r="BN8" s="642"/>
      <c r="BO8" s="677">
        <v>1.1000000000000001</v>
      </c>
      <c r="BP8" s="677"/>
      <c r="BQ8" s="677"/>
      <c r="BR8" s="677"/>
      <c r="BS8" s="646" t="s">
        <v>130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52627221</v>
      </c>
      <c r="CS8" s="641"/>
      <c r="CT8" s="641"/>
      <c r="CU8" s="641"/>
      <c r="CV8" s="641"/>
      <c r="CW8" s="641"/>
      <c r="CX8" s="641"/>
      <c r="CY8" s="642"/>
      <c r="CZ8" s="677">
        <v>52.4</v>
      </c>
      <c r="DA8" s="677"/>
      <c r="DB8" s="677"/>
      <c r="DC8" s="677"/>
      <c r="DD8" s="646">
        <v>446286</v>
      </c>
      <c r="DE8" s="641"/>
      <c r="DF8" s="641"/>
      <c r="DG8" s="641"/>
      <c r="DH8" s="641"/>
      <c r="DI8" s="641"/>
      <c r="DJ8" s="641"/>
      <c r="DK8" s="641"/>
      <c r="DL8" s="641"/>
      <c r="DM8" s="641"/>
      <c r="DN8" s="641"/>
      <c r="DO8" s="641"/>
      <c r="DP8" s="642"/>
      <c r="DQ8" s="646">
        <v>24048701</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136927</v>
      </c>
      <c r="S9" s="641"/>
      <c r="T9" s="641"/>
      <c r="U9" s="641"/>
      <c r="V9" s="641"/>
      <c r="W9" s="641"/>
      <c r="X9" s="641"/>
      <c r="Y9" s="642"/>
      <c r="Z9" s="677">
        <v>0.1</v>
      </c>
      <c r="AA9" s="677"/>
      <c r="AB9" s="677"/>
      <c r="AC9" s="677"/>
      <c r="AD9" s="678">
        <v>136927</v>
      </c>
      <c r="AE9" s="678"/>
      <c r="AF9" s="678"/>
      <c r="AG9" s="678"/>
      <c r="AH9" s="678"/>
      <c r="AI9" s="678"/>
      <c r="AJ9" s="678"/>
      <c r="AK9" s="678"/>
      <c r="AL9" s="643">
        <v>0.3</v>
      </c>
      <c r="AM9" s="644"/>
      <c r="AN9" s="644"/>
      <c r="AO9" s="679"/>
      <c r="AP9" s="637" t="s">
        <v>243</v>
      </c>
      <c r="AQ9" s="638"/>
      <c r="AR9" s="638"/>
      <c r="AS9" s="638"/>
      <c r="AT9" s="638"/>
      <c r="AU9" s="638"/>
      <c r="AV9" s="638"/>
      <c r="AW9" s="638"/>
      <c r="AX9" s="638"/>
      <c r="AY9" s="638"/>
      <c r="AZ9" s="638"/>
      <c r="BA9" s="638"/>
      <c r="BB9" s="638"/>
      <c r="BC9" s="638"/>
      <c r="BD9" s="638"/>
      <c r="BE9" s="638"/>
      <c r="BF9" s="639"/>
      <c r="BG9" s="640">
        <v>13820629</v>
      </c>
      <c r="BH9" s="641"/>
      <c r="BI9" s="641"/>
      <c r="BJ9" s="641"/>
      <c r="BK9" s="641"/>
      <c r="BL9" s="641"/>
      <c r="BM9" s="641"/>
      <c r="BN9" s="642"/>
      <c r="BO9" s="677">
        <v>34.9</v>
      </c>
      <c r="BP9" s="677"/>
      <c r="BQ9" s="677"/>
      <c r="BR9" s="677"/>
      <c r="BS9" s="646" t="s">
        <v>130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8979007</v>
      </c>
      <c r="CS9" s="641"/>
      <c r="CT9" s="641"/>
      <c r="CU9" s="641"/>
      <c r="CV9" s="641"/>
      <c r="CW9" s="641"/>
      <c r="CX9" s="641"/>
      <c r="CY9" s="642"/>
      <c r="CZ9" s="677">
        <v>8.9</v>
      </c>
      <c r="DA9" s="677"/>
      <c r="DB9" s="677"/>
      <c r="DC9" s="677"/>
      <c r="DD9" s="646">
        <v>259854</v>
      </c>
      <c r="DE9" s="641"/>
      <c r="DF9" s="641"/>
      <c r="DG9" s="641"/>
      <c r="DH9" s="641"/>
      <c r="DI9" s="641"/>
      <c r="DJ9" s="641"/>
      <c r="DK9" s="641"/>
      <c r="DL9" s="641"/>
      <c r="DM9" s="641"/>
      <c r="DN9" s="641"/>
      <c r="DO9" s="641"/>
      <c r="DP9" s="642"/>
      <c r="DQ9" s="646">
        <v>7152088</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130</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741160</v>
      </c>
      <c r="BH10" s="641"/>
      <c r="BI10" s="641"/>
      <c r="BJ10" s="641"/>
      <c r="BK10" s="641"/>
      <c r="BL10" s="641"/>
      <c r="BM10" s="641"/>
      <c r="BN10" s="642"/>
      <c r="BO10" s="677">
        <v>1.9</v>
      </c>
      <c r="BP10" s="677"/>
      <c r="BQ10" s="677"/>
      <c r="BR10" s="677"/>
      <c r="BS10" s="646" t="s">
        <v>130</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185135</v>
      </c>
      <c r="CS10" s="641"/>
      <c r="CT10" s="641"/>
      <c r="CU10" s="641"/>
      <c r="CV10" s="641"/>
      <c r="CW10" s="641"/>
      <c r="CX10" s="641"/>
      <c r="CY10" s="642"/>
      <c r="CZ10" s="677">
        <v>0.2</v>
      </c>
      <c r="DA10" s="677"/>
      <c r="DB10" s="677"/>
      <c r="DC10" s="677"/>
      <c r="DD10" s="646">
        <v>415</v>
      </c>
      <c r="DE10" s="641"/>
      <c r="DF10" s="641"/>
      <c r="DG10" s="641"/>
      <c r="DH10" s="641"/>
      <c r="DI10" s="641"/>
      <c r="DJ10" s="641"/>
      <c r="DK10" s="641"/>
      <c r="DL10" s="641"/>
      <c r="DM10" s="641"/>
      <c r="DN10" s="641"/>
      <c r="DO10" s="641"/>
      <c r="DP10" s="642"/>
      <c r="DQ10" s="646">
        <v>172885</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4521777</v>
      </c>
      <c r="S11" s="641"/>
      <c r="T11" s="641"/>
      <c r="U11" s="641"/>
      <c r="V11" s="641"/>
      <c r="W11" s="641"/>
      <c r="X11" s="641"/>
      <c r="Y11" s="642"/>
      <c r="Z11" s="643">
        <v>4.4000000000000004</v>
      </c>
      <c r="AA11" s="644"/>
      <c r="AB11" s="644"/>
      <c r="AC11" s="645"/>
      <c r="AD11" s="646">
        <v>4521777</v>
      </c>
      <c r="AE11" s="641"/>
      <c r="AF11" s="641"/>
      <c r="AG11" s="641"/>
      <c r="AH11" s="641"/>
      <c r="AI11" s="641"/>
      <c r="AJ11" s="641"/>
      <c r="AK11" s="642"/>
      <c r="AL11" s="643">
        <v>8.3000000000000007</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2629185</v>
      </c>
      <c r="BH11" s="641"/>
      <c r="BI11" s="641"/>
      <c r="BJ11" s="641"/>
      <c r="BK11" s="641"/>
      <c r="BL11" s="641"/>
      <c r="BM11" s="641"/>
      <c r="BN11" s="642"/>
      <c r="BO11" s="677">
        <v>6.6</v>
      </c>
      <c r="BP11" s="677"/>
      <c r="BQ11" s="677"/>
      <c r="BR11" s="677"/>
      <c r="BS11" s="646">
        <v>532897</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199740</v>
      </c>
      <c r="CS11" s="641"/>
      <c r="CT11" s="641"/>
      <c r="CU11" s="641"/>
      <c r="CV11" s="641"/>
      <c r="CW11" s="641"/>
      <c r="CX11" s="641"/>
      <c r="CY11" s="642"/>
      <c r="CZ11" s="677">
        <v>0.2</v>
      </c>
      <c r="DA11" s="677"/>
      <c r="DB11" s="677"/>
      <c r="DC11" s="677"/>
      <c r="DD11" s="646">
        <v>112581</v>
      </c>
      <c r="DE11" s="641"/>
      <c r="DF11" s="641"/>
      <c r="DG11" s="641"/>
      <c r="DH11" s="641"/>
      <c r="DI11" s="641"/>
      <c r="DJ11" s="641"/>
      <c r="DK11" s="641"/>
      <c r="DL11" s="641"/>
      <c r="DM11" s="641"/>
      <c r="DN11" s="641"/>
      <c r="DO11" s="641"/>
      <c r="DP11" s="642"/>
      <c r="DQ11" s="646">
        <v>136372</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130</v>
      </c>
      <c r="S12" s="641"/>
      <c r="T12" s="641"/>
      <c r="U12" s="641"/>
      <c r="V12" s="641"/>
      <c r="W12" s="641"/>
      <c r="X12" s="641"/>
      <c r="Y12" s="642"/>
      <c r="Z12" s="677" t="s">
        <v>130</v>
      </c>
      <c r="AA12" s="677"/>
      <c r="AB12" s="677"/>
      <c r="AC12" s="677"/>
      <c r="AD12" s="678" t="s">
        <v>130</v>
      </c>
      <c r="AE12" s="678"/>
      <c r="AF12" s="678"/>
      <c r="AG12" s="678"/>
      <c r="AH12" s="678"/>
      <c r="AI12" s="678"/>
      <c r="AJ12" s="678"/>
      <c r="AK12" s="678"/>
      <c r="AL12" s="643" t="s">
        <v>252</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16482929</v>
      </c>
      <c r="BH12" s="641"/>
      <c r="BI12" s="641"/>
      <c r="BJ12" s="641"/>
      <c r="BK12" s="641"/>
      <c r="BL12" s="641"/>
      <c r="BM12" s="641"/>
      <c r="BN12" s="642"/>
      <c r="BO12" s="677">
        <v>41.6</v>
      </c>
      <c r="BP12" s="677"/>
      <c r="BQ12" s="677"/>
      <c r="BR12" s="677"/>
      <c r="BS12" s="646" t="s">
        <v>252</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920778</v>
      </c>
      <c r="CS12" s="641"/>
      <c r="CT12" s="641"/>
      <c r="CU12" s="641"/>
      <c r="CV12" s="641"/>
      <c r="CW12" s="641"/>
      <c r="CX12" s="641"/>
      <c r="CY12" s="642"/>
      <c r="CZ12" s="677">
        <v>0.9</v>
      </c>
      <c r="DA12" s="677"/>
      <c r="DB12" s="677"/>
      <c r="DC12" s="677"/>
      <c r="DD12" s="646" t="s">
        <v>130</v>
      </c>
      <c r="DE12" s="641"/>
      <c r="DF12" s="641"/>
      <c r="DG12" s="641"/>
      <c r="DH12" s="641"/>
      <c r="DI12" s="641"/>
      <c r="DJ12" s="641"/>
      <c r="DK12" s="641"/>
      <c r="DL12" s="641"/>
      <c r="DM12" s="641"/>
      <c r="DN12" s="641"/>
      <c r="DO12" s="641"/>
      <c r="DP12" s="642"/>
      <c r="DQ12" s="646">
        <v>375248</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16203582</v>
      </c>
      <c r="BH13" s="641"/>
      <c r="BI13" s="641"/>
      <c r="BJ13" s="641"/>
      <c r="BK13" s="641"/>
      <c r="BL13" s="641"/>
      <c r="BM13" s="641"/>
      <c r="BN13" s="642"/>
      <c r="BO13" s="677">
        <v>40.9</v>
      </c>
      <c r="BP13" s="677"/>
      <c r="BQ13" s="677"/>
      <c r="BR13" s="677"/>
      <c r="BS13" s="646" t="s">
        <v>252</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8279173</v>
      </c>
      <c r="CS13" s="641"/>
      <c r="CT13" s="641"/>
      <c r="CU13" s="641"/>
      <c r="CV13" s="641"/>
      <c r="CW13" s="641"/>
      <c r="CX13" s="641"/>
      <c r="CY13" s="642"/>
      <c r="CZ13" s="677">
        <v>8.1999999999999993</v>
      </c>
      <c r="DA13" s="677"/>
      <c r="DB13" s="677"/>
      <c r="DC13" s="677"/>
      <c r="DD13" s="646">
        <v>2295839</v>
      </c>
      <c r="DE13" s="641"/>
      <c r="DF13" s="641"/>
      <c r="DG13" s="641"/>
      <c r="DH13" s="641"/>
      <c r="DI13" s="641"/>
      <c r="DJ13" s="641"/>
      <c r="DK13" s="641"/>
      <c r="DL13" s="641"/>
      <c r="DM13" s="641"/>
      <c r="DN13" s="641"/>
      <c r="DO13" s="641"/>
      <c r="DP13" s="642"/>
      <c r="DQ13" s="646">
        <v>6301786</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124727</v>
      </c>
      <c r="S14" s="641"/>
      <c r="T14" s="641"/>
      <c r="U14" s="641"/>
      <c r="V14" s="641"/>
      <c r="W14" s="641"/>
      <c r="X14" s="641"/>
      <c r="Y14" s="642"/>
      <c r="Z14" s="677">
        <v>0.1</v>
      </c>
      <c r="AA14" s="677"/>
      <c r="AB14" s="677"/>
      <c r="AC14" s="677"/>
      <c r="AD14" s="678">
        <v>124727</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365417</v>
      </c>
      <c r="BH14" s="641"/>
      <c r="BI14" s="641"/>
      <c r="BJ14" s="641"/>
      <c r="BK14" s="641"/>
      <c r="BL14" s="641"/>
      <c r="BM14" s="641"/>
      <c r="BN14" s="642"/>
      <c r="BO14" s="677">
        <v>0.9</v>
      </c>
      <c r="BP14" s="677"/>
      <c r="BQ14" s="677"/>
      <c r="BR14" s="677"/>
      <c r="BS14" s="646" t="s">
        <v>252</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2761768</v>
      </c>
      <c r="CS14" s="641"/>
      <c r="CT14" s="641"/>
      <c r="CU14" s="641"/>
      <c r="CV14" s="641"/>
      <c r="CW14" s="641"/>
      <c r="CX14" s="641"/>
      <c r="CY14" s="642"/>
      <c r="CZ14" s="677">
        <v>2.7</v>
      </c>
      <c r="DA14" s="677"/>
      <c r="DB14" s="677"/>
      <c r="DC14" s="677"/>
      <c r="DD14" s="646">
        <v>188124</v>
      </c>
      <c r="DE14" s="641"/>
      <c r="DF14" s="641"/>
      <c r="DG14" s="641"/>
      <c r="DH14" s="641"/>
      <c r="DI14" s="641"/>
      <c r="DJ14" s="641"/>
      <c r="DK14" s="641"/>
      <c r="DL14" s="641"/>
      <c r="DM14" s="641"/>
      <c r="DN14" s="641"/>
      <c r="DO14" s="641"/>
      <c r="DP14" s="642"/>
      <c r="DQ14" s="646">
        <v>2558406</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252</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130</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1707421</v>
      </c>
      <c r="BH15" s="641"/>
      <c r="BI15" s="641"/>
      <c r="BJ15" s="641"/>
      <c r="BK15" s="641"/>
      <c r="BL15" s="641"/>
      <c r="BM15" s="641"/>
      <c r="BN15" s="642"/>
      <c r="BO15" s="677">
        <v>4.3</v>
      </c>
      <c r="BP15" s="677"/>
      <c r="BQ15" s="677"/>
      <c r="BR15" s="677"/>
      <c r="BS15" s="646" t="s">
        <v>252</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9795840</v>
      </c>
      <c r="CS15" s="641"/>
      <c r="CT15" s="641"/>
      <c r="CU15" s="641"/>
      <c r="CV15" s="641"/>
      <c r="CW15" s="641"/>
      <c r="CX15" s="641"/>
      <c r="CY15" s="642"/>
      <c r="CZ15" s="677">
        <v>9.6999999999999993</v>
      </c>
      <c r="DA15" s="677"/>
      <c r="DB15" s="677"/>
      <c r="DC15" s="677"/>
      <c r="DD15" s="646">
        <v>2324711</v>
      </c>
      <c r="DE15" s="641"/>
      <c r="DF15" s="641"/>
      <c r="DG15" s="641"/>
      <c r="DH15" s="641"/>
      <c r="DI15" s="641"/>
      <c r="DJ15" s="641"/>
      <c r="DK15" s="641"/>
      <c r="DL15" s="641"/>
      <c r="DM15" s="641"/>
      <c r="DN15" s="641"/>
      <c r="DO15" s="641"/>
      <c r="DP15" s="642"/>
      <c r="DQ15" s="646">
        <v>6687712</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38826</v>
      </c>
      <c r="S16" s="641"/>
      <c r="T16" s="641"/>
      <c r="U16" s="641"/>
      <c r="V16" s="641"/>
      <c r="W16" s="641"/>
      <c r="X16" s="641"/>
      <c r="Y16" s="642"/>
      <c r="Z16" s="677">
        <v>0</v>
      </c>
      <c r="AA16" s="677"/>
      <c r="AB16" s="677"/>
      <c r="AC16" s="677"/>
      <c r="AD16" s="678">
        <v>38826</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252</v>
      </c>
      <c r="BH16" s="641"/>
      <c r="BI16" s="641"/>
      <c r="BJ16" s="641"/>
      <c r="BK16" s="641"/>
      <c r="BL16" s="641"/>
      <c r="BM16" s="641"/>
      <c r="BN16" s="642"/>
      <c r="BO16" s="677" t="s">
        <v>252</v>
      </c>
      <c r="BP16" s="677"/>
      <c r="BQ16" s="677"/>
      <c r="BR16" s="677"/>
      <c r="BS16" s="646" t="s">
        <v>130</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69962</v>
      </c>
      <c r="CS16" s="641"/>
      <c r="CT16" s="641"/>
      <c r="CU16" s="641"/>
      <c r="CV16" s="641"/>
      <c r="CW16" s="641"/>
      <c r="CX16" s="641"/>
      <c r="CY16" s="642"/>
      <c r="CZ16" s="677">
        <v>0.1</v>
      </c>
      <c r="DA16" s="677"/>
      <c r="DB16" s="677"/>
      <c r="DC16" s="677"/>
      <c r="DD16" s="646" t="s">
        <v>252</v>
      </c>
      <c r="DE16" s="641"/>
      <c r="DF16" s="641"/>
      <c r="DG16" s="641"/>
      <c r="DH16" s="641"/>
      <c r="DI16" s="641"/>
      <c r="DJ16" s="641"/>
      <c r="DK16" s="641"/>
      <c r="DL16" s="641"/>
      <c r="DM16" s="641"/>
      <c r="DN16" s="641"/>
      <c r="DO16" s="641"/>
      <c r="DP16" s="642"/>
      <c r="DQ16" s="646">
        <v>5230</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615795</v>
      </c>
      <c r="S17" s="641"/>
      <c r="T17" s="641"/>
      <c r="U17" s="641"/>
      <c r="V17" s="641"/>
      <c r="W17" s="641"/>
      <c r="X17" s="641"/>
      <c r="Y17" s="642"/>
      <c r="Z17" s="677">
        <v>0.6</v>
      </c>
      <c r="AA17" s="677"/>
      <c r="AB17" s="677"/>
      <c r="AC17" s="677"/>
      <c r="AD17" s="678">
        <v>615795</v>
      </c>
      <c r="AE17" s="678"/>
      <c r="AF17" s="678"/>
      <c r="AG17" s="678"/>
      <c r="AH17" s="678"/>
      <c r="AI17" s="678"/>
      <c r="AJ17" s="678"/>
      <c r="AK17" s="678"/>
      <c r="AL17" s="643">
        <v>1.1000000000000001</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8800593</v>
      </c>
      <c r="CS17" s="641"/>
      <c r="CT17" s="641"/>
      <c r="CU17" s="641"/>
      <c r="CV17" s="641"/>
      <c r="CW17" s="641"/>
      <c r="CX17" s="641"/>
      <c r="CY17" s="642"/>
      <c r="CZ17" s="677">
        <v>8.8000000000000007</v>
      </c>
      <c r="DA17" s="677"/>
      <c r="DB17" s="677"/>
      <c r="DC17" s="677"/>
      <c r="DD17" s="646" t="s">
        <v>130</v>
      </c>
      <c r="DE17" s="641"/>
      <c r="DF17" s="641"/>
      <c r="DG17" s="641"/>
      <c r="DH17" s="641"/>
      <c r="DI17" s="641"/>
      <c r="DJ17" s="641"/>
      <c r="DK17" s="641"/>
      <c r="DL17" s="641"/>
      <c r="DM17" s="641"/>
      <c r="DN17" s="641"/>
      <c r="DO17" s="641"/>
      <c r="DP17" s="642"/>
      <c r="DQ17" s="646">
        <v>8757572</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281887</v>
      </c>
      <c r="S18" s="641"/>
      <c r="T18" s="641"/>
      <c r="U18" s="641"/>
      <c r="V18" s="641"/>
      <c r="W18" s="641"/>
      <c r="X18" s="641"/>
      <c r="Y18" s="642"/>
      <c r="Z18" s="677">
        <v>0.3</v>
      </c>
      <c r="AA18" s="677"/>
      <c r="AB18" s="677"/>
      <c r="AC18" s="677"/>
      <c r="AD18" s="678">
        <v>281887</v>
      </c>
      <c r="AE18" s="678"/>
      <c r="AF18" s="678"/>
      <c r="AG18" s="678"/>
      <c r="AH18" s="678"/>
      <c r="AI18" s="678"/>
      <c r="AJ18" s="678"/>
      <c r="AK18" s="678"/>
      <c r="AL18" s="643">
        <v>0.5</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252</v>
      </c>
      <c r="BH18" s="641"/>
      <c r="BI18" s="641"/>
      <c r="BJ18" s="641"/>
      <c r="BK18" s="641"/>
      <c r="BL18" s="641"/>
      <c r="BM18" s="641"/>
      <c r="BN18" s="642"/>
      <c r="BO18" s="677" t="s">
        <v>252</v>
      </c>
      <c r="BP18" s="677"/>
      <c r="BQ18" s="677"/>
      <c r="BR18" s="677"/>
      <c r="BS18" s="646" t="s">
        <v>130</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252</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17464</v>
      </c>
      <c r="S19" s="641"/>
      <c r="T19" s="641"/>
      <c r="U19" s="641"/>
      <c r="V19" s="641"/>
      <c r="W19" s="641"/>
      <c r="X19" s="641"/>
      <c r="Y19" s="642"/>
      <c r="Z19" s="677">
        <v>0</v>
      </c>
      <c r="AA19" s="677"/>
      <c r="AB19" s="677"/>
      <c r="AC19" s="677"/>
      <c r="AD19" s="678">
        <v>17464</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3405558</v>
      </c>
      <c r="BH19" s="641"/>
      <c r="BI19" s="641"/>
      <c r="BJ19" s="641"/>
      <c r="BK19" s="641"/>
      <c r="BL19" s="641"/>
      <c r="BM19" s="641"/>
      <c r="BN19" s="642"/>
      <c r="BO19" s="677">
        <v>8.6</v>
      </c>
      <c r="BP19" s="677"/>
      <c r="BQ19" s="677"/>
      <c r="BR19" s="677"/>
      <c r="BS19" s="646" t="s">
        <v>252</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252</v>
      </c>
      <c r="CS19" s="641"/>
      <c r="CT19" s="641"/>
      <c r="CU19" s="641"/>
      <c r="CV19" s="641"/>
      <c r="CW19" s="641"/>
      <c r="CX19" s="641"/>
      <c r="CY19" s="642"/>
      <c r="CZ19" s="677" t="s">
        <v>252</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3544</v>
      </c>
      <c r="S20" s="641"/>
      <c r="T20" s="641"/>
      <c r="U20" s="641"/>
      <c r="V20" s="641"/>
      <c r="W20" s="641"/>
      <c r="X20" s="641"/>
      <c r="Y20" s="642"/>
      <c r="Z20" s="677">
        <v>0</v>
      </c>
      <c r="AA20" s="677"/>
      <c r="AB20" s="677"/>
      <c r="AC20" s="677"/>
      <c r="AD20" s="678">
        <v>3544</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3405558</v>
      </c>
      <c r="BH20" s="641"/>
      <c r="BI20" s="641"/>
      <c r="BJ20" s="641"/>
      <c r="BK20" s="641"/>
      <c r="BL20" s="641"/>
      <c r="BM20" s="641"/>
      <c r="BN20" s="642"/>
      <c r="BO20" s="677">
        <v>8.6</v>
      </c>
      <c r="BP20" s="677"/>
      <c r="BQ20" s="677"/>
      <c r="BR20" s="677"/>
      <c r="BS20" s="646" t="s">
        <v>252</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100525222</v>
      </c>
      <c r="CS20" s="641"/>
      <c r="CT20" s="641"/>
      <c r="CU20" s="641"/>
      <c r="CV20" s="641"/>
      <c r="CW20" s="641"/>
      <c r="CX20" s="641"/>
      <c r="CY20" s="642"/>
      <c r="CZ20" s="677">
        <v>100</v>
      </c>
      <c r="DA20" s="677"/>
      <c r="DB20" s="677"/>
      <c r="DC20" s="677"/>
      <c r="DD20" s="646">
        <v>5732689</v>
      </c>
      <c r="DE20" s="641"/>
      <c r="DF20" s="641"/>
      <c r="DG20" s="641"/>
      <c r="DH20" s="641"/>
      <c r="DI20" s="641"/>
      <c r="DJ20" s="641"/>
      <c r="DK20" s="641"/>
      <c r="DL20" s="641"/>
      <c r="DM20" s="641"/>
      <c r="DN20" s="641"/>
      <c r="DO20" s="641"/>
      <c r="DP20" s="642"/>
      <c r="DQ20" s="646">
        <v>63071794</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312900</v>
      </c>
      <c r="S21" s="641"/>
      <c r="T21" s="641"/>
      <c r="U21" s="641"/>
      <c r="V21" s="641"/>
      <c r="W21" s="641"/>
      <c r="X21" s="641"/>
      <c r="Y21" s="642"/>
      <c r="Z21" s="677">
        <v>0.3</v>
      </c>
      <c r="AA21" s="677"/>
      <c r="AB21" s="677"/>
      <c r="AC21" s="677"/>
      <c r="AD21" s="678">
        <v>312900</v>
      </c>
      <c r="AE21" s="678"/>
      <c r="AF21" s="678"/>
      <c r="AG21" s="678"/>
      <c r="AH21" s="678"/>
      <c r="AI21" s="678"/>
      <c r="AJ21" s="678"/>
      <c r="AK21" s="678"/>
      <c r="AL21" s="643">
        <v>0.6</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v>10824</v>
      </c>
      <c r="BH21" s="641"/>
      <c r="BI21" s="641"/>
      <c r="BJ21" s="641"/>
      <c r="BK21" s="641"/>
      <c r="BL21" s="641"/>
      <c r="BM21" s="641"/>
      <c r="BN21" s="642"/>
      <c r="BO21" s="677">
        <v>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12175745</v>
      </c>
      <c r="S22" s="641"/>
      <c r="T22" s="641"/>
      <c r="U22" s="641"/>
      <c r="V22" s="641"/>
      <c r="W22" s="641"/>
      <c r="X22" s="641"/>
      <c r="Y22" s="642"/>
      <c r="Z22" s="677">
        <v>11.9</v>
      </c>
      <c r="AA22" s="677"/>
      <c r="AB22" s="677"/>
      <c r="AC22" s="677"/>
      <c r="AD22" s="678">
        <v>11610268</v>
      </c>
      <c r="AE22" s="678"/>
      <c r="AF22" s="678"/>
      <c r="AG22" s="678"/>
      <c r="AH22" s="678"/>
      <c r="AI22" s="678"/>
      <c r="AJ22" s="678"/>
      <c r="AK22" s="678"/>
      <c r="AL22" s="643">
        <v>21.2</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130</v>
      </c>
      <c r="BP22" s="677"/>
      <c r="BQ22" s="677"/>
      <c r="BR22" s="677"/>
      <c r="BS22" s="646" t="s">
        <v>130</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11610268</v>
      </c>
      <c r="S23" s="641"/>
      <c r="T23" s="641"/>
      <c r="U23" s="641"/>
      <c r="V23" s="641"/>
      <c r="W23" s="641"/>
      <c r="X23" s="641"/>
      <c r="Y23" s="642"/>
      <c r="Z23" s="677">
        <v>11.4</v>
      </c>
      <c r="AA23" s="677"/>
      <c r="AB23" s="677"/>
      <c r="AC23" s="677"/>
      <c r="AD23" s="678">
        <v>11610268</v>
      </c>
      <c r="AE23" s="678"/>
      <c r="AF23" s="678"/>
      <c r="AG23" s="678"/>
      <c r="AH23" s="678"/>
      <c r="AI23" s="678"/>
      <c r="AJ23" s="678"/>
      <c r="AK23" s="678"/>
      <c r="AL23" s="643">
        <v>21.2</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v>3394734</v>
      </c>
      <c r="BH23" s="641"/>
      <c r="BI23" s="641"/>
      <c r="BJ23" s="641"/>
      <c r="BK23" s="641"/>
      <c r="BL23" s="641"/>
      <c r="BM23" s="641"/>
      <c r="BN23" s="642"/>
      <c r="BO23" s="677">
        <v>8.6</v>
      </c>
      <c r="BP23" s="677"/>
      <c r="BQ23" s="677"/>
      <c r="BR23" s="677"/>
      <c r="BS23" s="646" t="s">
        <v>252</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565421</v>
      </c>
      <c r="S24" s="641"/>
      <c r="T24" s="641"/>
      <c r="U24" s="641"/>
      <c r="V24" s="641"/>
      <c r="W24" s="641"/>
      <c r="X24" s="641"/>
      <c r="Y24" s="642"/>
      <c r="Z24" s="677">
        <v>0.6</v>
      </c>
      <c r="AA24" s="677"/>
      <c r="AB24" s="677"/>
      <c r="AC24" s="677"/>
      <c r="AD24" s="678" t="s">
        <v>130</v>
      </c>
      <c r="AE24" s="678"/>
      <c r="AF24" s="678"/>
      <c r="AG24" s="678"/>
      <c r="AH24" s="678"/>
      <c r="AI24" s="678"/>
      <c r="AJ24" s="678"/>
      <c r="AK24" s="678"/>
      <c r="AL24" s="643" t="s">
        <v>130</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252</v>
      </c>
      <c r="BP24" s="677"/>
      <c r="BQ24" s="677"/>
      <c r="BR24" s="677"/>
      <c r="BS24" s="646" t="s">
        <v>252</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63594717</v>
      </c>
      <c r="CS24" s="696"/>
      <c r="CT24" s="696"/>
      <c r="CU24" s="696"/>
      <c r="CV24" s="696"/>
      <c r="CW24" s="696"/>
      <c r="CX24" s="696"/>
      <c r="CY24" s="739"/>
      <c r="CZ24" s="740">
        <v>63.3</v>
      </c>
      <c r="DA24" s="711"/>
      <c r="DB24" s="711"/>
      <c r="DC24" s="743"/>
      <c r="DD24" s="738">
        <v>35779553</v>
      </c>
      <c r="DE24" s="696"/>
      <c r="DF24" s="696"/>
      <c r="DG24" s="696"/>
      <c r="DH24" s="696"/>
      <c r="DI24" s="696"/>
      <c r="DJ24" s="696"/>
      <c r="DK24" s="739"/>
      <c r="DL24" s="738">
        <v>35502549</v>
      </c>
      <c r="DM24" s="696"/>
      <c r="DN24" s="696"/>
      <c r="DO24" s="696"/>
      <c r="DP24" s="696"/>
      <c r="DQ24" s="696"/>
      <c r="DR24" s="696"/>
      <c r="DS24" s="696"/>
      <c r="DT24" s="696"/>
      <c r="DU24" s="696"/>
      <c r="DV24" s="739"/>
      <c r="DW24" s="740">
        <v>59.9</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v>56</v>
      </c>
      <c r="S25" s="641"/>
      <c r="T25" s="641"/>
      <c r="U25" s="641"/>
      <c r="V25" s="641"/>
      <c r="W25" s="641"/>
      <c r="X25" s="641"/>
      <c r="Y25" s="642"/>
      <c r="Z25" s="677">
        <v>0</v>
      </c>
      <c r="AA25" s="677"/>
      <c r="AB25" s="677"/>
      <c r="AC25" s="677"/>
      <c r="AD25" s="678" t="s">
        <v>252</v>
      </c>
      <c r="AE25" s="678"/>
      <c r="AF25" s="678"/>
      <c r="AG25" s="678"/>
      <c r="AH25" s="678"/>
      <c r="AI25" s="678"/>
      <c r="AJ25" s="678"/>
      <c r="AK25" s="678"/>
      <c r="AL25" s="643" t="s">
        <v>130</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252</v>
      </c>
      <c r="BH25" s="641"/>
      <c r="BI25" s="641"/>
      <c r="BJ25" s="641"/>
      <c r="BK25" s="641"/>
      <c r="BL25" s="641"/>
      <c r="BM25" s="641"/>
      <c r="BN25" s="642"/>
      <c r="BO25" s="677" t="s">
        <v>130</v>
      </c>
      <c r="BP25" s="677"/>
      <c r="BQ25" s="677"/>
      <c r="BR25" s="677"/>
      <c r="BS25" s="646" t="s">
        <v>130</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17338048</v>
      </c>
      <c r="CS25" s="659"/>
      <c r="CT25" s="659"/>
      <c r="CU25" s="659"/>
      <c r="CV25" s="659"/>
      <c r="CW25" s="659"/>
      <c r="CX25" s="659"/>
      <c r="CY25" s="660"/>
      <c r="CZ25" s="643">
        <v>17.2</v>
      </c>
      <c r="DA25" s="661"/>
      <c r="DB25" s="661"/>
      <c r="DC25" s="662"/>
      <c r="DD25" s="646">
        <v>15922469</v>
      </c>
      <c r="DE25" s="659"/>
      <c r="DF25" s="659"/>
      <c r="DG25" s="659"/>
      <c r="DH25" s="659"/>
      <c r="DI25" s="659"/>
      <c r="DJ25" s="659"/>
      <c r="DK25" s="660"/>
      <c r="DL25" s="646">
        <v>15739830</v>
      </c>
      <c r="DM25" s="659"/>
      <c r="DN25" s="659"/>
      <c r="DO25" s="659"/>
      <c r="DP25" s="659"/>
      <c r="DQ25" s="659"/>
      <c r="DR25" s="659"/>
      <c r="DS25" s="659"/>
      <c r="DT25" s="659"/>
      <c r="DU25" s="659"/>
      <c r="DV25" s="660"/>
      <c r="DW25" s="643">
        <v>26.6</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57922161</v>
      </c>
      <c r="S26" s="641"/>
      <c r="T26" s="641"/>
      <c r="U26" s="641"/>
      <c r="V26" s="641"/>
      <c r="W26" s="641"/>
      <c r="X26" s="641"/>
      <c r="Y26" s="642"/>
      <c r="Z26" s="677">
        <v>56.8</v>
      </c>
      <c r="AA26" s="677"/>
      <c r="AB26" s="677"/>
      <c r="AC26" s="677"/>
      <c r="AD26" s="678">
        <v>53961950</v>
      </c>
      <c r="AE26" s="678"/>
      <c r="AF26" s="678"/>
      <c r="AG26" s="678"/>
      <c r="AH26" s="678"/>
      <c r="AI26" s="678"/>
      <c r="AJ26" s="678"/>
      <c r="AK26" s="678"/>
      <c r="AL26" s="643">
        <v>98.6</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252</v>
      </c>
      <c r="BP26" s="677"/>
      <c r="BQ26" s="677"/>
      <c r="BR26" s="677"/>
      <c r="BS26" s="646" t="s">
        <v>252</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11631484</v>
      </c>
      <c r="CS26" s="641"/>
      <c r="CT26" s="641"/>
      <c r="CU26" s="641"/>
      <c r="CV26" s="641"/>
      <c r="CW26" s="641"/>
      <c r="CX26" s="641"/>
      <c r="CY26" s="642"/>
      <c r="CZ26" s="643">
        <v>11.6</v>
      </c>
      <c r="DA26" s="661"/>
      <c r="DB26" s="661"/>
      <c r="DC26" s="662"/>
      <c r="DD26" s="646">
        <v>10750646</v>
      </c>
      <c r="DE26" s="641"/>
      <c r="DF26" s="641"/>
      <c r="DG26" s="641"/>
      <c r="DH26" s="641"/>
      <c r="DI26" s="641"/>
      <c r="DJ26" s="641"/>
      <c r="DK26" s="642"/>
      <c r="DL26" s="646" t="s">
        <v>130</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34393</v>
      </c>
      <c r="S27" s="641"/>
      <c r="T27" s="641"/>
      <c r="U27" s="641"/>
      <c r="V27" s="641"/>
      <c r="W27" s="641"/>
      <c r="X27" s="641"/>
      <c r="Y27" s="642"/>
      <c r="Z27" s="677">
        <v>0</v>
      </c>
      <c r="AA27" s="677"/>
      <c r="AB27" s="677"/>
      <c r="AC27" s="677"/>
      <c r="AD27" s="678">
        <v>34393</v>
      </c>
      <c r="AE27" s="678"/>
      <c r="AF27" s="678"/>
      <c r="AG27" s="678"/>
      <c r="AH27" s="678"/>
      <c r="AI27" s="678"/>
      <c r="AJ27" s="678"/>
      <c r="AK27" s="678"/>
      <c r="AL27" s="643">
        <v>0.1</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39579752</v>
      </c>
      <c r="BH27" s="641"/>
      <c r="BI27" s="641"/>
      <c r="BJ27" s="641"/>
      <c r="BK27" s="641"/>
      <c r="BL27" s="641"/>
      <c r="BM27" s="641"/>
      <c r="BN27" s="642"/>
      <c r="BO27" s="677">
        <v>100</v>
      </c>
      <c r="BP27" s="677"/>
      <c r="BQ27" s="677"/>
      <c r="BR27" s="677"/>
      <c r="BS27" s="646">
        <v>532897</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37456076</v>
      </c>
      <c r="CS27" s="659"/>
      <c r="CT27" s="659"/>
      <c r="CU27" s="659"/>
      <c r="CV27" s="659"/>
      <c r="CW27" s="659"/>
      <c r="CX27" s="659"/>
      <c r="CY27" s="660"/>
      <c r="CZ27" s="643">
        <v>37.299999999999997</v>
      </c>
      <c r="DA27" s="661"/>
      <c r="DB27" s="661"/>
      <c r="DC27" s="662"/>
      <c r="DD27" s="646">
        <v>11099512</v>
      </c>
      <c r="DE27" s="659"/>
      <c r="DF27" s="659"/>
      <c r="DG27" s="659"/>
      <c r="DH27" s="659"/>
      <c r="DI27" s="659"/>
      <c r="DJ27" s="659"/>
      <c r="DK27" s="660"/>
      <c r="DL27" s="646">
        <v>11099474</v>
      </c>
      <c r="DM27" s="659"/>
      <c r="DN27" s="659"/>
      <c r="DO27" s="659"/>
      <c r="DP27" s="659"/>
      <c r="DQ27" s="659"/>
      <c r="DR27" s="659"/>
      <c r="DS27" s="659"/>
      <c r="DT27" s="659"/>
      <c r="DU27" s="659"/>
      <c r="DV27" s="660"/>
      <c r="DW27" s="643">
        <v>18.7</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933037</v>
      </c>
      <c r="S28" s="641"/>
      <c r="T28" s="641"/>
      <c r="U28" s="641"/>
      <c r="V28" s="641"/>
      <c r="W28" s="641"/>
      <c r="X28" s="641"/>
      <c r="Y28" s="642"/>
      <c r="Z28" s="677">
        <v>0.9</v>
      </c>
      <c r="AA28" s="677"/>
      <c r="AB28" s="677"/>
      <c r="AC28" s="677"/>
      <c r="AD28" s="678" t="s">
        <v>252</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8800593</v>
      </c>
      <c r="CS28" s="641"/>
      <c r="CT28" s="641"/>
      <c r="CU28" s="641"/>
      <c r="CV28" s="641"/>
      <c r="CW28" s="641"/>
      <c r="CX28" s="641"/>
      <c r="CY28" s="642"/>
      <c r="CZ28" s="643">
        <v>8.8000000000000007</v>
      </c>
      <c r="DA28" s="661"/>
      <c r="DB28" s="661"/>
      <c r="DC28" s="662"/>
      <c r="DD28" s="646">
        <v>8757572</v>
      </c>
      <c r="DE28" s="641"/>
      <c r="DF28" s="641"/>
      <c r="DG28" s="641"/>
      <c r="DH28" s="641"/>
      <c r="DI28" s="641"/>
      <c r="DJ28" s="641"/>
      <c r="DK28" s="642"/>
      <c r="DL28" s="646">
        <v>8663245</v>
      </c>
      <c r="DM28" s="641"/>
      <c r="DN28" s="641"/>
      <c r="DO28" s="641"/>
      <c r="DP28" s="641"/>
      <c r="DQ28" s="641"/>
      <c r="DR28" s="641"/>
      <c r="DS28" s="641"/>
      <c r="DT28" s="641"/>
      <c r="DU28" s="641"/>
      <c r="DV28" s="642"/>
      <c r="DW28" s="643">
        <v>14.6</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1131077</v>
      </c>
      <c r="S29" s="641"/>
      <c r="T29" s="641"/>
      <c r="U29" s="641"/>
      <c r="V29" s="641"/>
      <c r="W29" s="641"/>
      <c r="X29" s="641"/>
      <c r="Y29" s="642"/>
      <c r="Z29" s="677">
        <v>1.1000000000000001</v>
      </c>
      <c r="AA29" s="677"/>
      <c r="AB29" s="677"/>
      <c r="AC29" s="677"/>
      <c r="AD29" s="678">
        <v>485873</v>
      </c>
      <c r="AE29" s="678"/>
      <c r="AF29" s="678"/>
      <c r="AG29" s="678"/>
      <c r="AH29" s="678"/>
      <c r="AI29" s="678"/>
      <c r="AJ29" s="678"/>
      <c r="AK29" s="678"/>
      <c r="AL29" s="643">
        <v>0.9</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70</v>
      </c>
      <c r="CG29" s="674"/>
      <c r="CH29" s="674"/>
      <c r="CI29" s="674"/>
      <c r="CJ29" s="674"/>
      <c r="CK29" s="674"/>
      <c r="CL29" s="674"/>
      <c r="CM29" s="674"/>
      <c r="CN29" s="674"/>
      <c r="CO29" s="674"/>
      <c r="CP29" s="674"/>
      <c r="CQ29" s="675"/>
      <c r="CR29" s="640">
        <v>8797767</v>
      </c>
      <c r="CS29" s="659"/>
      <c r="CT29" s="659"/>
      <c r="CU29" s="659"/>
      <c r="CV29" s="659"/>
      <c r="CW29" s="659"/>
      <c r="CX29" s="659"/>
      <c r="CY29" s="660"/>
      <c r="CZ29" s="643">
        <v>8.8000000000000007</v>
      </c>
      <c r="DA29" s="661"/>
      <c r="DB29" s="661"/>
      <c r="DC29" s="662"/>
      <c r="DD29" s="646">
        <v>8754746</v>
      </c>
      <c r="DE29" s="659"/>
      <c r="DF29" s="659"/>
      <c r="DG29" s="659"/>
      <c r="DH29" s="659"/>
      <c r="DI29" s="659"/>
      <c r="DJ29" s="659"/>
      <c r="DK29" s="660"/>
      <c r="DL29" s="646">
        <v>8660419</v>
      </c>
      <c r="DM29" s="659"/>
      <c r="DN29" s="659"/>
      <c r="DO29" s="659"/>
      <c r="DP29" s="659"/>
      <c r="DQ29" s="659"/>
      <c r="DR29" s="659"/>
      <c r="DS29" s="659"/>
      <c r="DT29" s="659"/>
      <c r="DU29" s="659"/>
      <c r="DV29" s="660"/>
      <c r="DW29" s="643">
        <v>14.6</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551998</v>
      </c>
      <c r="S30" s="641"/>
      <c r="T30" s="641"/>
      <c r="U30" s="641"/>
      <c r="V30" s="641"/>
      <c r="W30" s="641"/>
      <c r="X30" s="641"/>
      <c r="Y30" s="642"/>
      <c r="Z30" s="677">
        <v>0.5</v>
      </c>
      <c r="AA30" s="677"/>
      <c r="AB30" s="677"/>
      <c r="AC30" s="677"/>
      <c r="AD30" s="678">
        <v>8012</v>
      </c>
      <c r="AE30" s="678"/>
      <c r="AF30" s="678"/>
      <c r="AG30" s="678"/>
      <c r="AH30" s="678"/>
      <c r="AI30" s="678"/>
      <c r="AJ30" s="678"/>
      <c r="AK30" s="678"/>
      <c r="AL30" s="643">
        <v>0</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8258056</v>
      </c>
      <c r="CS30" s="641"/>
      <c r="CT30" s="641"/>
      <c r="CU30" s="641"/>
      <c r="CV30" s="641"/>
      <c r="CW30" s="641"/>
      <c r="CX30" s="641"/>
      <c r="CY30" s="642"/>
      <c r="CZ30" s="643">
        <v>8.1999999999999993</v>
      </c>
      <c r="DA30" s="661"/>
      <c r="DB30" s="661"/>
      <c r="DC30" s="662"/>
      <c r="DD30" s="646">
        <v>8217556</v>
      </c>
      <c r="DE30" s="641"/>
      <c r="DF30" s="641"/>
      <c r="DG30" s="641"/>
      <c r="DH30" s="641"/>
      <c r="DI30" s="641"/>
      <c r="DJ30" s="641"/>
      <c r="DK30" s="642"/>
      <c r="DL30" s="646">
        <v>8123229</v>
      </c>
      <c r="DM30" s="641"/>
      <c r="DN30" s="641"/>
      <c r="DO30" s="641"/>
      <c r="DP30" s="641"/>
      <c r="DQ30" s="641"/>
      <c r="DR30" s="641"/>
      <c r="DS30" s="641"/>
      <c r="DT30" s="641"/>
      <c r="DU30" s="641"/>
      <c r="DV30" s="642"/>
      <c r="DW30" s="643">
        <v>13.7</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23259840</v>
      </c>
      <c r="S31" s="641"/>
      <c r="T31" s="641"/>
      <c r="U31" s="641"/>
      <c r="V31" s="641"/>
      <c r="W31" s="641"/>
      <c r="X31" s="641"/>
      <c r="Y31" s="642"/>
      <c r="Z31" s="677">
        <v>22.8</v>
      </c>
      <c r="AA31" s="677"/>
      <c r="AB31" s="677"/>
      <c r="AC31" s="677"/>
      <c r="AD31" s="678" t="s">
        <v>130</v>
      </c>
      <c r="AE31" s="678"/>
      <c r="AF31" s="678"/>
      <c r="AG31" s="678"/>
      <c r="AH31" s="678"/>
      <c r="AI31" s="678"/>
      <c r="AJ31" s="678"/>
      <c r="AK31" s="678"/>
      <c r="AL31" s="643" t="s">
        <v>130</v>
      </c>
      <c r="AM31" s="644"/>
      <c r="AN31" s="644"/>
      <c r="AO31" s="679"/>
      <c r="AP31" s="716" t="s">
        <v>312</v>
      </c>
      <c r="AQ31" s="717"/>
      <c r="AR31" s="717"/>
      <c r="AS31" s="717"/>
      <c r="AT31" s="722" t="s">
        <v>313</v>
      </c>
      <c r="AU31" s="231"/>
      <c r="AV31" s="231"/>
      <c r="AW31" s="231"/>
      <c r="AX31" s="706" t="s">
        <v>189</v>
      </c>
      <c r="AY31" s="707"/>
      <c r="AZ31" s="707"/>
      <c r="BA31" s="707"/>
      <c r="BB31" s="707"/>
      <c r="BC31" s="707"/>
      <c r="BD31" s="707"/>
      <c r="BE31" s="707"/>
      <c r="BF31" s="708"/>
      <c r="BG31" s="709">
        <v>99.3</v>
      </c>
      <c r="BH31" s="710"/>
      <c r="BI31" s="710"/>
      <c r="BJ31" s="710"/>
      <c r="BK31" s="710"/>
      <c r="BL31" s="710"/>
      <c r="BM31" s="711">
        <v>97.9</v>
      </c>
      <c r="BN31" s="710"/>
      <c r="BO31" s="710"/>
      <c r="BP31" s="710"/>
      <c r="BQ31" s="712"/>
      <c r="BR31" s="709">
        <v>99.3</v>
      </c>
      <c r="BS31" s="710"/>
      <c r="BT31" s="710"/>
      <c r="BU31" s="710"/>
      <c r="BV31" s="710"/>
      <c r="BW31" s="710"/>
      <c r="BX31" s="711">
        <v>97.7</v>
      </c>
      <c r="BY31" s="710"/>
      <c r="BZ31" s="710"/>
      <c r="CA31" s="710"/>
      <c r="CB31" s="712"/>
      <c r="CD31" s="727"/>
      <c r="CE31" s="728"/>
      <c r="CF31" s="673" t="s">
        <v>314</v>
      </c>
      <c r="CG31" s="674"/>
      <c r="CH31" s="674"/>
      <c r="CI31" s="674"/>
      <c r="CJ31" s="674"/>
      <c r="CK31" s="674"/>
      <c r="CL31" s="674"/>
      <c r="CM31" s="674"/>
      <c r="CN31" s="674"/>
      <c r="CO31" s="674"/>
      <c r="CP31" s="674"/>
      <c r="CQ31" s="675"/>
      <c r="CR31" s="640">
        <v>539711</v>
      </c>
      <c r="CS31" s="659"/>
      <c r="CT31" s="659"/>
      <c r="CU31" s="659"/>
      <c r="CV31" s="659"/>
      <c r="CW31" s="659"/>
      <c r="CX31" s="659"/>
      <c r="CY31" s="660"/>
      <c r="CZ31" s="643">
        <v>0.5</v>
      </c>
      <c r="DA31" s="661"/>
      <c r="DB31" s="661"/>
      <c r="DC31" s="662"/>
      <c r="DD31" s="646">
        <v>537190</v>
      </c>
      <c r="DE31" s="659"/>
      <c r="DF31" s="659"/>
      <c r="DG31" s="659"/>
      <c r="DH31" s="659"/>
      <c r="DI31" s="659"/>
      <c r="DJ31" s="659"/>
      <c r="DK31" s="660"/>
      <c r="DL31" s="646">
        <v>537190</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315</v>
      </c>
      <c r="C32" s="732"/>
      <c r="D32" s="732"/>
      <c r="E32" s="732"/>
      <c r="F32" s="732"/>
      <c r="G32" s="732"/>
      <c r="H32" s="732"/>
      <c r="I32" s="732"/>
      <c r="J32" s="732"/>
      <c r="K32" s="732"/>
      <c r="L32" s="732"/>
      <c r="M32" s="732"/>
      <c r="N32" s="732"/>
      <c r="O32" s="732"/>
      <c r="P32" s="732"/>
      <c r="Q32" s="733"/>
      <c r="R32" s="640">
        <v>53004</v>
      </c>
      <c r="S32" s="641"/>
      <c r="T32" s="641"/>
      <c r="U32" s="641"/>
      <c r="V32" s="641"/>
      <c r="W32" s="641"/>
      <c r="X32" s="641"/>
      <c r="Y32" s="642"/>
      <c r="Z32" s="677">
        <v>0.1</v>
      </c>
      <c r="AA32" s="677"/>
      <c r="AB32" s="677"/>
      <c r="AC32" s="677"/>
      <c r="AD32" s="678">
        <v>53004</v>
      </c>
      <c r="AE32" s="678"/>
      <c r="AF32" s="678"/>
      <c r="AG32" s="678"/>
      <c r="AH32" s="678"/>
      <c r="AI32" s="678"/>
      <c r="AJ32" s="678"/>
      <c r="AK32" s="678"/>
      <c r="AL32" s="643">
        <v>0.1</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99.2</v>
      </c>
      <c r="BH32" s="659"/>
      <c r="BI32" s="659"/>
      <c r="BJ32" s="659"/>
      <c r="BK32" s="659"/>
      <c r="BL32" s="659"/>
      <c r="BM32" s="644">
        <v>97.8</v>
      </c>
      <c r="BN32" s="705"/>
      <c r="BO32" s="705"/>
      <c r="BP32" s="705"/>
      <c r="BQ32" s="683"/>
      <c r="BR32" s="713">
        <v>99.2</v>
      </c>
      <c r="BS32" s="659"/>
      <c r="BT32" s="659"/>
      <c r="BU32" s="659"/>
      <c r="BV32" s="659"/>
      <c r="BW32" s="659"/>
      <c r="BX32" s="644">
        <v>97.7</v>
      </c>
      <c r="BY32" s="705"/>
      <c r="BZ32" s="705"/>
      <c r="CA32" s="705"/>
      <c r="CB32" s="683"/>
      <c r="CD32" s="729"/>
      <c r="CE32" s="730"/>
      <c r="CF32" s="673" t="s">
        <v>318</v>
      </c>
      <c r="CG32" s="674"/>
      <c r="CH32" s="674"/>
      <c r="CI32" s="674"/>
      <c r="CJ32" s="674"/>
      <c r="CK32" s="674"/>
      <c r="CL32" s="674"/>
      <c r="CM32" s="674"/>
      <c r="CN32" s="674"/>
      <c r="CO32" s="674"/>
      <c r="CP32" s="674"/>
      <c r="CQ32" s="675"/>
      <c r="CR32" s="640">
        <v>2826</v>
      </c>
      <c r="CS32" s="641"/>
      <c r="CT32" s="641"/>
      <c r="CU32" s="641"/>
      <c r="CV32" s="641"/>
      <c r="CW32" s="641"/>
      <c r="CX32" s="641"/>
      <c r="CY32" s="642"/>
      <c r="CZ32" s="643">
        <v>0</v>
      </c>
      <c r="DA32" s="661"/>
      <c r="DB32" s="661"/>
      <c r="DC32" s="662"/>
      <c r="DD32" s="646">
        <v>2826</v>
      </c>
      <c r="DE32" s="641"/>
      <c r="DF32" s="641"/>
      <c r="DG32" s="641"/>
      <c r="DH32" s="641"/>
      <c r="DI32" s="641"/>
      <c r="DJ32" s="641"/>
      <c r="DK32" s="642"/>
      <c r="DL32" s="646">
        <v>2826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7628240</v>
      </c>
      <c r="S33" s="641"/>
      <c r="T33" s="641"/>
      <c r="U33" s="641"/>
      <c r="V33" s="641"/>
      <c r="W33" s="641"/>
      <c r="X33" s="641"/>
      <c r="Y33" s="642"/>
      <c r="Z33" s="677">
        <v>7.5</v>
      </c>
      <c r="AA33" s="677"/>
      <c r="AB33" s="677"/>
      <c r="AC33" s="677"/>
      <c r="AD33" s="678" t="s">
        <v>130</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99.4</v>
      </c>
      <c r="BH33" s="625"/>
      <c r="BI33" s="625"/>
      <c r="BJ33" s="625"/>
      <c r="BK33" s="625"/>
      <c r="BL33" s="625"/>
      <c r="BM33" s="668">
        <v>97.8</v>
      </c>
      <c r="BN33" s="625"/>
      <c r="BO33" s="625"/>
      <c r="BP33" s="625"/>
      <c r="BQ33" s="689"/>
      <c r="BR33" s="704">
        <v>99.3</v>
      </c>
      <c r="BS33" s="625"/>
      <c r="BT33" s="625"/>
      <c r="BU33" s="625"/>
      <c r="BV33" s="625"/>
      <c r="BW33" s="625"/>
      <c r="BX33" s="668">
        <v>97.6</v>
      </c>
      <c r="BY33" s="625"/>
      <c r="BZ33" s="625"/>
      <c r="CA33" s="625"/>
      <c r="CB33" s="689"/>
      <c r="CD33" s="673" t="s">
        <v>321</v>
      </c>
      <c r="CE33" s="674"/>
      <c r="CF33" s="674"/>
      <c r="CG33" s="674"/>
      <c r="CH33" s="674"/>
      <c r="CI33" s="674"/>
      <c r="CJ33" s="674"/>
      <c r="CK33" s="674"/>
      <c r="CL33" s="674"/>
      <c r="CM33" s="674"/>
      <c r="CN33" s="674"/>
      <c r="CO33" s="674"/>
      <c r="CP33" s="674"/>
      <c r="CQ33" s="675"/>
      <c r="CR33" s="640">
        <v>31127854</v>
      </c>
      <c r="CS33" s="659"/>
      <c r="CT33" s="659"/>
      <c r="CU33" s="659"/>
      <c r="CV33" s="659"/>
      <c r="CW33" s="659"/>
      <c r="CX33" s="659"/>
      <c r="CY33" s="660"/>
      <c r="CZ33" s="643">
        <v>31</v>
      </c>
      <c r="DA33" s="661"/>
      <c r="DB33" s="661"/>
      <c r="DC33" s="662"/>
      <c r="DD33" s="646">
        <v>26069761</v>
      </c>
      <c r="DE33" s="659"/>
      <c r="DF33" s="659"/>
      <c r="DG33" s="659"/>
      <c r="DH33" s="659"/>
      <c r="DI33" s="659"/>
      <c r="DJ33" s="659"/>
      <c r="DK33" s="660"/>
      <c r="DL33" s="646">
        <v>23995333</v>
      </c>
      <c r="DM33" s="659"/>
      <c r="DN33" s="659"/>
      <c r="DO33" s="659"/>
      <c r="DP33" s="659"/>
      <c r="DQ33" s="659"/>
      <c r="DR33" s="659"/>
      <c r="DS33" s="659"/>
      <c r="DT33" s="659"/>
      <c r="DU33" s="659"/>
      <c r="DV33" s="660"/>
      <c r="DW33" s="643">
        <v>40.5</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137717</v>
      </c>
      <c r="S34" s="641"/>
      <c r="T34" s="641"/>
      <c r="U34" s="641"/>
      <c r="V34" s="641"/>
      <c r="W34" s="641"/>
      <c r="X34" s="641"/>
      <c r="Y34" s="642"/>
      <c r="Z34" s="677">
        <v>0.1</v>
      </c>
      <c r="AA34" s="677"/>
      <c r="AB34" s="677"/>
      <c r="AC34" s="677"/>
      <c r="AD34" s="678">
        <v>86509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9876494</v>
      </c>
      <c r="CS34" s="641"/>
      <c r="CT34" s="641"/>
      <c r="CU34" s="641"/>
      <c r="CV34" s="641"/>
      <c r="CW34" s="641"/>
      <c r="CX34" s="641"/>
      <c r="CY34" s="642"/>
      <c r="CZ34" s="643">
        <v>9.8000000000000007</v>
      </c>
      <c r="DA34" s="661"/>
      <c r="DB34" s="661"/>
      <c r="DC34" s="662"/>
      <c r="DD34" s="646">
        <v>8085930</v>
      </c>
      <c r="DE34" s="641"/>
      <c r="DF34" s="641"/>
      <c r="DG34" s="641"/>
      <c r="DH34" s="641"/>
      <c r="DI34" s="641"/>
      <c r="DJ34" s="641"/>
      <c r="DK34" s="642"/>
      <c r="DL34" s="646">
        <v>7678108</v>
      </c>
      <c r="DM34" s="641"/>
      <c r="DN34" s="641"/>
      <c r="DO34" s="641"/>
      <c r="DP34" s="641"/>
      <c r="DQ34" s="641"/>
      <c r="DR34" s="641"/>
      <c r="DS34" s="641"/>
      <c r="DT34" s="641"/>
      <c r="DU34" s="641"/>
      <c r="DV34" s="642"/>
      <c r="DW34" s="643">
        <v>13</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144784</v>
      </c>
      <c r="S35" s="641"/>
      <c r="T35" s="641"/>
      <c r="U35" s="641"/>
      <c r="V35" s="641"/>
      <c r="W35" s="641"/>
      <c r="X35" s="641"/>
      <c r="Y35" s="642"/>
      <c r="Z35" s="677">
        <v>0.1</v>
      </c>
      <c r="AA35" s="677"/>
      <c r="AB35" s="677"/>
      <c r="AC35" s="677"/>
      <c r="AD35" s="678" t="s">
        <v>252</v>
      </c>
      <c r="AE35" s="678"/>
      <c r="AF35" s="678"/>
      <c r="AG35" s="678"/>
      <c r="AH35" s="678"/>
      <c r="AI35" s="678"/>
      <c r="AJ35" s="678"/>
      <c r="AK35" s="678"/>
      <c r="AL35" s="643" t="s">
        <v>130</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448773</v>
      </c>
      <c r="CS35" s="659"/>
      <c r="CT35" s="659"/>
      <c r="CU35" s="659"/>
      <c r="CV35" s="659"/>
      <c r="CW35" s="659"/>
      <c r="CX35" s="659"/>
      <c r="CY35" s="660"/>
      <c r="CZ35" s="643">
        <v>0.4</v>
      </c>
      <c r="DA35" s="661"/>
      <c r="DB35" s="661"/>
      <c r="DC35" s="662"/>
      <c r="DD35" s="646">
        <v>441223</v>
      </c>
      <c r="DE35" s="659"/>
      <c r="DF35" s="659"/>
      <c r="DG35" s="659"/>
      <c r="DH35" s="659"/>
      <c r="DI35" s="659"/>
      <c r="DJ35" s="659"/>
      <c r="DK35" s="660"/>
      <c r="DL35" s="646">
        <v>439568</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238494</v>
      </c>
      <c r="S36" s="641"/>
      <c r="T36" s="641"/>
      <c r="U36" s="641"/>
      <c r="V36" s="641"/>
      <c r="W36" s="641"/>
      <c r="X36" s="641"/>
      <c r="Y36" s="642"/>
      <c r="Z36" s="677">
        <v>0.2</v>
      </c>
      <c r="AA36" s="677"/>
      <c r="AB36" s="677"/>
      <c r="AC36" s="677"/>
      <c r="AD36" s="678" t="s">
        <v>130</v>
      </c>
      <c r="AE36" s="678"/>
      <c r="AF36" s="678"/>
      <c r="AG36" s="678"/>
      <c r="AH36" s="678"/>
      <c r="AI36" s="678"/>
      <c r="AJ36" s="678"/>
      <c r="AK36" s="678"/>
      <c r="AL36" s="643" t="s">
        <v>252</v>
      </c>
      <c r="AM36" s="644"/>
      <c r="AN36" s="644"/>
      <c r="AO36" s="679"/>
      <c r="AP36" s="235"/>
      <c r="AQ36" s="692" t="s">
        <v>329</v>
      </c>
      <c r="AR36" s="693"/>
      <c r="AS36" s="693"/>
      <c r="AT36" s="693"/>
      <c r="AU36" s="693"/>
      <c r="AV36" s="693"/>
      <c r="AW36" s="693"/>
      <c r="AX36" s="693"/>
      <c r="AY36" s="694"/>
      <c r="AZ36" s="695">
        <v>16033693</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179864</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9393464</v>
      </c>
      <c r="CS36" s="641"/>
      <c r="CT36" s="641"/>
      <c r="CU36" s="641"/>
      <c r="CV36" s="641"/>
      <c r="CW36" s="641"/>
      <c r="CX36" s="641"/>
      <c r="CY36" s="642"/>
      <c r="CZ36" s="643">
        <v>9.3000000000000007</v>
      </c>
      <c r="DA36" s="661"/>
      <c r="DB36" s="661"/>
      <c r="DC36" s="662"/>
      <c r="DD36" s="646">
        <v>8682085</v>
      </c>
      <c r="DE36" s="641"/>
      <c r="DF36" s="641"/>
      <c r="DG36" s="641"/>
      <c r="DH36" s="641"/>
      <c r="DI36" s="641"/>
      <c r="DJ36" s="641"/>
      <c r="DK36" s="642"/>
      <c r="DL36" s="646">
        <v>8061309</v>
      </c>
      <c r="DM36" s="641"/>
      <c r="DN36" s="641"/>
      <c r="DO36" s="641"/>
      <c r="DP36" s="641"/>
      <c r="DQ36" s="641"/>
      <c r="DR36" s="641"/>
      <c r="DS36" s="641"/>
      <c r="DT36" s="641"/>
      <c r="DU36" s="641"/>
      <c r="DV36" s="642"/>
      <c r="DW36" s="643">
        <v>13.6</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868566</v>
      </c>
      <c r="S37" s="641"/>
      <c r="T37" s="641"/>
      <c r="U37" s="641"/>
      <c r="V37" s="641"/>
      <c r="W37" s="641"/>
      <c r="X37" s="641"/>
      <c r="Y37" s="642"/>
      <c r="Z37" s="677">
        <v>0.9</v>
      </c>
      <c r="AA37" s="677"/>
      <c r="AB37" s="677"/>
      <c r="AC37" s="677"/>
      <c r="AD37" s="678" t="s">
        <v>130</v>
      </c>
      <c r="AE37" s="678"/>
      <c r="AF37" s="678"/>
      <c r="AG37" s="678"/>
      <c r="AH37" s="678"/>
      <c r="AI37" s="678"/>
      <c r="AJ37" s="678"/>
      <c r="AK37" s="678"/>
      <c r="AL37" s="643" t="s">
        <v>130</v>
      </c>
      <c r="AM37" s="644"/>
      <c r="AN37" s="644"/>
      <c r="AO37" s="679"/>
      <c r="AQ37" s="680" t="s">
        <v>333</v>
      </c>
      <c r="AR37" s="681"/>
      <c r="AS37" s="681"/>
      <c r="AT37" s="681"/>
      <c r="AU37" s="681"/>
      <c r="AV37" s="681"/>
      <c r="AW37" s="681"/>
      <c r="AX37" s="681"/>
      <c r="AY37" s="682"/>
      <c r="AZ37" s="640">
        <v>4336963</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-263471</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838153</v>
      </c>
      <c r="CS37" s="659"/>
      <c r="CT37" s="659"/>
      <c r="CU37" s="659"/>
      <c r="CV37" s="659"/>
      <c r="CW37" s="659"/>
      <c r="CX37" s="659"/>
      <c r="CY37" s="660"/>
      <c r="CZ37" s="643">
        <v>0.8</v>
      </c>
      <c r="DA37" s="661"/>
      <c r="DB37" s="661"/>
      <c r="DC37" s="662"/>
      <c r="DD37" s="646">
        <v>516803</v>
      </c>
      <c r="DE37" s="659"/>
      <c r="DF37" s="659"/>
      <c r="DG37" s="659"/>
      <c r="DH37" s="659"/>
      <c r="DI37" s="659"/>
      <c r="DJ37" s="659"/>
      <c r="DK37" s="660"/>
      <c r="DL37" s="646">
        <v>495001</v>
      </c>
      <c r="DM37" s="659"/>
      <c r="DN37" s="659"/>
      <c r="DO37" s="659"/>
      <c r="DP37" s="659"/>
      <c r="DQ37" s="659"/>
      <c r="DR37" s="659"/>
      <c r="DS37" s="659"/>
      <c r="DT37" s="659"/>
      <c r="DU37" s="659"/>
      <c r="DV37" s="660"/>
      <c r="DW37" s="643">
        <v>0.8</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1185516</v>
      </c>
      <c r="S38" s="641"/>
      <c r="T38" s="641"/>
      <c r="U38" s="641"/>
      <c r="V38" s="641"/>
      <c r="W38" s="641"/>
      <c r="X38" s="641"/>
      <c r="Y38" s="642"/>
      <c r="Z38" s="677">
        <v>1.2</v>
      </c>
      <c r="AA38" s="677"/>
      <c r="AB38" s="677"/>
      <c r="AC38" s="677"/>
      <c r="AD38" s="678">
        <v>110588</v>
      </c>
      <c r="AE38" s="678"/>
      <c r="AF38" s="678"/>
      <c r="AG38" s="678"/>
      <c r="AH38" s="678"/>
      <c r="AI38" s="678"/>
      <c r="AJ38" s="678"/>
      <c r="AK38" s="678"/>
      <c r="AL38" s="643">
        <v>0.2</v>
      </c>
      <c r="AM38" s="644"/>
      <c r="AN38" s="644"/>
      <c r="AO38" s="679"/>
      <c r="AQ38" s="680" t="s">
        <v>337</v>
      </c>
      <c r="AR38" s="681"/>
      <c r="AS38" s="681"/>
      <c r="AT38" s="681"/>
      <c r="AU38" s="681"/>
      <c r="AV38" s="681"/>
      <c r="AW38" s="681"/>
      <c r="AX38" s="681"/>
      <c r="AY38" s="682"/>
      <c r="AZ38" s="640">
        <v>1540946</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37528</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10052492</v>
      </c>
      <c r="CS38" s="641"/>
      <c r="CT38" s="641"/>
      <c r="CU38" s="641"/>
      <c r="CV38" s="641"/>
      <c r="CW38" s="641"/>
      <c r="CX38" s="641"/>
      <c r="CY38" s="642"/>
      <c r="CZ38" s="643">
        <v>10</v>
      </c>
      <c r="DA38" s="661"/>
      <c r="DB38" s="661"/>
      <c r="DC38" s="662"/>
      <c r="DD38" s="646">
        <v>7967263</v>
      </c>
      <c r="DE38" s="641"/>
      <c r="DF38" s="641"/>
      <c r="DG38" s="641"/>
      <c r="DH38" s="641"/>
      <c r="DI38" s="641"/>
      <c r="DJ38" s="641"/>
      <c r="DK38" s="642"/>
      <c r="DL38" s="646">
        <v>7327509</v>
      </c>
      <c r="DM38" s="641"/>
      <c r="DN38" s="641"/>
      <c r="DO38" s="641"/>
      <c r="DP38" s="641"/>
      <c r="DQ38" s="641"/>
      <c r="DR38" s="641"/>
      <c r="DS38" s="641"/>
      <c r="DT38" s="641"/>
      <c r="DU38" s="641"/>
      <c r="DV38" s="642"/>
      <c r="DW38" s="643">
        <v>12.4</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7908742</v>
      </c>
      <c r="S39" s="641"/>
      <c r="T39" s="641"/>
      <c r="U39" s="641"/>
      <c r="V39" s="641"/>
      <c r="W39" s="641"/>
      <c r="X39" s="641"/>
      <c r="Y39" s="642"/>
      <c r="Z39" s="677">
        <v>7.8</v>
      </c>
      <c r="AA39" s="677"/>
      <c r="AB39" s="677"/>
      <c r="AC39" s="677"/>
      <c r="AD39" s="678" t="s">
        <v>130</v>
      </c>
      <c r="AE39" s="678"/>
      <c r="AF39" s="678"/>
      <c r="AG39" s="678"/>
      <c r="AH39" s="678"/>
      <c r="AI39" s="678"/>
      <c r="AJ39" s="678"/>
      <c r="AK39" s="678"/>
      <c r="AL39" s="643" t="s">
        <v>130</v>
      </c>
      <c r="AM39" s="644"/>
      <c r="AN39" s="644"/>
      <c r="AO39" s="679"/>
      <c r="AQ39" s="680" t="s">
        <v>341</v>
      </c>
      <c r="AR39" s="681"/>
      <c r="AS39" s="681"/>
      <c r="AT39" s="681"/>
      <c r="AU39" s="681"/>
      <c r="AV39" s="681"/>
      <c r="AW39" s="681"/>
      <c r="AX39" s="681"/>
      <c r="AY39" s="682"/>
      <c r="AZ39" s="640">
        <v>103292</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59056</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555384</v>
      </c>
      <c r="CS39" s="659"/>
      <c r="CT39" s="659"/>
      <c r="CU39" s="659"/>
      <c r="CV39" s="659"/>
      <c r="CW39" s="659"/>
      <c r="CX39" s="659"/>
      <c r="CY39" s="660"/>
      <c r="CZ39" s="643">
        <v>0.6</v>
      </c>
      <c r="DA39" s="661"/>
      <c r="DB39" s="661"/>
      <c r="DC39" s="662"/>
      <c r="DD39" s="646">
        <v>384255</v>
      </c>
      <c r="DE39" s="659"/>
      <c r="DF39" s="659"/>
      <c r="DG39" s="659"/>
      <c r="DH39" s="659"/>
      <c r="DI39" s="659"/>
      <c r="DJ39" s="659"/>
      <c r="DK39" s="660"/>
      <c r="DL39" s="646" t="s">
        <v>252</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130</v>
      </c>
      <c r="AE40" s="678"/>
      <c r="AF40" s="678"/>
      <c r="AG40" s="678"/>
      <c r="AH40" s="678"/>
      <c r="AI40" s="678"/>
      <c r="AJ40" s="678"/>
      <c r="AK40" s="678"/>
      <c r="AL40" s="643" t="s">
        <v>252</v>
      </c>
      <c r="AM40" s="644"/>
      <c r="AN40" s="644"/>
      <c r="AO40" s="679"/>
      <c r="AQ40" s="680" t="s">
        <v>345</v>
      </c>
      <c r="AR40" s="681"/>
      <c r="AS40" s="681"/>
      <c r="AT40" s="681"/>
      <c r="AU40" s="681"/>
      <c r="AV40" s="681"/>
      <c r="AW40" s="681"/>
      <c r="AX40" s="681"/>
      <c r="AY40" s="682"/>
      <c r="AZ40" s="640">
        <v>503</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100</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801247</v>
      </c>
      <c r="CS40" s="641"/>
      <c r="CT40" s="641"/>
      <c r="CU40" s="641"/>
      <c r="CV40" s="641"/>
      <c r="CW40" s="641"/>
      <c r="CX40" s="641"/>
      <c r="CY40" s="642"/>
      <c r="CZ40" s="643">
        <v>0.8</v>
      </c>
      <c r="DA40" s="661"/>
      <c r="DB40" s="661"/>
      <c r="DC40" s="662"/>
      <c r="DD40" s="646">
        <v>509005</v>
      </c>
      <c r="DE40" s="641"/>
      <c r="DF40" s="641"/>
      <c r="DG40" s="641"/>
      <c r="DH40" s="641"/>
      <c r="DI40" s="641"/>
      <c r="DJ40" s="641"/>
      <c r="DK40" s="642"/>
      <c r="DL40" s="646">
        <v>488839</v>
      </c>
      <c r="DM40" s="641"/>
      <c r="DN40" s="641"/>
      <c r="DO40" s="641"/>
      <c r="DP40" s="641"/>
      <c r="DQ40" s="641"/>
      <c r="DR40" s="641"/>
      <c r="DS40" s="641"/>
      <c r="DT40" s="641"/>
      <c r="DU40" s="641"/>
      <c r="DV40" s="642"/>
      <c r="DW40" s="643">
        <v>0.8</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4532442</v>
      </c>
      <c r="S41" s="641"/>
      <c r="T41" s="641"/>
      <c r="U41" s="641"/>
      <c r="V41" s="641"/>
      <c r="W41" s="641"/>
      <c r="X41" s="641"/>
      <c r="Y41" s="642"/>
      <c r="Z41" s="677">
        <v>4.4000000000000004</v>
      </c>
      <c r="AA41" s="677"/>
      <c r="AB41" s="677"/>
      <c r="AC41" s="677"/>
      <c r="AD41" s="678" t="s">
        <v>130</v>
      </c>
      <c r="AE41" s="678"/>
      <c r="AF41" s="678"/>
      <c r="AG41" s="678"/>
      <c r="AH41" s="678"/>
      <c r="AI41" s="678"/>
      <c r="AJ41" s="678"/>
      <c r="AK41" s="678"/>
      <c r="AL41" s="643" t="s">
        <v>252</v>
      </c>
      <c r="AM41" s="644"/>
      <c r="AN41" s="644"/>
      <c r="AO41" s="679"/>
      <c r="AQ41" s="680" t="s">
        <v>350</v>
      </c>
      <c r="AR41" s="681"/>
      <c r="AS41" s="681"/>
      <c r="AT41" s="681"/>
      <c r="AU41" s="681"/>
      <c r="AV41" s="681"/>
      <c r="AW41" s="681"/>
      <c r="AX41" s="681"/>
      <c r="AY41" s="682"/>
      <c r="AZ41" s="640">
        <v>2794769</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130</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252</v>
      </c>
      <c r="CS41" s="659"/>
      <c r="CT41" s="659"/>
      <c r="CU41" s="659"/>
      <c r="CV41" s="659"/>
      <c r="CW41" s="659"/>
      <c r="CX41" s="659"/>
      <c r="CY41" s="660"/>
      <c r="CZ41" s="643" t="s">
        <v>252</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101997569</v>
      </c>
      <c r="S42" s="663"/>
      <c r="T42" s="663"/>
      <c r="U42" s="663"/>
      <c r="V42" s="663"/>
      <c r="W42" s="663"/>
      <c r="X42" s="663"/>
      <c r="Y42" s="665"/>
      <c r="Z42" s="666">
        <v>100</v>
      </c>
      <c r="AA42" s="666"/>
      <c r="AB42" s="666"/>
      <c r="AC42" s="666"/>
      <c r="AD42" s="667">
        <v>54740329</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7257220</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343</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5802651</v>
      </c>
      <c r="CS42" s="641"/>
      <c r="CT42" s="641"/>
      <c r="CU42" s="641"/>
      <c r="CV42" s="641"/>
      <c r="CW42" s="641"/>
      <c r="CX42" s="641"/>
      <c r="CY42" s="642"/>
      <c r="CZ42" s="643">
        <v>5.8</v>
      </c>
      <c r="DA42" s="644"/>
      <c r="DB42" s="644"/>
      <c r="DC42" s="645"/>
      <c r="DD42" s="646">
        <v>1222480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371697</v>
      </c>
      <c r="CS43" s="659"/>
      <c r="CT43" s="659"/>
      <c r="CU43" s="659"/>
      <c r="CV43" s="659"/>
      <c r="CW43" s="659"/>
      <c r="CX43" s="659"/>
      <c r="CY43" s="660"/>
      <c r="CZ43" s="643">
        <v>0.4</v>
      </c>
      <c r="DA43" s="661"/>
      <c r="DB43" s="661"/>
      <c r="DC43" s="662"/>
      <c r="DD43" s="646">
        <v>371697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358</v>
      </c>
      <c r="CG44" s="638"/>
      <c r="CH44" s="638"/>
      <c r="CI44" s="638"/>
      <c r="CJ44" s="638"/>
      <c r="CK44" s="638"/>
      <c r="CL44" s="638"/>
      <c r="CM44" s="638"/>
      <c r="CN44" s="638"/>
      <c r="CO44" s="638"/>
      <c r="CP44" s="638"/>
      <c r="CQ44" s="639"/>
      <c r="CR44" s="640">
        <v>5732689</v>
      </c>
      <c r="CS44" s="641"/>
      <c r="CT44" s="641"/>
      <c r="CU44" s="641"/>
      <c r="CV44" s="641"/>
      <c r="CW44" s="641"/>
      <c r="CX44" s="641"/>
      <c r="CY44" s="642"/>
      <c r="CZ44" s="643">
        <v>5.7</v>
      </c>
      <c r="DA44" s="644"/>
      <c r="DB44" s="644"/>
      <c r="DC44" s="645"/>
      <c r="DD44" s="646">
        <v>1217250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359</v>
      </c>
      <c r="CG45" s="638"/>
      <c r="CH45" s="638"/>
      <c r="CI45" s="638"/>
      <c r="CJ45" s="638"/>
      <c r="CK45" s="638"/>
      <c r="CL45" s="638"/>
      <c r="CM45" s="638"/>
      <c r="CN45" s="638"/>
      <c r="CO45" s="638"/>
      <c r="CP45" s="638"/>
      <c r="CQ45" s="639"/>
      <c r="CR45" s="640">
        <v>2303169</v>
      </c>
      <c r="CS45" s="659"/>
      <c r="CT45" s="659"/>
      <c r="CU45" s="659"/>
      <c r="CV45" s="659"/>
      <c r="CW45" s="659"/>
      <c r="CX45" s="659"/>
      <c r="CY45" s="660"/>
      <c r="CZ45" s="643">
        <v>2.2999999999999998</v>
      </c>
      <c r="DA45" s="661"/>
      <c r="DB45" s="661"/>
      <c r="DC45" s="662"/>
      <c r="DD45" s="646">
        <v>111542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3383195</v>
      </c>
      <c r="CS46" s="641"/>
      <c r="CT46" s="641"/>
      <c r="CU46" s="641"/>
      <c r="CV46" s="641"/>
      <c r="CW46" s="641"/>
      <c r="CX46" s="641"/>
      <c r="CY46" s="642"/>
      <c r="CZ46" s="643">
        <v>3.4</v>
      </c>
      <c r="DA46" s="644"/>
      <c r="DB46" s="644"/>
      <c r="DC46" s="645"/>
      <c r="DD46" s="646">
        <v>1104919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69962</v>
      </c>
      <c r="CS47" s="659"/>
      <c r="CT47" s="659"/>
      <c r="CU47" s="659"/>
      <c r="CV47" s="659"/>
      <c r="CW47" s="659"/>
      <c r="CX47" s="659"/>
      <c r="CY47" s="660"/>
      <c r="CZ47" s="643">
        <v>0.1</v>
      </c>
      <c r="DA47" s="661"/>
      <c r="DB47" s="661"/>
      <c r="DC47" s="662"/>
      <c r="DD47" s="646">
        <v>5230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364</v>
      </c>
      <c r="CD48" s="657"/>
      <c r="CE48" s="658"/>
      <c r="CF48" s="637" t="s">
        <v>365</v>
      </c>
      <c r="CG48" s="638"/>
      <c r="CH48" s="638"/>
      <c r="CI48" s="638"/>
      <c r="CJ48" s="638"/>
      <c r="CK48" s="638"/>
      <c r="CL48" s="638"/>
      <c r="CM48" s="638"/>
      <c r="CN48" s="638"/>
      <c r="CO48" s="638"/>
      <c r="CP48" s="638"/>
      <c r="CQ48" s="639"/>
      <c r="CR48" s="640" t="s">
        <v>252</v>
      </c>
      <c r="CS48" s="641"/>
      <c r="CT48" s="641"/>
      <c r="CU48" s="641"/>
      <c r="CV48" s="641"/>
      <c r="CW48" s="641"/>
      <c r="CX48" s="641"/>
      <c r="CY48" s="642"/>
      <c r="CZ48" s="643" t="s">
        <v>130</v>
      </c>
      <c r="DA48" s="644"/>
      <c r="DB48" s="644"/>
      <c r="DC48" s="645"/>
      <c r="DD48" s="646" t="s">
        <v>252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100525222</v>
      </c>
      <c r="CS49" s="625"/>
      <c r="CT49" s="625"/>
      <c r="CU49" s="625"/>
      <c r="CV49" s="625"/>
      <c r="CW49" s="625"/>
      <c r="CX49" s="625"/>
      <c r="CY49" s="626"/>
      <c r="CZ49" s="627">
        <v>100</v>
      </c>
      <c r="DA49" s="628"/>
      <c r="DB49" s="628"/>
      <c r="DC49" s="629"/>
      <c r="DD49" s="630">
        <v>63071794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6XAxnT+Taa9b6sN9s/D3ojsDkxbO2tVLw3ZV7/wTWG57WQ+q5t37u654xyHrRB5yCe/HkxXepVlQuHSUVra5w==" saltValue="EdUYq89rF02p/XizcgO0QQ==" spinCount="100000" sheet="1" objects="1" scenarios="1"/>
  <customSheetViews>
    <customSheetView guid="{67B2667A-1947-427E-92C5-4D1BA1B7814A}"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7B6A1697-7FDA-4DD7-8038-1852BE4F214E}"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0" t="s">
        <v>368</v>
      </c>
      <c r="DK2" s="1171"/>
      <c r="DL2" s="1171"/>
      <c r="DM2" s="1171"/>
      <c r="DN2" s="1171"/>
      <c r="DO2" s="1172"/>
      <c r="DP2" s="250"/>
      <c r="DQ2" s="1170" t="s">
        <v>369</v>
      </c>
      <c r="DR2" s="1171"/>
      <c r="DS2" s="1171"/>
      <c r="DT2" s="1171"/>
      <c r="DU2" s="1171"/>
      <c r="DV2" s="1171"/>
      <c r="DW2" s="1171"/>
      <c r="DX2" s="1171"/>
      <c r="DY2" s="1171"/>
      <c r="DZ2" s="117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73"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8" t="s">
        <v>386</v>
      </c>
      <c r="DH5" s="1159"/>
      <c r="DI5" s="1159"/>
      <c r="DJ5" s="1159"/>
      <c r="DK5" s="1160"/>
      <c r="DL5" s="1158" t="s">
        <v>387</v>
      </c>
      <c r="DM5" s="1159"/>
      <c r="DN5" s="1159"/>
      <c r="DO5" s="1159"/>
      <c r="DP5" s="1160"/>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4"/>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1"/>
      <c r="DH6" s="1162"/>
      <c r="DI6" s="1162"/>
      <c r="DJ6" s="1162"/>
      <c r="DK6" s="1163"/>
      <c r="DL6" s="1161"/>
      <c r="DM6" s="1162"/>
      <c r="DN6" s="1162"/>
      <c r="DO6" s="1162"/>
      <c r="DP6" s="1163"/>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64">
        <v>101420</v>
      </c>
      <c r="R7" s="1165"/>
      <c r="S7" s="1165"/>
      <c r="T7" s="1165"/>
      <c r="U7" s="1165"/>
      <c r="V7" s="1165">
        <v>99978</v>
      </c>
      <c r="W7" s="1165"/>
      <c r="X7" s="1165"/>
      <c r="Y7" s="1165"/>
      <c r="Z7" s="1165"/>
      <c r="AA7" s="1165">
        <v>1442</v>
      </c>
      <c r="AB7" s="1165"/>
      <c r="AC7" s="1165"/>
      <c r="AD7" s="1165"/>
      <c r="AE7" s="1166"/>
      <c r="AF7" s="1167">
        <v>1385</v>
      </c>
      <c r="AG7" s="1168"/>
      <c r="AH7" s="1168"/>
      <c r="AI7" s="1168"/>
      <c r="AJ7" s="1169"/>
      <c r="AK7" s="1151">
        <v>239</v>
      </c>
      <c r="AL7" s="1152"/>
      <c r="AM7" s="1152"/>
      <c r="AN7" s="1152"/>
      <c r="AO7" s="1152"/>
      <c r="AP7" s="1152">
        <v>95465</v>
      </c>
      <c r="AQ7" s="1152"/>
      <c r="AR7" s="1152"/>
      <c r="AS7" s="1152"/>
      <c r="AT7" s="1152"/>
      <c r="AU7" s="1153"/>
      <c r="AV7" s="1153"/>
      <c r="AW7" s="1153"/>
      <c r="AX7" s="1153"/>
      <c r="AY7" s="1154"/>
      <c r="AZ7" s="253"/>
      <c r="BA7" s="253"/>
      <c r="BB7" s="253"/>
      <c r="BC7" s="253"/>
      <c r="BD7" s="253"/>
      <c r="BE7" s="254"/>
      <c r="BF7" s="254"/>
      <c r="BG7" s="254"/>
      <c r="BH7" s="254"/>
      <c r="BI7" s="254"/>
      <c r="BJ7" s="254"/>
      <c r="BK7" s="254"/>
      <c r="BL7" s="254"/>
      <c r="BM7" s="254"/>
      <c r="BN7" s="254"/>
      <c r="BO7" s="254"/>
      <c r="BP7" s="254"/>
      <c r="BQ7" s="260">
        <v>1</v>
      </c>
      <c r="BR7" s="261"/>
      <c r="BS7" s="1155" t="s">
        <v>590</v>
      </c>
      <c r="BT7" s="1156"/>
      <c r="BU7" s="1156"/>
      <c r="BV7" s="1156"/>
      <c r="BW7" s="1156"/>
      <c r="BX7" s="1156"/>
      <c r="BY7" s="1156"/>
      <c r="BZ7" s="1156"/>
      <c r="CA7" s="1156"/>
      <c r="CB7" s="1156"/>
      <c r="CC7" s="1156"/>
      <c r="CD7" s="1156"/>
      <c r="CE7" s="1156"/>
      <c r="CF7" s="1156"/>
      <c r="CG7" s="1157"/>
      <c r="CH7" s="1145">
        <v>0</v>
      </c>
      <c r="CI7" s="1146"/>
      <c r="CJ7" s="1146"/>
      <c r="CK7" s="1146"/>
      <c r="CL7" s="1147"/>
      <c r="CM7" s="1145">
        <v>20</v>
      </c>
      <c r="CN7" s="1146"/>
      <c r="CO7" s="1146"/>
      <c r="CP7" s="1146"/>
      <c r="CQ7" s="1147"/>
      <c r="CR7" s="1145">
        <v>8</v>
      </c>
      <c r="CS7" s="1146"/>
      <c r="CT7" s="1146"/>
      <c r="CU7" s="1146"/>
      <c r="CV7" s="1147"/>
      <c r="CW7" s="1148" t="s">
        <v>391</v>
      </c>
      <c r="CX7" s="1149"/>
      <c r="CY7" s="1149"/>
      <c r="CZ7" s="1149"/>
      <c r="DA7" s="1150"/>
      <c r="DB7" s="1148" t="s">
        <v>391</v>
      </c>
      <c r="DC7" s="1149"/>
      <c r="DD7" s="1149"/>
      <c r="DE7" s="1149"/>
      <c r="DF7" s="1150"/>
      <c r="DG7" s="1148" t="s">
        <v>391</v>
      </c>
      <c r="DH7" s="1149"/>
      <c r="DI7" s="1149"/>
      <c r="DJ7" s="1149"/>
      <c r="DK7" s="1150"/>
      <c r="DL7" s="1148" t="s">
        <v>391</v>
      </c>
      <c r="DM7" s="1149"/>
      <c r="DN7" s="1149"/>
      <c r="DO7" s="1149"/>
      <c r="DP7" s="1150"/>
      <c r="DQ7" s="1148" t="s">
        <v>391</v>
      </c>
      <c r="DR7" s="1149"/>
      <c r="DS7" s="1149"/>
      <c r="DT7" s="1149"/>
      <c r="DU7" s="1150"/>
      <c r="DV7" s="1175"/>
      <c r="DW7" s="1176"/>
      <c r="DX7" s="1176"/>
      <c r="DY7" s="1176"/>
      <c r="DZ7" s="1177"/>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790</v>
      </c>
      <c r="R8" s="1099"/>
      <c r="S8" s="1099"/>
      <c r="T8" s="1099"/>
      <c r="U8" s="1099"/>
      <c r="V8" s="1099">
        <v>790</v>
      </c>
      <c r="W8" s="1099"/>
      <c r="X8" s="1099"/>
      <c r="Y8" s="1099"/>
      <c r="Z8" s="1099"/>
      <c r="AA8" s="1099">
        <v>0</v>
      </c>
      <c r="AB8" s="1099"/>
      <c r="AC8" s="1099"/>
      <c r="AD8" s="1099"/>
      <c r="AE8" s="1100"/>
      <c r="AF8" s="1074" t="s">
        <v>391</v>
      </c>
      <c r="AG8" s="1075"/>
      <c r="AH8" s="1075"/>
      <c r="AI8" s="1075"/>
      <c r="AJ8" s="1076"/>
      <c r="AK8" s="1141">
        <v>10</v>
      </c>
      <c r="AL8" s="1142"/>
      <c r="AM8" s="1142"/>
      <c r="AN8" s="1142"/>
      <c r="AO8" s="1142"/>
      <c r="AP8" s="1142">
        <v>1744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591</v>
      </c>
      <c r="BT8" s="1070"/>
      <c r="BU8" s="1070"/>
      <c r="BV8" s="1070"/>
      <c r="BW8" s="1070"/>
      <c r="BX8" s="1070"/>
      <c r="BY8" s="1070"/>
      <c r="BZ8" s="1070"/>
      <c r="CA8" s="1070"/>
      <c r="CB8" s="1070"/>
      <c r="CC8" s="1070"/>
      <c r="CD8" s="1070"/>
      <c r="CE8" s="1070"/>
      <c r="CF8" s="1070"/>
      <c r="CG8" s="1071"/>
      <c r="CH8" s="1044">
        <v>5</v>
      </c>
      <c r="CI8" s="1045"/>
      <c r="CJ8" s="1045"/>
      <c r="CK8" s="1045"/>
      <c r="CL8" s="1046"/>
      <c r="CM8" s="1044">
        <v>285</v>
      </c>
      <c r="CN8" s="1045"/>
      <c r="CO8" s="1045"/>
      <c r="CP8" s="1045"/>
      <c r="CQ8" s="1046"/>
      <c r="CR8" s="1044">
        <v>109</v>
      </c>
      <c r="CS8" s="1045"/>
      <c r="CT8" s="1045"/>
      <c r="CU8" s="1045"/>
      <c r="CV8" s="1046"/>
      <c r="CW8" s="1143" t="s">
        <v>391</v>
      </c>
      <c r="CX8" s="1075"/>
      <c r="CY8" s="1075"/>
      <c r="CZ8" s="1075"/>
      <c r="DA8" s="1144"/>
      <c r="DB8" s="1143" t="s">
        <v>391</v>
      </c>
      <c r="DC8" s="1075"/>
      <c r="DD8" s="1075"/>
      <c r="DE8" s="1075"/>
      <c r="DF8" s="1144"/>
      <c r="DG8" s="1143" t="s">
        <v>391</v>
      </c>
      <c r="DH8" s="1075"/>
      <c r="DI8" s="1075"/>
      <c r="DJ8" s="1075"/>
      <c r="DK8" s="1144"/>
      <c r="DL8" s="1143" t="s">
        <v>391</v>
      </c>
      <c r="DM8" s="1075"/>
      <c r="DN8" s="1075"/>
      <c r="DO8" s="1075"/>
      <c r="DP8" s="1144"/>
      <c r="DQ8" s="1143" t="s">
        <v>391</v>
      </c>
      <c r="DR8" s="1075"/>
      <c r="DS8" s="1075"/>
      <c r="DT8" s="1075"/>
      <c r="DU8" s="1144"/>
      <c r="DV8" s="1047"/>
      <c r="DW8" s="1048"/>
      <c r="DX8" s="1048"/>
      <c r="DY8" s="1048"/>
      <c r="DZ8" s="1049"/>
      <c r="EA8" s="255"/>
    </row>
    <row r="9" spans="1:131" s="256" customFormat="1" ht="26.25" customHeight="1" x14ac:dyDescent="0.15">
      <c r="A9" s="262">
        <v>3</v>
      </c>
      <c r="B9" s="1092" t="s">
        <v>392</v>
      </c>
      <c r="C9" s="1093"/>
      <c r="D9" s="1093"/>
      <c r="E9" s="1093"/>
      <c r="F9" s="1093"/>
      <c r="G9" s="1093"/>
      <c r="H9" s="1093"/>
      <c r="I9" s="1093"/>
      <c r="J9" s="1093"/>
      <c r="K9" s="1093"/>
      <c r="L9" s="1093"/>
      <c r="M9" s="1093"/>
      <c r="N9" s="1093"/>
      <c r="O9" s="1093"/>
      <c r="P9" s="1094"/>
      <c r="Q9" s="1098">
        <v>62</v>
      </c>
      <c r="R9" s="1099"/>
      <c r="S9" s="1099"/>
      <c r="T9" s="1099"/>
      <c r="U9" s="1099"/>
      <c r="V9" s="1099">
        <v>32</v>
      </c>
      <c r="W9" s="1099"/>
      <c r="X9" s="1099"/>
      <c r="Y9" s="1099"/>
      <c r="Z9" s="1099"/>
      <c r="AA9" s="1099">
        <v>30</v>
      </c>
      <c r="AB9" s="1099"/>
      <c r="AC9" s="1099"/>
      <c r="AD9" s="1099"/>
      <c r="AE9" s="1100"/>
      <c r="AF9" s="1074" t="s">
        <v>393</v>
      </c>
      <c r="AG9" s="1075"/>
      <c r="AH9" s="1075"/>
      <c r="AI9" s="1075"/>
      <c r="AJ9" s="1076"/>
      <c r="AK9" s="1141">
        <v>8</v>
      </c>
      <c r="AL9" s="1142"/>
      <c r="AM9" s="1142"/>
      <c r="AN9" s="1142"/>
      <c r="AO9" s="1142"/>
      <c r="AP9" s="1142">
        <v>28</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592</v>
      </c>
      <c r="BT9" s="1070"/>
      <c r="BU9" s="1070"/>
      <c r="BV9" s="1070"/>
      <c r="BW9" s="1070"/>
      <c r="BX9" s="1070"/>
      <c r="BY9" s="1070"/>
      <c r="BZ9" s="1070"/>
      <c r="CA9" s="1070"/>
      <c r="CB9" s="1070"/>
      <c r="CC9" s="1070"/>
      <c r="CD9" s="1070"/>
      <c r="CE9" s="1070"/>
      <c r="CF9" s="1070"/>
      <c r="CG9" s="1071"/>
      <c r="CH9" s="1044">
        <v>5</v>
      </c>
      <c r="CI9" s="1045"/>
      <c r="CJ9" s="1045"/>
      <c r="CK9" s="1045"/>
      <c r="CL9" s="1046"/>
      <c r="CM9" s="1044">
        <v>111</v>
      </c>
      <c r="CN9" s="1045"/>
      <c r="CO9" s="1045"/>
      <c r="CP9" s="1045"/>
      <c r="CQ9" s="1046"/>
      <c r="CR9" s="1044">
        <v>80</v>
      </c>
      <c r="CS9" s="1045"/>
      <c r="CT9" s="1045"/>
      <c r="CU9" s="1045"/>
      <c r="CV9" s="1046"/>
      <c r="CW9" s="1143" t="s">
        <v>391</v>
      </c>
      <c r="CX9" s="1075"/>
      <c r="CY9" s="1075"/>
      <c r="CZ9" s="1075"/>
      <c r="DA9" s="1144"/>
      <c r="DB9" s="1143" t="s">
        <v>391</v>
      </c>
      <c r="DC9" s="1075"/>
      <c r="DD9" s="1075"/>
      <c r="DE9" s="1075"/>
      <c r="DF9" s="1144"/>
      <c r="DG9" s="1143" t="s">
        <v>391</v>
      </c>
      <c r="DH9" s="1075"/>
      <c r="DI9" s="1075"/>
      <c r="DJ9" s="1075"/>
      <c r="DK9" s="1144"/>
      <c r="DL9" s="1143" t="s">
        <v>391</v>
      </c>
      <c r="DM9" s="1075"/>
      <c r="DN9" s="1075"/>
      <c r="DO9" s="1075"/>
      <c r="DP9" s="1144"/>
      <c r="DQ9" s="1143" t="s">
        <v>391</v>
      </c>
      <c r="DR9" s="1075"/>
      <c r="DS9" s="1075"/>
      <c r="DT9" s="1075"/>
      <c r="DU9" s="1144"/>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593</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438</v>
      </c>
      <c r="CN10" s="1045"/>
      <c r="CO10" s="1045"/>
      <c r="CP10" s="1045"/>
      <c r="CQ10" s="1046"/>
      <c r="CR10" s="1044">
        <v>371</v>
      </c>
      <c r="CS10" s="1045"/>
      <c r="CT10" s="1045"/>
      <c r="CU10" s="1045"/>
      <c r="CV10" s="1046"/>
      <c r="CW10" s="1143" t="s">
        <v>391</v>
      </c>
      <c r="CX10" s="1075"/>
      <c r="CY10" s="1075"/>
      <c r="CZ10" s="1075"/>
      <c r="DA10" s="1144"/>
      <c r="DB10" s="1143" t="s">
        <v>391</v>
      </c>
      <c r="DC10" s="1075"/>
      <c r="DD10" s="1075"/>
      <c r="DE10" s="1075"/>
      <c r="DF10" s="1144"/>
      <c r="DG10" s="1143" t="s">
        <v>391</v>
      </c>
      <c r="DH10" s="1075"/>
      <c r="DI10" s="1075"/>
      <c r="DJ10" s="1075"/>
      <c r="DK10" s="1144"/>
      <c r="DL10" s="1143" t="s">
        <v>391</v>
      </c>
      <c r="DM10" s="1075"/>
      <c r="DN10" s="1075"/>
      <c r="DO10" s="1075"/>
      <c r="DP10" s="1144"/>
      <c r="DQ10" s="1143" t="s">
        <v>391</v>
      </c>
      <c r="DR10" s="1075"/>
      <c r="DS10" s="1075"/>
      <c r="DT10" s="1075"/>
      <c r="DU10" s="1144"/>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594</v>
      </c>
      <c r="BT11" s="1070"/>
      <c r="BU11" s="1070"/>
      <c r="BV11" s="1070"/>
      <c r="BW11" s="1070"/>
      <c r="BX11" s="1070"/>
      <c r="BY11" s="1070"/>
      <c r="BZ11" s="1070"/>
      <c r="CA11" s="1070"/>
      <c r="CB11" s="1070"/>
      <c r="CC11" s="1070"/>
      <c r="CD11" s="1070"/>
      <c r="CE11" s="1070"/>
      <c r="CF11" s="1070"/>
      <c r="CG11" s="1071"/>
      <c r="CH11" s="1044">
        <v>-10</v>
      </c>
      <c r="CI11" s="1045"/>
      <c r="CJ11" s="1045"/>
      <c r="CK11" s="1045"/>
      <c r="CL11" s="1046"/>
      <c r="CM11" s="1044">
        <v>425</v>
      </c>
      <c r="CN11" s="1045"/>
      <c r="CO11" s="1045"/>
      <c r="CP11" s="1045"/>
      <c r="CQ11" s="1046"/>
      <c r="CR11" s="1044">
        <v>100</v>
      </c>
      <c r="CS11" s="1045"/>
      <c r="CT11" s="1045"/>
      <c r="CU11" s="1045"/>
      <c r="CV11" s="1046"/>
      <c r="CW11" s="1143" t="s">
        <v>391</v>
      </c>
      <c r="CX11" s="1075"/>
      <c r="CY11" s="1075"/>
      <c r="CZ11" s="1075"/>
      <c r="DA11" s="1144"/>
      <c r="DB11" s="1143" t="s">
        <v>391</v>
      </c>
      <c r="DC11" s="1075"/>
      <c r="DD11" s="1075"/>
      <c r="DE11" s="1075"/>
      <c r="DF11" s="1144"/>
      <c r="DG11" s="1143" t="s">
        <v>391</v>
      </c>
      <c r="DH11" s="1075"/>
      <c r="DI11" s="1075"/>
      <c r="DJ11" s="1075"/>
      <c r="DK11" s="1144"/>
      <c r="DL11" s="1143" t="s">
        <v>391</v>
      </c>
      <c r="DM11" s="1075"/>
      <c r="DN11" s="1075"/>
      <c r="DO11" s="1075"/>
      <c r="DP11" s="1144"/>
      <c r="DQ11" s="1143" t="s">
        <v>391</v>
      </c>
      <c r="DR11" s="1075"/>
      <c r="DS11" s="1075"/>
      <c r="DT11" s="1075"/>
      <c r="DU11" s="1144"/>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595</v>
      </c>
      <c r="BT12" s="1070"/>
      <c r="BU12" s="1070"/>
      <c r="BV12" s="1070"/>
      <c r="BW12" s="1070"/>
      <c r="BX12" s="1070"/>
      <c r="BY12" s="1070"/>
      <c r="BZ12" s="1070"/>
      <c r="CA12" s="1070"/>
      <c r="CB12" s="1070"/>
      <c r="CC12" s="1070"/>
      <c r="CD12" s="1070"/>
      <c r="CE12" s="1070"/>
      <c r="CF12" s="1070"/>
      <c r="CG12" s="1071"/>
      <c r="CH12" s="1044">
        <v>13</v>
      </c>
      <c r="CI12" s="1045"/>
      <c r="CJ12" s="1045"/>
      <c r="CK12" s="1045"/>
      <c r="CL12" s="1046"/>
      <c r="CM12" s="1044">
        <v>500</v>
      </c>
      <c r="CN12" s="1045"/>
      <c r="CO12" s="1045"/>
      <c r="CP12" s="1045"/>
      <c r="CQ12" s="1046"/>
      <c r="CR12" s="1044">
        <v>16</v>
      </c>
      <c r="CS12" s="1045"/>
      <c r="CT12" s="1045"/>
      <c r="CU12" s="1045"/>
      <c r="CV12" s="1046"/>
      <c r="CW12" s="1143" t="s">
        <v>391</v>
      </c>
      <c r="CX12" s="1075"/>
      <c r="CY12" s="1075"/>
      <c r="CZ12" s="1075"/>
      <c r="DA12" s="1144"/>
      <c r="DB12" s="1143">
        <v>40</v>
      </c>
      <c r="DC12" s="1075"/>
      <c r="DD12" s="1075"/>
      <c r="DE12" s="1075"/>
      <c r="DF12" s="1144"/>
      <c r="DG12" s="1143" t="s">
        <v>391</v>
      </c>
      <c r="DH12" s="1075"/>
      <c r="DI12" s="1075"/>
      <c r="DJ12" s="1075"/>
      <c r="DK12" s="1144"/>
      <c r="DL12" s="1143" t="s">
        <v>391</v>
      </c>
      <c r="DM12" s="1075"/>
      <c r="DN12" s="1075"/>
      <c r="DO12" s="1075"/>
      <c r="DP12" s="1144"/>
      <c r="DQ12" s="1143" t="s">
        <v>391</v>
      </c>
      <c r="DR12" s="1075"/>
      <c r="DS12" s="1075"/>
      <c r="DT12" s="1075"/>
      <c r="DU12" s="1144"/>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596</v>
      </c>
      <c r="BT13" s="1070"/>
      <c r="BU13" s="1070"/>
      <c r="BV13" s="1070"/>
      <c r="BW13" s="1070"/>
      <c r="BX13" s="1070"/>
      <c r="BY13" s="1070"/>
      <c r="BZ13" s="1070"/>
      <c r="CA13" s="1070"/>
      <c r="CB13" s="1070"/>
      <c r="CC13" s="1070"/>
      <c r="CD13" s="1070"/>
      <c r="CE13" s="1070"/>
      <c r="CF13" s="1070"/>
      <c r="CG13" s="1071"/>
      <c r="CH13" s="1044">
        <v>4</v>
      </c>
      <c r="CI13" s="1045"/>
      <c r="CJ13" s="1045"/>
      <c r="CK13" s="1045"/>
      <c r="CL13" s="1046"/>
      <c r="CM13" s="1044">
        <v>90</v>
      </c>
      <c r="CN13" s="1045"/>
      <c r="CO13" s="1045"/>
      <c r="CP13" s="1045"/>
      <c r="CQ13" s="1046"/>
      <c r="CR13" s="1044">
        <v>25</v>
      </c>
      <c r="CS13" s="1045"/>
      <c r="CT13" s="1045"/>
      <c r="CU13" s="1045"/>
      <c r="CV13" s="1046"/>
      <c r="CW13" s="1143" t="s">
        <v>391</v>
      </c>
      <c r="CX13" s="1075"/>
      <c r="CY13" s="1075"/>
      <c r="CZ13" s="1075"/>
      <c r="DA13" s="1144"/>
      <c r="DB13" s="1143" t="s">
        <v>391</v>
      </c>
      <c r="DC13" s="1075"/>
      <c r="DD13" s="1075"/>
      <c r="DE13" s="1075"/>
      <c r="DF13" s="1144"/>
      <c r="DG13" s="1143" t="s">
        <v>391</v>
      </c>
      <c r="DH13" s="1075"/>
      <c r="DI13" s="1075"/>
      <c r="DJ13" s="1075"/>
      <c r="DK13" s="1144"/>
      <c r="DL13" s="1143" t="s">
        <v>391</v>
      </c>
      <c r="DM13" s="1075"/>
      <c r="DN13" s="1075"/>
      <c r="DO13" s="1075"/>
      <c r="DP13" s="1144"/>
      <c r="DQ13" s="1143" t="s">
        <v>391</v>
      </c>
      <c r="DR13" s="1075"/>
      <c r="DS13" s="1075"/>
      <c r="DT13" s="1075"/>
      <c r="DU13" s="1144"/>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597</v>
      </c>
      <c r="BT14" s="1070"/>
      <c r="BU14" s="1070"/>
      <c r="BV14" s="1070"/>
      <c r="BW14" s="1070"/>
      <c r="BX14" s="1070"/>
      <c r="BY14" s="1070"/>
      <c r="BZ14" s="1070"/>
      <c r="CA14" s="1070"/>
      <c r="CB14" s="1070"/>
      <c r="CC14" s="1070"/>
      <c r="CD14" s="1070"/>
      <c r="CE14" s="1070"/>
      <c r="CF14" s="1070"/>
      <c r="CG14" s="1071"/>
      <c r="CH14" s="1044">
        <v>36</v>
      </c>
      <c r="CI14" s="1045"/>
      <c r="CJ14" s="1045"/>
      <c r="CK14" s="1045"/>
      <c r="CL14" s="1046"/>
      <c r="CM14" s="1044">
        <v>551</v>
      </c>
      <c r="CN14" s="1045"/>
      <c r="CO14" s="1045"/>
      <c r="CP14" s="1045"/>
      <c r="CQ14" s="1046"/>
      <c r="CR14" s="1044">
        <v>5</v>
      </c>
      <c r="CS14" s="1045"/>
      <c r="CT14" s="1045"/>
      <c r="CU14" s="1045"/>
      <c r="CV14" s="1046"/>
      <c r="CW14" s="1143" t="s">
        <v>391</v>
      </c>
      <c r="CX14" s="1075"/>
      <c r="CY14" s="1075"/>
      <c r="CZ14" s="1075"/>
      <c r="DA14" s="1144"/>
      <c r="DB14" s="1143" t="s">
        <v>391</v>
      </c>
      <c r="DC14" s="1075"/>
      <c r="DD14" s="1075"/>
      <c r="DE14" s="1075"/>
      <c r="DF14" s="1144"/>
      <c r="DG14" s="1143" t="s">
        <v>391</v>
      </c>
      <c r="DH14" s="1075"/>
      <c r="DI14" s="1075"/>
      <c r="DJ14" s="1075"/>
      <c r="DK14" s="1144"/>
      <c r="DL14" s="1143" t="s">
        <v>391</v>
      </c>
      <c r="DM14" s="1075"/>
      <c r="DN14" s="1075"/>
      <c r="DO14" s="1075"/>
      <c r="DP14" s="1144"/>
      <c r="DQ14" s="1143" t="s">
        <v>391</v>
      </c>
      <c r="DR14" s="1075"/>
      <c r="DS14" s="1075"/>
      <c r="DT14" s="1075"/>
      <c r="DU14" s="1144"/>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598</v>
      </c>
      <c r="BT15" s="1070"/>
      <c r="BU15" s="1070"/>
      <c r="BV15" s="1070"/>
      <c r="BW15" s="1070"/>
      <c r="BX15" s="1070"/>
      <c r="BY15" s="1070"/>
      <c r="BZ15" s="1070"/>
      <c r="CA15" s="1070"/>
      <c r="CB15" s="1070"/>
      <c r="CC15" s="1070"/>
      <c r="CD15" s="1070"/>
      <c r="CE15" s="1070"/>
      <c r="CF15" s="1070"/>
      <c r="CG15" s="1071"/>
      <c r="CH15" s="1044">
        <v>-868</v>
      </c>
      <c r="CI15" s="1045"/>
      <c r="CJ15" s="1045"/>
      <c r="CK15" s="1045"/>
      <c r="CL15" s="1046"/>
      <c r="CM15" s="1044">
        <v>12606</v>
      </c>
      <c r="CN15" s="1045"/>
      <c r="CO15" s="1045"/>
      <c r="CP15" s="1045"/>
      <c r="CQ15" s="1046"/>
      <c r="CR15" s="1044">
        <v>520</v>
      </c>
      <c r="CS15" s="1045"/>
      <c r="CT15" s="1045"/>
      <c r="CU15" s="1045"/>
      <c r="CV15" s="1046"/>
      <c r="CW15" s="1143" t="s">
        <v>391</v>
      </c>
      <c r="CX15" s="1075"/>
      <c r="CY15" s="1075"/>
      <c r="CZ15" s="1075"/>
      <c r="DA15" s="1144"/>
      <c r="DB15" s="1143">
        <v>1484</v>
      </c>
      <c r="DC15" s="1075"/>
      <c r="DD15" s="1075"/>
      <c r="DE15" s="1075"/>
      <c r="DF15" s="1144"/>
      <c r="DG15" s="1143" t="s">
        <v>391</v>
      </c>
      <c r="DH15" s="1075"/>
      <c r="DI15" s="1075"/>
      <c r="DJ15" s="1075"/>
      <c r="DK15" s="1144"/>
      <c r="DL15" s="1143" t="s">
        <v>391</v>
      </c>
      <c r="DM15" s="1075"/>
      <c r="DN15" s="1075"/>
      <c r="DO15" s="1075"/>
      <c r="DP15" s="1144"/>
      <c r="DQ15" s="1143" t="s">
        <v>391</v>
      </c>
      <c r="DR15" s="1075"/>
      <c r="DS15" s="1075"/>
      <c r="DT15" s="1075"/>
      <c r="DU15" s="1144"/>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394</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395</v>
      </c>
      <c r="B23" s="999" t="s">
        <v>396</v>
      </c>
      <c r="C23" s="1000"/>
      <c r="D23" s="1000"/>
      <c r="E23" s="1000"/>
      <c r="F23" s="1000"/>
      <c r="G23" s="1000"/>
      <c r="H23" s="1000"/>
      <c r="I23" s="1000"/>
      <c r="J23" s="1000"/>
      <c r="K23" s="1000"/>
      <c r="L23" s="1000"/>
      <c r="M23" s="1000"/>
      <c r="N23" s="1000"/>
      <c r="O23" s="1000"/>
      <c r="P23" s="1001"/>
      <c r="Q23" s="1123">
        <v>102160</v>
      </c>
      <c r="R23" s="1124"/>
      <c r="S23" s="1124"/>
      <c r="T23" s="1124"/>
      <c r="U23" s="1124"/>
      <c r="V23" s="1124">
        <v>100687</v>
      </c>
      <c r="W23" s="1124"/>
      <c r="X23" s="1124"/>
      <c r="Y23" s="1124"/>
      <c r="Z23" s="1124"/>
      <c r="AA23" s="1124">
        <v>1472</v>
      </c>
      <c r="AB23" s="1124"/>
      <c r="AC23" s="1124"/>
      <c r="AD23" s="1124"/>
      <c r="AE23" s="1125"/>
      <c r="AF23" s="1126">
        <v>1385</v>
      </c>
      <c r="AG23" s="1124"/>
      <c r="AH23" s="1124"/>
      <c r="AI23" s="1124"/>
      <c r="AJ23" s="1127"/>
      <c r="AK23" s="1128"/>
      <c r="AL23" s="1129"/>
      <c r="AM23" s="1129"/>
      <c r="AN23" s="1129"/>
      <c r="AO23" s="1129"/>
      <c r="AP23" s="1124">
        <f>SUM(AP7:AT9)</f>
        <v>97237</v>
      </c>
      <c r="AQ23" s="1124"/>
      <c r="AR23" s="1124"/>
      <c r="AS23" s="1124"/>
      <c r="AT23" s="1124"/>
      <c r="AU23" s="1130"/>
      <c r="AV23" s="1130"/>
      <c r="AW23" s="1130"/>
      <c r="AX23" s="1130"/>
      <c r="AY23" s="1131"/>
      <c r="AZ23" s="1120" t="s">
        <v>397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408</v>
      </c>
      <c r="C28" s="1106"/>
      <c r="D28" s="1106"/>
      <c r="E28" s="1106"/>
      <c r="F28" s="1106"/>
      <c r="G28" s="1106"/>
      <c r="H28" s="1106"/>
      <c r="I28" s="1106"/>
      <c r="J28" s="1106"/>
      <c r="K28" s="1106"/>
      <c r="L28" s="1106"/>
      <c r="M28" s="1106"/>
      <c r="N28" s="1106"/>
      <c r="O28" s="1106"/>
      <c r="P28" s="1107"/>
      <c r="Q28" s="1108">
        <v>29981</v>
      </c>
      <c r="R28" s="1109"/>
      <c r="S28" s="1109"/>
      <c r="T28" s="1109"/>
      <c r="U28" s="1109"/>
      <c r="V28" s="1109">
        <v>29801</v>
      </c>
      <c r="W28" s="1109"/>
      <c r="X28" s="1109"/>
      <c r="Y28" s="1109"/>
      <c r="Z28" s="1109"/>
      <c r="AA28" s="1109">
        <v>180</v>
      </c>
      <c r="AB28" s="1109"/>
      <c r="AC28" s="1109"/>
      <c r="AD28" s="1109"/>
      <c r="AE28" s="1110"/>
      <c r="AF28" s="1111">
        <v>180</v>
      </c>
      <c r="AG28" s="1109"/>
      <c r="AH28" s="1109"/>
      <c r="AI28" s="1109"/>
      <c r="AJ28" s="1112"/>
      <c r="AK28" s="1113">
        <v>2895</v>
      </c>
      <c r="AL28" s="1101"/>
      <c r="AM28" s="1101"/>
      <c r="AN28" s="1101"/>
      <c r="AO28" s="1101"/>
      <c r="AP28" s="1101" t="s">
        <v>588</v>
      </c>
      <c r="AQ28" s="1101"/>
      <c r="AR28" s="1101"/>
      <c r="AS28" s="1101"/>
      <c r="AT28" s="1101"/>
      <c r="AU28" s="1101" t="s">
        <v>589</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409</v>
      </c>
      <c r="C29" s="1093"/>
      <c r="D29" s="1093"/>
      <c r="E29" s="1093"/>
      <c r="F29" s="1093"/>
      <c r="G29" s="1093"/>
      <c r="H29" s="1093"/>
      <c r="I29" s="1093"/>
      <c r="J29" s="1093"/>
      <c r="K29" s="1093"/>
      <c r="L29" s="1093"/>
      <c r="M29" s="1093"/>
      <c r="N29" s="1093"/>
      <c r="O29" s="1093"/>
      <c r="P29" s="1094"/>
      <c r="Q29" s="1098">
        <v>25437</v>
      </c>
      <c r="R29" s="1099"/>
      <c r="S29" s="1099"/>
      <c r="T29" s="1099"/>
      <c r="U29" s="1099"/>
      <c r="V29" s="1099">
        <v>25334</v>
      </c>
      <c r="W29" s="1099"/>
      <c r="X29" s="1099"/>
      <c r="Y29" s="1099"/>
      <c r="Z29" s="1099"/>
      <c r="AA29" s="1099">
        <v>103</v>
      </c>
      <c r="AB29" s="1099"/>
      <c r="AC29" s="1099"/>
      <c r="AD29" s="1099"/>
      <c r="AE29" s="1100"/>
      <c r="AF29" s="1074">
        <v>103</v>
      </c>
      <c r="AG29" s="1075"/>
      <c r="AH29" s="1075"/>
      <c r="AI29" s="1075"/>
      <c r="AJ29" s="1076"/>
      <c r="AK29" s="1035">
        <v>3944</v>
      </c>
      <c r="AL29" s="1026"/>
      <c r="AM29" s="1026"/>
      <c r="AN29" s="1026"/>
      <c r="AO29" s="1026"/>
      <c r="AP29" s="1026" t="s">
        <v>589</v>
      </c>
      <c r="AQ29" s="1026"/>
      <c r="AR29" s="1026"/>
      <c r="AS29" s="1026"/>
      <c r="AT29" s="1026"/>
      <c r="AU29" s="1026" t="s">
        <v>589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410</v>
      </c>
      <c r="C30" s="1093"/>
      <c r="D30" s="1093"/>
      <c r="E30" s="1093"/>
      <c r="F30" s="1093"/>
      <c r="G30" s="1093"/>
      <c r="H30" s="1093"/>
      <c r="I30" s="1093"/>
      <c r="J30" s="1093"/>
      <c r="K30" s="1093"/>
      <c r="L30" s="1093"/>
      <c r="M30" s="1093"/>
      <c r="N30" s="1093"/>
      <c r="O30" s="1093"/>
      <c r="P30" s="1094"/>
      <c r="Q30" s="1098">
        <v>6858</v>
      </c>
      <c r="R30" s="1099"/>
      <c r="S30" s="1099"/>
      <c r="T30" s="1099"/>
      <c r="U30" s="1099"/>
      <c r="V30" s="1099">
        <v>6821</v>
      </c>
      <c r="W30" s="1099"/>
      <c r="X30" s="1099"/>
      <c r="Y30" s="1099"/>
      <c r="Z30" s="1099"/>
      <c r="AA30" s="1099">
        <v>37</v>
      </c>
      <c r="AB30" s="1099"/>
      <c r="AC30" s="1099"/>
      <c r="AD30" s="1099"/>
      <c r="AE30" s="1100"/>
      <c r="AF30" s="1074">
        <v>37</v>
      </c>
      <c r="AG30" s="1075"/>
      <c r="AH30" s="1075"/>
      <c r="AI30" s="1075"/>
      <c r="AJ30" s="1076"/>
      <c r="AK30" s="1035">
        <v>3583</v>
      </c>
      <c r="AL30" s="1026"/>
      <c r="AM30" s="1026"/>
      <c r="AN30" s="1026"/>
      <c r="AO30" s="1026"/>
      <c r="AP30" s="1026" t="s">
        <v>589</v>
      </c>
      <c r="AQ30" s="1026"/>
      <c r="AR30" s="1026"/>
      <c r="AS30" s="1026"/>
      <c r="AT30" s="1026"/>
      <c r="AU30" s="1026" t="s">
        <v>589</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411</v>
      </c>
      <c r="C31" s="1093"/>
      <c r="D31" s="1093"/>
      <c r="E31" s="1093"/>
      <c r="F31" s="1093"/>
      <c r="G31" s="1093"/>
      <c r="H31" s="1093"/>
      <c r="I31" s="1093"/>
      <c r="J31" s="1093"/>
      <c r="K31" s="1093"/>
      <c r="L31" s="1093"/>
      <c r="M31" s="1093"/>
      <c r="N31" s="1093"/>
      <c r="O31" s="1093"/>
      <c r="P31" s="1094"/>
      <c r="Q31" s="1098">
        <v>14808</v>
      </c>
      <c r="R31" s="1099"/>
      <c r="S31" s="1099"/>
      <c r="T31" s="1099"/>
      <c r="U31" s="1099"/>
      <c r="V31" s="1099">
        <v>15038</v>
      </c>
      <c r="W31" s="1099"/>
      <c r="X31" s="1099"/>
      <c r="Y31" s="1099"/>
      <c r="Z31" s="1099"/>
      <c r="AA31" s="1099">
        <v>-230</v>
      </c>
      <c r="AB31" s="1099"/>
      <c r="AC31" s="1099"/>
      <c r="AD31" s="1099"/>
      <c r="AE31" s="1100"/>
      <c r="AF31" s="1074">
        <v>4761</v>
      </c>
      <c r="AG31" s="1075"/>
      <c r="AH31" s="1075"/>
      <c r="AI31" s="1075"/>
      <c r="AJ31" s="1076"/>
      <c r="AK31" s="1035">
        <v>1541</v>
      </c>
      <c r="AL31" s="1026"/>
      <c r="AM31" s="1026"/>
      <c r="AN31" s="1026"/>
      <c r="AO31" s="1026"/>
      <c r="AP31" s="1026">
        <v>13192</v>
      </c>
      <c r="AQ31" s="1026"/>
      <c r="AR31" s="1026"/>
      <c r="AS31" s="1026"/>
      <c r="AT31" s="1026"/>
      <c r="AU31" s="1026">
        <v>8007</v>
      </c>
      <c r="AV31" s="1026"/>
      <c r="AW31" s="1026"/>
      <c r="AX31" s="1026"/>
      <c r="AY31" s="1026"/>
      <c r="AZ31" s="1097"/>
      <c r="BA31" s="1097"/>
      <c r="BB31" s="1097"/>
      <c r="BC31" s="1097"/>
      <c r="BD31" s="1097"/>
      <c r="BE31" s="1087" t="s">
        <v>412</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413</v>
      </c>
      <c r="C32" s="1093"/>
      <c r="D32" s="1093"/>
      <c r="E32" s="1093"/>
      <c r="F32" s="1093"/>
      <c r="G32" s="1093"/>
      <c r="H32" s="1093"/>
      <c r="I32" s="1093"/>
      <c r="J32" s="1093"/>
      <c r="K32" s="1093"/>
      <c r="L32" s="1093"/>
      <c r="M32" s="1093"/>
      <c r="N32" s="1093"/>
      <c r="O32" s="1093"/>
      <c r="P32" s="1094"/>
      <c r="Q32" s="1098">
        <v>5705</v>
      </c>
      <c r="R32" s="1099"/>
      <c r="S32" s="1099"/>
      <c r="T32" s="1099"/>
      <c r="U32" s="1099"/>
      <c r="V32" s="1099">
        <v>5129</v>
      </c>
      <c r="W32" s="1099"/>
      <c r="X32" s="1099"/>
      <c r="Y32" s="1099"/>
      <c r="Z32" s="1099"/>
      <c r="AA32" s="1099">
        <v>576</v>
      </c>
      <c r="AB32" s="1099"/>
      <c r="AC32" s="1099"/>
      <c r="AD32" s="1099"/>
      <c r="AE32" s="1100"/>
      <c r="AF32" s="1074">
        <v>4278</v>
      </c>
      <c r="AG32" s="1075"/>
      <c r="AH32" s="1075"/>
      <c r="AI32" s="1075"/>
      <c r="AJ32" s="1076"/>
      <c r="AK32" s="1035">
        <v>103</v>
      </c>
      <c r="AL32" s="1026"/>
      <c r="AM32" s="1026"/>
      <c r="AN32" s="1026"/>
      <c r="AO32" s="1026"/>
      <c r="AP32" s="1026">
        <v>13156</v>
      </c>
      <c r="AQ32" s="1026"/>
      <c r="AR32" s="1026"/>
      <c r="AS32" s="1026"/>
      <c r="AT32" s="1026"/>
      <c r="AU32" s="1026">
        <v>118</v>
      </c>
      <c r="AV32" s="1026"/>
      <c r="AW32" s="1026"/>
      <c r="AX32" s="1026"/>
      <c r="AY32" s="1026"/>
      <c r="AZ32" s="1097"/>
      <c r="BA32" s="1097"/>
      <c r="BB32" s="1097"/>
      <c r="BC32" s="1097"/>
      <c r="BD32" s="1097"/>
      <c r="BE32" s="1087" t="s">
        <v>412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414</v>
      </c>
      <c r="C33" s="1093"/>
      <c r="D33" s="1093"/>
      <c r="E33" s="1093"/>
      <c r="F33" s="1093"/>
      <c r="G33" s="1093"/>
      <c r="H33" s="1093"/>
      <c r="I33" s="1093"/>
      <c r="J33" s="1093"/>
      <c r="K33" s="1093"/>
      <c r="L33" s="1093"/>
      <c r="M33" s="1093"/>
      <c r="N33" s="1093"/>
      <c r="O33" s="1093"/>
      <c r="P33" s="1094"/>
      <c r="Q33" s="1098">
        <v>9656</v>
      </c>
      <c r="R33" s="1099"/>
      <c r="S33" s="1099"/>
      <c r="T33" s="1099"/>
      <c r="U33" s="1099"/>
      <c r="V33" s="1099">
        <v>9133</v>
      </c>
      <c r="W33" s="1099"/>
      <c r="X33" s="1099"/>
      <c r="Y33" s="1099"/>
      <c r="Z33" s="1099"/>
      <c r="AA33" s="1099">
        <v>523</v>
      </c>
      <c r="AB33" s="1099"/>
      <c r="AC33" s="1099"/>
      <c r="AD33" s="1099"/>
      <c r="AE33" s="1100"/>
      <c r="AF33" s="1074">
        <v>2260</v>
      </c>
      <c r="AG33" s="1075"/>
      <c r="AH33" s="1075"/>
      <c r="AI33" s="1075"/>
      <c r="AJ33" s="1076"/>
      <c r="AK33" s="1035">
        <v>4337</v>
      </c>
      <c r="AL33" s="1026"/>
      <c r="AM33" s="1026"/>
      <c r="AN33" s="1026"/>
      <c r="AO33" s="1026"/>
      <c r="AP33" s="1026">
        <v>87654</v>
      </c>
      <c r="AQ33" s="1026"/>
      <c r="AR33" s="1026"/>
      <c r="AS33" s="1026"/>
      <c r="AT33" s="1026"/>
      <c r="AU33" s="1026">
        <v>55748</v>
      </c>
      <c r="AV33" s="1026"/>
      <c r="AW33" s="1026"/>
      <c r="AX33" s="1026"/>
      <c r="AY33" s="1026"/>
      <c r="AZ33" s="1097"/>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395</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11619</v>
      </c>
      <c r="AG63" s="1014"/>
      <c r="AH63" s="1014"/>
      <c r="AI63" s="1014"/>
      <c r="AJ63" s="1085"/>
      <c r="AK63" s="1086"/>
      <c r="AL63" s="1018"/>
      <c r="AM63" s="1018"/>
      <c r="AN63" s="1018"/>
      <c r="AO63" s="1018"/>
      <c r="AP63" s="1014">
        <v>114002</v>
      </c>
      <c r="AQ63" s="1014"/>
      <c r="AR63" s="1014"/>
      <c r="AS63" s="1014"/>
      <c r="AT63" s="1014"/>
      <c r="AU63" s="1014">
        <v>63873</v>
      </c>
      <c r="AV63" s="1014"/>
      <c r="AW63" s="1014"/>
      <c r="AX63" s="1014"/>
      <c r="AY63" s="1014"/>
      <c r="AZ63" s="1080"/>
      <c r="BA63" s="1080"/>
      <c r="BB63" s="1080"/>
      <c r="BC63" s="1080"/>
      <c r="BD63" s="1080"/>
      <c r="BE63" s="1015"/>
      <c r="BF63" s="1015"/>
      <c r="BG63" s="1015"/>
      <c r="BH63" s="1015"/>
      <c r="BI63" s="1016"/>
      <c r="BJ63" s="1081" t="s">
        <v>417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422</v>
      </c>
      <c r="AB66" s="1057"/>
      <c r="AC66" s="1057"/>
      <c r="AD66" s="1057"/>
      <c r="AE66" s="1058"/>
      <c r="AF66" s="1062" t="s">
        <v>423</v>
      </c>
      <c r="AG66" s="1063"/>
      <c r="AH66" s="1063"/>
      <c r="AI66" s="1063"/>
      <c r="AJ66" s="1064"/>
      <c r="AK66" s="1056" t="s">
        <v>424</v>
      </c>
      <c r="AL66" s="1051"/>
      <c r="AM66" s="1051"/>
      <c r="AN66" s="1051"/>
      <c r="AO66" s="1052"/>
      <c r="AP66" s="1056" t="s">
        <v>425</v>
      </c>
      <c r="AQ66" s="1057"/>
      <c r="AR66" s="1057"/>
      <c r="AS66" s="1057"/>
      <c r="AT66" s="1058"/>
      <c r="AU66" s="1056" t="s">
        <v>426</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599</v>
      </c>
      <c r="C68" s="1041"/>
      <c r="D68" s="1041"/>
      <c r="E68" s="1041"/>
      <c r="F68" s="1041"/>
      <c r="G68" s="1041"/>
      <c r="H68" s="1041"/>
      <c r="I68" s="1041"/>
      <c r="J68" s="1041"/>
      <c r="K68" s="1041"/>
      <c r="L68" s="1041"/>
      <c r="M68" s="1041"/>
      <c r="N68" s="1041"/>
      <c r="O68" s="1041"/>
      <c r="P68" s="1042"/>
      <c r="Q68" s="1043">
        <v>56423</v>
      </c>
      <c r="R68" s="1037"/>
      <c r="S68" s="1037"/>
      <c r="T68" s="1037"/>
      <c r="U68" s="1037"/>
      <c r="V68" s="1037">
        <v>53196</v>
      </c>
      <c r="W68" s="1037"/>
      <c r="X68" s="1037"/>
      <c r="Y68" s="1037"/>
      <c r="Z68" s="1037"/>
      <c r="AA68" s="1037">
        <v>3227</v>
      </c>
      <c r="AB68" s="1037"/>
      <c r="AC68" s="1037"/>
      <c r="AD68" s="1037"/>
      <c r="AE68" s="1037"/>
      <c r="AF68" s="1037">
        <v>10421</v>
      </c>
      <c r="AG68" s="1037"/>
      <c r="AH68" s="1037"/>
      <c r="AI68" s="1037"/>
      <c r="AJ68" s="1037"/>
      <c r="AK68" s="1037" t="s">
        <v>608</v>
      </c>
      <c r="AL68" s="1037"/>
      <c r="AM68" s="1037"/>
      <c r="AN68" s="1037"/>
      <c r="AO68" s="1037"/>
      <c r="AP68" s="1037" t="s">
        <v>615</v>
      </c>
      <c r="AQ68" s="1037"/>
      <c r="AR68" s="1037"/>
      <c r="AS68" s="1037"/>
      <c r="AT68" s="1037"/>
      <c r="AU68" s="1037" t="s">
        <v>613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600</v>
      </c>
      <c r="C69" s="1030"/>
      <c r="D69" s="1030"/>
      <c r="E69" s="1030"/>
      <c r="F69" s="1030"/>
      <c r="G69" s="1030"/>
      <c r="H69" s="1030"/>
      <c r="I69" s="1030"/>
      <c r="J69" s="1030"/>
      <c r="K69" s="1030"/>
      <c r="L69" s="1030"/>
      <c r="M69" s="1030"/>
      <c r="N69" s="1030"/>
      <c r="O69" s="1030"/>
      <c r="P69" s="1031"/>
      <c r="Q69" s="1032">
        <v>2</v>
      </c>
      <c r="R69" s="1026"/>
      <c r="S69" s="1026"/>
      <c r="T69" s="1026"/>
      <c r="U69" s="1026"/>
      <c r="V69" s="1026">
        <v>2</v>
      </c>
      <c r="W69" s="1026"/>
      <c r="X69" s="1026"/>
      <c r="Y69" s="1026"/>
      <c r="Z69" s="1026"/>
      <c r="AA69" s="1026">
        <v>0</v>
      </c>
      <c r="AB69" s="1026"/>
      <c r="AC69" s="1026"/>
      <c r="AD69" s="1026"/>
      <c r="AE69" s="1026"/>
      <c r="AF69" s="1026">
        <v>0</v>
      </c>
      <c r="AG69" s="1026"/>
      <c r="AH69" s="1026"/>
      <c r="AI69" s="1026"/>
      <c r="AJ69" s="1026"/>
      <c r="AK69" s="1026">
        <v>1</v>
      </c>
      <c r="AL69" s="1026"/>
      <c r="AM69" s="1026"/>
      <c r="AN69" s="1026"/>
      <c r="AO69" s="1026"/>
      <c r="AP69" s="1026" t="s">
        <v>610</v>
      </c>
      <c r="AQ69" s="1026"/>
      <c r="AR69" s="1026"/>
      <c r="AS69" s="1026"/>
      <c r="AT69" s="1026"/>
      <c r="AU69" s="1026" t="s">
        <v>610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601</v>
      </c>
      <c r="C70" s="1030"/>
      <c r="D70" s="1030"/>
      <c r="E70" s="1030"/>
      <c r="F70" s="1030"/>
      <c r="G70" s="1030"/>
      <c r="H70" s="1030"/>
      <c r="I70" s="1030"/>
      <c r="J70" s="1030"/>
      <c r="K70" s="1030"/>
      <c r="L70" s="1030"/>
      <c r="M70" s="1030"/>
      <c r="N70" s="1030"/>
      <c r="O70" s="1030"/>
      <c r="P70" s="1031"/>
      <c r="Q70" s="1032">
        <v>85</v>
      </c>
      <c r="R70" s="1026"/>
      <c r="S70" s="1026"/>
      <c r="T70" s="1026"/>
      <c r="U70" s="1026"/>
      <c r="V70" s="1026">
        <v>83</v>
      </c>
      <c r="W70" s="1026"/>
      <c r="X70" s="1026"/>
      <c r="Y70" s="1026"/>
      <c r="Z70" s="1026"/>
      <c r="AA70" s="1026">
        <v>2</v>
      </c>
      <c r="AB70" s="1026"/>
      <c r="AC70" s="1026"/>
      <c r="AD70" s="1026"/>
      <c r="AE70" s="1026"/>
      <c r="AF70" s="1026">
        <v>2</v>
      </c>
      <c r="AG70" s="1026"/>
      <c r="AH70" s="1026"/>
      <c r="AI70" s="1026"/>
      <c r="AJ70" s="1026"/>
      <c r="AK70" s="1026">
        <v>8</v>
      </c>
      <c r="AL70" s="1026"/>
      <c r="AM70" s="1026"/>
      <c r="AN70" s="1026"/>
      <c r="AO70" s="1026"/>
      <c r="AP70" s="1026" t="s">
        <v>610</v>
      </c>
      <c r="AQ70" s="1026"/>
      <c r="AR70" s="1026"/>
      <c r="AS70" s="1026"/>
      <c r="AT70" s="1026"/>
      <c r="AU70" s="1026" t="s">
        <v>610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602</v>
      </c>
      <c r="C71" s="1030"/>
      <c r="D71" s="1030"/>
      <c r="E71" s="1030"/>
      <c r="F71" s="1030"/>
      <c r="G71" s="1030"/>
      <c r="H71" s="1030"/>
      <c r="I71" s="1030"/>
      <c r="J71" s="1030"/>
      <c r="K71" s="1030"/>
      <c r="L71" s="1030"/>
      <c r="M71" s="1030"/>
      <c r="N71" s="1030"/>
      <c r="O71" s="1030"/>
      <c r="P71" s="1031"/>
      <c r="Q71" s="1032">
        <v>102</v>
      </c>
      <c r="R71" s="1026"/>
      <c r="S71" s="1026"/>
      <c r="T71" s="1026"/>
      <c r="U71" s="1026"/>
      <c r="V71" s="1026">
        <v>97</v>
      </c>
      <c r="W71" s="1026"/>
      <c r="X71" s="1026"/>
      <c r="Y71" s="1026"/>
      <c r="Z71" s="1026"/>
      <c r="AA71" s="1026">
        <v>5</v>
      </c>
      <c r="AB71" s="1026"/>
      <c r="AC71" s="1026"/>
      <c r="AD71" s="1026"/>
      <c r="AE71" s="1026"/>
      <c r="AF71" s="1026">
        <v>5</v>
      </c>
      <c r="AG71" s="1026"/>
      <c r="AH71" s="1026"/>
      <c r="AI71" s="1026"/>
      <c r="AJ71" s="1026"/>
      <c r="AK71" s="1026">
        <v>8</v>
      </c>
      <c r="AL71" s="1026"/>
      <c r="AM71" s="1026"/>
      <c r="AN71" s="1026"/>
      <c r="AO71" s="1026"/>
      <c r="AP71" s="1026" t="s">
        <v>610</v>
      </c>
      <c r="AQ71" s="1026"/>
      <c r="AR71" s="1026"/>
      <c r="AS71" s="1026"/>
      <c r="AT71" s="1026"/>
      <c r="AU71" s="1026" t="s">
        <v>614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607</v>
      </c>
      <c r="C72" s="1030"/>
      <c r="D72" s="1030"/>
      <c r="E72" s="1030"/>
      <c r="F72" s="1030"/>
      <c r="G72" s="1030"/>
      <c r="H72" s="1030"/>
      <c r="I72" s="1030"/>
      <c r="J72" s="1030"/>
      <c r="K72" s="1030"/>
      <c r="L72" s="1030"/>
      <c r="M72" s="1030"/>
      <c r="N72" s="1030"/>
      <c r="O72" s="1030"/>
      <c r="P72" s="1031"/>
      <c r="Q72" s="1032">
        <v>13048</v>
      </c>
      <c r="R72" s="1026"/>
      <c r="S72" s="1026"/>
      <c r="T72" s="1026"/>
      <c r="U72" s="1026"/>
      <c r="V72" s="1026">
        <v>13048</v>
      </c>
      <c r="W72" s="1026"/>
      <c r="X72" s="1026"/>
      <c r="Y72" s="1026"/>
      <c r="Z72" s="1026"/>
      <c r="AA72" s="1026">
        <v>0</v>
      </c>
      <c r="AB72" s="1026"/>
      <c r="AC72" s="1026"/>
      <c r="AD72" s="1026"/>
      <c r="AE72" s="1026"/>
      <c r="AF72" s="1026">
        <v>0</v>
      </c>
      <c r="AG72" s="1026"/>
      <c r="AH72" s="1026"/>
      <c r="AI72" s="1026"/>
      <c r="AJ72" s="1026"/>
      <c r="AK72" s="1026" t="s">
        <v>610</v>
      </c>
      <c r="AL72" s="1026"/>
      <c r="AM72" s="1026"/>
      <c r="AN72" s="1026"/>
      <c r="AO72" s="1026"/>
      <c r="AP72" s="1026">
        <v>14605</v>
      </c>
      <c r="AQ72" s="1026"/>
      <c r="AR72" s="1026"/>
      <c r="AS72" s="1026"/>
      <c r="AT72" s="1026"/>
      <c r="AU72" s="1026">
        <v>876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603</v>
      </c>
      <c r="C73" s="1030"/>
      <c r="D73" s="1030"/>
      <c r="E73" s="1030"/>
      <c r="F73" s="1030"/>
      <c r="G73" s="1030"/>
      <c r="H73" s="1030"/>
      <c r="I73" s="1030"/>
      <c r="J73" s="1030"/>
      <c r="K73" s="1030"/>
      <c r="L73" s="1030"/>
      <c r="M73" s="1030"/>
      <c r="N73" s="1030"/>
      <c r="O73" s="1030"/>
      <c r="P73" s="1031"/>
      <c r="Q73" s="1032">
        <v>203</v>
      </c>
      <c r="R73" s="1026"/>
      <c r="S73" s="1026"/>
      <c r="T73" s="1026"/>
      <c r="U73" s="1026"/>
      <c r="V73" s="1026">
        <v>189</v>
      </c>
      <c r="W73" s="1026"/>
      <c r="X73" s="1026"/>
      <c r="Y73" s="1026"/>
      <c r="Z73" s="1026"/>
      <c r="AA73" s="1026">
        <v>14</v>
      </c>
      <c r="AB73" s="1026"/>
      <c r="AC73" s="1026"/>
      <c r="AD73" s="1026"/>
      <c r="AE73" s="1026"/>
      <c r="AF73" s="1026">
        <v>14</v>
      </c>
      <c r="AG73" s="1026"/>
      <c r="AH73" s="1026"/>
      <c r="AI73" s="1026"/>
      <c r="AJ73" s="1026"/>
      <c r="AK73" s="1026" t="s">
        <v>608</v>
      </c>
      <c r="AL73" s="1026"/>
      <c r="AM73" s="1026"/>
      <c r="AN73" s="1026"/>
      <c r="AO73" s="1026"/>
      <c r="AP73" s="1026" t="s">
        <v>609</v>
      </c>
      <c r="AQ73" s="1026"/>
      <c r="AR73" s="1026"/>
      <c r="AS73" s="1026"/>
      <c r="AT73" s="1026"/>
      <c r="AU73" s="1026" t="s">
        <v>610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604</v>
      </c>
      <c r="C74" s="1030"/>
      <c r="D74" s="1030"/>
      <c r="E74" s="1030"/>
      <c r="F74" s="1030"/>
      <c r="G74" s="1030"/>
      <c r="H74" s="1030"/>
      <c r="I74" s="1030"/>
      <c r="J74" s="1030"/>
      <c r="K74" s="1030"/>
      <c r="L74" s="1030"/>
      <c r="M74" s="1030"/>
      <c r="N74" s="1030"/>
      <c r="O74" s="1030"/>
      <c r="P74" s="1031"/>
      <c r="Q74" s="1032">
        <v>1218863</v>
      </c>
      <c r="R74" s="1026"/>
      <c r="S74" s="1026"/>
      <c r="T74" s="1026"/>
      <c r="U74" s="1026"/>
      <c r="V74" s="1026">
        <v>1197433</v>
      </c>
      <c r="W74" s="1026"/>
      <c r="X74" s="1026"/>
      <c r="Y74" s="1026"/>
      <c r="Z74" s="1026"/>
      <c r="AA74" s="1026">
        <v>20930</v>
      </c>
      <c r="AB74" s="1026"/>
      <c r="AC74" s="1026"/>
      <c r="AD74" s="1026"/>
      <c r="AE74" s="1026"/>
      <c r="AF74" s="1026">
        <v>20930</v>
      </c>
      <c r="AG74" s="1026"/>
      <c r="AH74" s="1026"/>
      <c r="AI74" s="1026"/>
      <c r="AJ74" s="1026"/>
      <c r="AK74" s="1026">
        <v>7055</v>
      </c>
      <c r="AL74" s="1026"/>
      <c r="AM74" s="1026"/>
      <c r="AN74" s="1026"/>
      <c r="AO74" s="1026"/>
      <c r="AP74" s="1026" t="s">
        <v>611</v>
      </c>
      <c r="AQ74" s="1026"/>
      <c r="AR74" s="1026"/>
      <c r="AS74" s="1026"/>
      <c r="AT74" s="1026"/>
      <c r="AU74" s="1026" t="s">
        <v>612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605</v>
      </c>
      <c r="C75" s="1030"/>
      <c r="D75" s="1030"/>
      <c r="E75" s="1030"/>
      <c r="F75" s="1030"/>
      <c r="G75" s="1030"/>
      <c r="H75" s="1030"/>
      <c r="I75" s="1030"/>
      <c r="J75" s="1030"/>
      <c r="K75" s="1030"/>
      <c r="L75" s="1030"/>
      <c r="M75" s="1030"/>
      <c r="N75" s="1030"/>
      <c r="O75" s="1030"/>
      <c r="P75" s="1031"/>
      <c r="Q75" s="1033">
        <v>39402</v>
      </c>
      <c r="R75" s="1034"/>
      <c r="S75" s="1034"/>
      <c r="T75" s="1034"/>
      <c r="U75" s="1035"/>
      <c r="V75" s="1036">
        <v>34057</v>
      </c>
      <c r="W75" s="1034"/>
      <c r="X75" s="1034"/>
      <c r="Y75" s="1034"/>
      <c r="Z75" s="1035"/>
      <c r="AA75" s="1036">
        <v>5344</v>
      </c>
      <c r="AB75" s="1034"/>
      <c r="AC75" s="1034"/>
      <c r="AD75" s="1034"/>
      <c r="AE75" s="1035"/>
      <c r="AF75" s="1036">
        <v>19453</v>
      </c>
      <c r="AG75" s="1034"/>
      <c r="AH75" s="1034"/>
      <c r="AI75" s="1034"/>
      <c r="AJ75" s="1035"/>
      <c r="AK75" s="1036" t="s">
        <v>610</v>
      </c>
      <c r="AL75" s="1034"/>
      <c r="AM75" s="1034"/>
      <c r="AN75" s="1034"/>
      <c r="AO75" s="1035"/>
      <c r="AP75" s="1036">
        <v>119226</v>
      </c>
      <c r="AQ75" s="1034"/>
      <c r="AR75" s="1034"/>
      <c r="AS75" s="1034"/>
      <c r="AT75" s="1035"/>
      <c r="AU75" s="1036" t="s">
        <v>610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606</v>
      </c>
      <c r="C76" s="1030"/>
      <c r="D76" s="1030"/>
      <c r="E76" s="1030"/>
      <c r="F76" s="1030"/>
      <c r="G76" s="1030"/>
      <c r="H76" s="1030"/>
      <c r="I76" s="1030"/>
      <c r="J76" s="1030"/>
      <c r="K76" s="1030"/>
      <c r="L76" s="1030"/>
      <c r="M76" s="1030"/>
      <c r="N76" s="1030"/>
      <c r="O76" s="1030"/>
      <c r="P76" s="1031"/>
      <c r="Q76" s="1033">
        <v>7725</v>
      </c>
      <c r="R76" s="1034"/>
      <c r="S76" s="1034"/>
      <c r="T76" s="1034"/>
      <c r="U76" s="1035"/>
      <c r="V76" s="1036">
        <v>6053</v>
      </c>
      <c r="W76" s="1034"/>
      <c r="X76" s="1034"/>
      <c r="Y76" s="1034"/>
      <c r="Z76" s="1035"/>
      <c r="AA76" s="1036">
        <v>1672</v>
      </c>
      <c r="AB76" s="1034"/>
      <c r="AC76" s="1034"/>
      <c r="AD76" s="1034"/>
      <c r="AE76" s="1035"/>
      <c r="AF76" s="1036">
        <v>16867</v>
      </c>
      <c r="AG76" s="1034"/>
      <c r="AH76" s="1034"/>
      <c r="AI76" s="1034"/>
      <c r="AJ76" s="1035"/>
      <c r="AK76" s="1036" t="s">
        <v>610</v>
      </c>
      <c r="AL76" s="1034"/>
      <c r="AM76" s="1034"/>
      <c r="AN76" s="1034"/>
      <c r="AO76" s="1035"/>
      <c r="AP76" s="1036">
        <v>13994</v>
      </c>
      <c r="AQ76" s="1034"/>
      <c r="AR76" s="1034"/>
      <c r="AS76" s="1034"/>
      <c r="AT76" s="1035"/>
      <c r="AU76" s="1036" t="s">
        <v>610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395</v>
      </c>
      <c r="B88" s="999" t="s">
        <v>427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67692</v>
      </c>
      <c r="AG88" s="1014"/>
      <c r="AH88" s="1014"/>
      <c r="AI88" s="1014"/>
      <c r="AJ88" s="1014"/>
      <c r="AK88" s="1018"/>
      <c r="AL88" s="1018"/>
      <c r="AM88" s="1018"/>
      <c r="AN88" s="1018"/>
      <c r="AO88" s="1018"/>
      <c r="AP88" s="1014">
        <v>147825</v>
      </c>
      <c r="AQ88" s="1014"/>
      <c r="AR88" s="1014"/>
      <c r="AS88" s="1014"/>
      <c r="AT88" s="1014"/>
      <c r="AU88" s="1014">
        <v>876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999" t="s">
        <v>428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1234</v>
      </c>
      <c r="CS102" s="1006"/>
      <c r="CT102" s="1006"/>
      <c r="CU102" s="1006"/>
      <c r="CV102" s="1007"/>
      <c r="CW102" s="1005" t="s">
        <v>621</v>
      </c>
      <c r="CX102" s="1006"/>
      <c r="CY102" s="1006"/>
      <c r="CZ102" s="1006"/>
      <c r="DA102" s="1007"/>
      <c r="DB102" s="1005">
        <v>1524</v>
      </c>
      <c r="DC102" s="1006"/>
      <c r="DD102" s="1006"/>
      <c r="DE102" s="1006"/>
      <c r="DF102" s="1007"/>
      <c r="DG102" s="1005" t="s">
        <v>621</v>
      </c>
      <c r="DH102" s="1006"/>
      <c r="DI102" s="1006"/>
      <c r="DJ102" s="1006"/>
      <c r="DK102" s="1007"/>
      <c r="DL102" s="1005" t="s">
        <v>621</v>
      </c>
      <c r="DM102" s="1006"/>
      <c r="DN102" s="1006"/>
      <c r="DO102" s="1006"/>
      <c r="DP102" s="1007"/>
      <c r="DQ102" s="1005" t="s">
        <v>621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436</v>
      </c>
      <c r="AB109" s="949"/>
      <c r="AC109" s="949"/>
      <c r="AD109" s="949"/>
      <c r="AE109" s="950"/>
      <c r="AF109" s="951" t="s">
        <v>309</v>
      </c>
      <c r="AG109" s="949"/>
      <c r="AH109" s="949"/>
      <c r="AI109" s="949"/>
      <c r="AJ109" s="950"/>
      <c r="AK109" s="951" t="s">
        <v>308</v>
      </c>
      <c r="AL109" s="949"/>
      <c r="AM109" s="949"/>
      <c r="AN109" s="949"/>
      <c r="AO109" s="950"/>
      <c r="AP109" s="951" t="s">
        <v>437</v>
      </c>
      <c r="AQ109" s="949"/>
      <c r="AR109" s="949"/>
      <c r="AS109" s="949"/>
      <c r="AT109" s="980"/>
      <c r="AU109" s="948" t="s">
        <v>435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436</v>
      </c>
      <c r="BR109" s="949"/>
      <c r="BS109" s="949"/>
      <c r="BT109" s="949"/>
      <c r="BU109" s="950"/>
      <c r="BV109" s="951" t="s">
        <v>309</v>
      </c>
      <c r="BW109" s="949"/>
      <c r="BX109" s="949"/>
      <c r="BY109" s="949"/>
      <c r="BZ109" s="950"/>
      <c r="CA109" s="951" t="s">
        <v>308</v>
      </c>
      <c r="CB109" s="949"/>
      <c r="CC109" s="949"/>
      <c r="CD109" s="949"/>
      <c r="CE109" s="950"/>
      <c r="CF109" s="987" t="s">
        <v>437</v>
      </c>
      <c r="CG109" s="987"/>
      <c r="CH109" s="987"/>
      <c r="CI109" s="987"/>
      <c r="CJ109" s="987"/>
      <c r="CK109" s="951" t="s">
        <v>438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436</v>
      </c>
      <c r="DH109" s="949"/>
      <c r="DI109" s="949"/>
      <c r="DJ109" s="949"/>
      <c r="DK109" s="950"/>
      <c r="DL109" s="951" t="s">
        <v>309</v>
      </c>
      <c r="DM109" s="949"/>
      <c r="DN109" s="949"/>
      <c r="DO109" s="949"/>
      <c r="DP109" s="950"/>
      <c r="DQ109" s="951" t="s">
        <v>308</v>
      </c>
      <c r="DR109" s="949"/>
      <c r="DS109" s="949"/>
      <c r="DT109" s="949"/>
      <c r="DU109" s="950"/>
      <c r="DV109" s="951" t="s">
        <v>437</v>
      </c>
      <c r="DW109" s="949"/>
      <c r="DX109" s="949"/>
      <c r="DY109" s="949"/>
      <c r="DZ109" s="980"/>
    </row>
    <row r="110" spans="1:131" s="247" customFormat="1" ht="26.25" customHeight="1" x14ac:dyDescent="0.15">
      <c r="A110" s="851" t="s">
        <v>439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9041492</v>
      </c>
      <c r="AB110" s="942"/>
      <c r="AC110" s="942"/>
      <c r="AD110" s="942"/>
      <c r="AE110" s="943"/>
      <c r="AF110" s="944">
        <v>8739630</v>
      </c>
      <c r="AG110" s="942"/>
      <c r="AH110" s="942"/>
      <c r="AI110" s="942"/>
      <c r="AJ110" s="943"/>
      <c r="AK110" s="944">
        <v>8678743</v>
      </c>
      <c r="AL110" s="942"/>
      <c r="AM110" s="942"/>
      <c r="AN110" s="942"/>
      <c r="AO110" s="943"/>
      <c r="AP110" s="945">
        <v>17.8</v>
      </c>
      <c r="AQ110" s="946"/>
      <c r="AR110" s="946"/>
      <c r="AS110" s="946"/>
      <c r="AT110" s="947"/>
      <c r="AU110" s="981" t="s">
        <v>73</v>
      </c>
      <c r="AV110" s="982"/>
      <c r="AW110" s="982"/>
      <c r="AX110" s="982"/>
      <c r="AY110" s="982"/>
      <c r="AZ110" s="907" t="s">
        <v>440</v>
      </c>
      <c r="BA110" s="852"/>
      <c r="BB110" s="852"/>
      <c r="BC110" s="852"/>
      <c r="BD110" s="852"/>
      <c r="BE110" s="852"/>
      <c r="BF110" s="852"/>
      <c r="BG110" s="852"/>
      <c r="BH110" s="852"/>
      <c r="BI110" s="852"/>
      <c r="BJ110" s="852"/>
      <c r="BK110" s="852"/>
      <c r="BL110" s="852"/>
      <c r="BM110" s="852"/>
      <c r="BN110" s="852"/>
      <c r="BO110" s="852"/>
      <c r="BP110" s="853"/>
      <c r="BQ110" s="908">
        <v>94939881</v>
      </c>
      <c r="BR110" s="889"/>
      <c r="BS110" s="889"/>
      <c r="BT110" s="889"/>
      <c r="BU110" s="889"/>
      <c r="BV110" s="889">
        <v>97575747</v>
      </c>
      <c r="BW110" s="889"/>
      <c r="BX110" s="889"/>
      <c r="BY110" s="889"/>
      <c r="BZ110" s="889"/>
      <c r="CA110" s="889">
        <v>97237436</v>
      </c>
      <c r="CB110" s="889"/>
      <c r="CC110" s="889"/>
      <c r="CD110" s="889"/>
      <c r="CE110" s="889"/>
      <c r="CF110" s="913">
        <v>199.9</v>
      </c>
      <c r="CG110" s="914"/>
      <c r="CH110" s="914"/>
      <c r="CI110" s="914"/>
      <c r="CJ110" s="914"/>
      <c r="CK110" s="977" t="s">
        <v>441</v>
      </c>
      <c r="CL110" s="863"/>
      <c r="CM110" s="938" t="s">
        <v>442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443</v>
      </c>
      <c r="DR110" s="889"/>
      <c r="DS110" s="889"/>
      <c r="DT110" s="889"/>
      <c r="DU110" s="889"/>
      <c r="DV110" s="890" t="s">
        <v>443</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25433</v>
      </c>
      <c r="AB111" s="970"/>
      <c r="AC111" s="970"/>
      <c r="AD111" s="970"/>
      <c r="AE111" s="971"/>
      <c r="AF111" s="972">
        <v>19493</v>
      </c>
      <c r="AG111" s="970"/>
      <c r="AH111" s="970"/>
      <c r="AI111" s="970"/>
      <c r="AJ111" s="971"/>
      <c r="AK111" s="972">
        <v>8400</v>
      </c>
      <c r="AL111" s="970"/>
      <c r="AM111" s="970"/>
      <c r="AN111" s="970"/>
      <c r="AO111" s="971"/>
      <c r="AP111" s="973">
        <v>0</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t="s">
        <v>446</v>
      </c>
      <c r="BR111" s="861"/>
      <c r="BS111" s="861"/>
      <c r="BT111" s="861"/>
      <c r="BU111" s="861"/>
      <c r="BV111" s="861" t="s">
        <v>446</v>
      </c>
      <c r="BW111" s="861"/>
      <c r="BX111" s="861"/>
      <c r="BY111" s="861"/>
      <c r="BZ111" s="861"/>
      <c r="CA111" s="861" t="s">
        <v>130</v>
      </c>
      <c r="CB111" s="861"/>
      <c r="CC111" s="861"/>
      <c r="CD111" s="861"/>
      <c r="CE111" s="861"/>
      <c r="CF111" s="922" t="s">
        <v>446</v>
      </c>
      <c r="CG111" s="923"/>
      <c r="CH111" s="923"/>
      <c r="CI111" s="923"/>
      <c r="CJ111" s="923"/>
      <c r="CK111" s="978"/>
      <c r="CL111" s="865"/>
      <c r="CM111" s="868" t="s">
        <v>447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443</v>
      </c>
      <c r="DH111" s="861"/>
      <c r="DI111" s="861"/>
      <c r="DJ111" s="861"/>
      <c r="DK111" s="861"/>
      <c r="DL111" s="861" t="s">
        <v>446</v>
      </c>
      <c r="DM111" s="861"/>
      <c r="DN111" s="861"/>
      <c r="DO111" s="861"/>
      <c r="DP111" s="861"/>
      <c r="DQ111" s="861" t="s">
        <v>446</v>
      </c>
      <c r="DR111" s="861"/>
      <c r="DS111" s="861"/>
      <c r="DT111" s="861"/>
      <c r="DU111" s="861"/>
      <c r="DV111" s="838" t="s">
        <v>446</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4577</v>
      </c>
      <c r="AB112" s="824"/>
      <c r="AC112" s="824"/>
      <c r="AD112" s="824"/>
      <c r="AE112" s="825"/>
      <c r="AF112" s="826">
        <v>2033</v>
      </c>
      <c r="AG112" s="824"/>
      <c r="AH112" s="824"/>
      <c r="AI112" s="824"/>
      <c r="AJ112" s="825"/>
      <c r="AK112" s="826">
        <v>840</v>
      </c>
      <c r="AL112" s="824"/>
      <c r="AM112" s="824"/>
      <c r="AN112" s="824"/>
      <c r="AO112" s="825"/>
      <c r="AP112" s="871">
        <v>0</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74012080</v>
      </c>
      <c r="BR112" s="861"/>
      <c r="BS112" s="861"/>
      <c r="BT112" s="861"/>
      <c r="BU112" s="861"/>
      <c r="BV112" s="861">
        <v>68061474</v>
      </c>
      <c r="BW112" s="861"/>
      <c r="BX112" s="861"/>
      <c r="BY112" s="861"/>
      <c r="BZ112" s="861"/>
      <c r="CA112" s="861">
        <v>63873881</v>
      </c>
      <c r="CB112" s="861"/>
      <c r="CC112" s="861"/>
      <c r="CD112" s="861"/>
      <c r="CE112" s="861"/>
      <c r="CF112" s="922">
        <v>131.30000000000001</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446</v>
      </c>
      <c r="DM112" s="861"/>
      <c r="DN112" s="861"/>
      <c r="DO112" s="861"/>
      <c r="DP112" s="861"/>
      <c r="DQ112" s="861" t="s">
        <v>446</v>
      </c>
      <c r="DR112" s="861"/>
      <c r="DS112" s="861"/>
      <c r="DT112" s="861"/>
      <c r="DU112" s="861"/>
      <c r="DV112" s="838" t="s">
        <v>130</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4835020</v>
      </c>
      <c r="AB113" s="970"/>
      <c r="AC113" s="970"/>
      <c r="AD113" s="970"/>
      <c r="AE113" s="971"/>
      <c r="AF113" s="972">
        <v>4782690</v>
      </c>
      <c r="AG113" s="970"/>
      <c r="AH113" s="970"/>
      <c r="AI113" s="970"/>
      <c r="AJ113" s="971"/>
      <c r="AK113" s="972">
        <v>4814453</v>
      </c>
      <c r="AL113" s="970"/>
      <c r="AM113" s="970"/>
      <c r="AN113" s="970"/>
      <c r="AO113" s="971"/>
      <c r="AP113" s="973">
        <v>9.9</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v>1023755</v>
      </c>
      <c r="BR113" s="861"/>
      <c r="BS113" s="861"/>
      <c r="BT113" s="861"/>
      <c r="BU113" s="861"/>
      <c r="BV113" s="861">
        <v>974462</v>
      </c>
      <c r="BW113" s="861"/>
      <c r="BX113" s="861"/>
      <c r="BY113" s="861"/>
      <c r="BZ113" s="861"/>
      <c r="CA113" s="861">
        <v>876305</v>
      </c>
      <c r="CB113" s="861"/>
      <c r="CC113" s="861"/>
      <c r="CD113" s="861"/>
      <c r="CE113" s="861"/>
      <c r="CF113" s="922">
        <v>1.8</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446</v>
      </c>
      <c r="DH113" s="824"/>
      <c r="DI113" s="824"/>
      <c r="DJ113" s="824"/>
      <c r="DK113" s="825"/>
      <c r="DL113" s="826" t="s">
        <v>443</v>
      </c>
      <c r="DM113" s="824"/>
      <c r="DN113" s="824"/>
      <c r="DO113" s="824"/>
      <c r="DP113" s="825"/>
      <c r="DQ113" s="826" t="s">
        <v>446</v>
      </c>
      <c r="DR113" s="824"/>
      <c r="DS113" s="824"/>
      <c r="DT113" s="824"/>
      <c r="DU113" s="825"/>
      <c r="DV113" s="871" t="s">
        <v>446</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159183</v>
      </c>
      <c r="AB114" s="824"/>
      <c r="AC114" s="824"/>
      <c r="AD114" s="824"/>
      <c r="AE114" s="825"/>
      <c r="AF114" s="826">
        <v>102576</v>
      </c>
      <c r="AG114" s="824"/>
      <c r="AH114" s="824"/>
      <c r="AI114" s="824"/>
      <c r="AJ114" s="825"/>
      <c r="AK114" s="826">
        <v>88299</v>
      </c>
      <c r="AL114" s="824"/>
      <c r="AM114" s="824"/>
      <c r="AN114" s="824"/>
      <c r="AO114" s="825"/>
      <c r="AP114" s="871">
        <v>0.2</v>
      </c>
      <c r="AQ114" s="872"/>
      <c r="AR114" s="872"/>
      <c r="AS114" s="872"/>
      <c r="AT114" s="873"/>
      <c r="AU114" s="983"/>
      <c r="AV114" s="984"/>
      <c r="AW114" s="984"/>
      <c r="AX114" s="984"/>
      <c r="AY114" s="984"/>
      <c r="AZ114" s="859" t="s">
        <v>456</v>
      </c>
      <c r="BA114" s="794"/>
      <c r="BB114" s="794"/>
      <c r="BC114" s="794"/>
      <c r="BD114" s="794"/>
      <c r="BE114" s="794"/>
      <c r="BF114" s="794"/>
      <c r="BG114" s="794"/>
      <c r="BH114" s="794"/>
      <c r="BI114" s="794"/>
      <c r="BJ114" s="794"/>
      <c r="BK114" s="794"/>
      <c r="BL114" s="794"/>
      <c r="BM114" s="794"/>
      <c r="BN114" s="794"/>
      <c r="BO114" s="794"/>
      <c r="BP114" s="795"/>
      <c r="BQ114" s="860">
        <v>10745393</v>
      </c>
      <c r="BR114" s="861"/>
      <c r="BS114" s="861"/>
      <c r="BT114" s="861"/>
      <c r="BU114" s="861"/>
      <c r="BV114" s="861">
        <v>10684059</v>
      </c>
      <c r="BW114" s="861"/>
      <c r="BX114" s="861"/>
      <c r="BY114" s="861"/>
      <c r="BZ114" s="861"/>
      <c r="CA114" s="861">
        <v>10826475</v>
      </c>
      <c r="CB114" s="861"/>
      <c r="CC114" s="861"/>
      <c r="CD114" s="861"/>
      <c r="CE114" s="861"/>
      <c r="CF114" s="922">
        <v>22.3</v>
      </c>
      <c r="CG114" s="923"/>
      <c r="CH114" s="923"/>
      <c r="CI114" s="923"/>
      <c r="CJ114" s="923"/>
      <c r="CK114" s="978"/>
      <c r="CL114" s="865"/>
      <c r="CM114" s="868" t="s">
        <v>457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446</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458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130</v>
      </c>
      <c r="AB115" s="970"/>
      <c r="AC115" s="970"/>
      <c r="AD115" s="970"/>
      <c r="AE115" s="971"/>
      <c r="AF115" s="972" t="s">
        <v>130</v>
      </c>
      <c r="AG115" s="970"/>
      <c r="AH115" s="970"/>
      <c r="AI115" s="970"/>
      <c r="AJ115" s="971"/>
      <c r="AK115" s="972" t="s">
        <v>130</v>
      </c>
      <c r="AL115" s="970"/>
      <c r="AM115" s="970"/>
      <c r="AN115" s="970"/>
      <c r="AO115" s="971"/>
      <c r="AP115" s="973" t="s">
        <v>130</v>
      </c>
      <c r="AQ115" s="974"/>
      <c r="AR115" s="974"/>
      <c r="AS115" s="974"/>
      <c r="AT115" s="975"/>
      <c r="AU115" s="983"/>
      <c r="AV115" s="984"/>
      <c r="AW115" s="984"/>
      <c r="AX115" s="984"/>
      <c r="AY115" s="984"/>
      <c r="AZ115" s="859" t="s">
        <v>459</v>
      </c>
      <c r="BA115" s="794"/>
      <c r="BB115" s="794"/>
      <c r="BC115" s="794"/>
      <c r="BD115" s="794"/>
      <c r="BE115" s="794"/>
      <c r="BF115" s="794"/>
      <c r="BG115" s="794"/>
      <c r="BH115" s="794"/>
      <c r="BI115" s="794"/>
      <c r="BJ115" s="794"/>
      <c r="BK115" s="794"/>
      <c r="BL115" s="794"/>
      <c r="BM115" s="794"/>
      <c r="BN115" s="794"/>
      <c r="BO115" s="794"/>
      <c r="BP115" s="795"/>
      <c r="BQ115" s="860">
        <v>2237</v>
      </c>
      <c r="BR115" s="861"/>
      <c r="BS115" s="861"/>
      <c r="BT115" s="861"/>
      <c r="BU115" s="861"/>
      <c r="BV115" s="861" t="s">
        <v>130</v>
      </c>
      <c r="BW115" s="861"/>
      <c r="BX115" s="861"/>
      <c r="BY115" s="861"/>
      <c r="BZ115" s="861"/>
      <c r="CA115" s="861" t="s">
        <v>460</v>
      </c>
      <c r="CB115" s="861"/>
      <c r="CC115" s="861"/>
      <c r="CD115" s="861"/>
      <c r="CE115" s="861"/>
      <c r="CF115" s="922" t="s">
        <v>130</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130</v>
      </c>
      <c r="DH115" s="824"/>
      <c r="DI115" s="824"/>
      <c r="DJ115" s="824"/>
      <c r="DK115" s="825"/>
      <c r="DL115" s="826" t="s">
        <v>446</v>
      </c>
      <c r="DM115" s="824"/>
      <c r="DN115" s="824"/>
      <c r="DO115" s="824"/>
      <c r="DP115" s="825"/>
      <c r="DQ115" s="826" t="s">
        <v>443</v>
      </c>
      <c r="DR115" s="824"/>
      <c r="DS115" s="824"/>
      <c r="DT115" s="824"/>
      <c r="DU115" s="825"/>
      <c r="DV115" s="871" t="s">
        <v>130</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827</v>
      </c>
      <c r="AB116" s="824"/>
      <c r="AC116" s="824"/>
      <c r="AD116" s="824"/>
      <c r="AE116" s="825"/>
      <c r="AF116" s="826">
        <v>38</v>
      </c>
      <c r="AG116" s="824"/>
      <c r="AH116" s="824"/>
      <c r="AI116" s="824"/>
      <c r="AJ116" s="825"/>
      <c r="AK116" s="826">
        <v>15</v>
      </c>
      <c r="AL116" s="824"/>
      <c r="AM116" s="824"/>
      <c r="AN116" s="824"/>
      <c r="AO116" s="825"/>
      <c r="AP116" s="871">
        <v>0</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446</v>
      </c>
      <c r="BW116" s="861"/>
      <c r="BX116" s="861"/>
      <c r="BY116" s="861"/>
      <c r="BZ116" s="861"/>
      <c r="CA116" s="861" t="s">
        <v>130</v>
      </c>
      <c r="CB116" s="861"/>
      <c r="CC116" s="861"/>
      <c r="CD116" s="861"/>
      <c r="CE116" s="861"/>
      <c r="CF116" s="922" t="s">
        <v>446</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446</v>
      </c>
      <c r="DM116" s="824"/>
      <c r="DN116" s="824"/>
      <c r="DO116" s="824"/>
      <c r="DP116" s="825"/>
      <c r="DQ116" s="826" t="s">
        <v>446</v>
      </c>
      <c r="DR116" s="824"/>
      <c r="DS116" s="824"/>
      <c r="DT116" s="824"/>
      <c r="DU116" s="825"/>
      <c r="DV116" s="871" t="s">
        <v>446</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14066532</v>
      </c>
      <c r="AB117" s="956"/>
      <c r="AC117" s="956"/>
      <c r="AD117" s="956"/>
      <c r="AE117" s="957"/>
      <c r="AF117" s="958">
        <v>13646460</v>
      </c>
      <c r="AG117" s="956"/>
      <c r="AH117" s="956"/>
      <c r="AI117" s="956"/>
      <c r="AJ117" s="957"/>
      <c r="AK117" s="958">
        <v>13590750</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443</v>
      </c>
      <c r="BW117" s="861"/>
      <c r="BX117" s="861"/>
      <c r="BY117" s="861"/>
      <c r="BZ117" s="861"/>
      <c r="CA117" s="861" t="s">
        <v>443</v>
      </c>
      <c r="CB117" s="861"/>
      <c r="CC117" s="861"/>
      <c r="CD117" s="861"/>
      <c r="CE117" s="861"/>
      <c r="CF117" s="922" t="s">
        <v>443</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443</v>
      </c>
      <c r="DM117" s="824"/>
      <c r="DN117" s="824"/>
      <c r="DO117" s="824"/>
      <c r="DP117" s="825"/>
      <c r="DQ117" s="826" t="s">
        <v>443</v>
      </c>
      <c r="DR117" s="824"/>
      <c r="DS117" s="824"/>
      <c r="DT117" s="824"/>
      <c r="DU117" s="825"/>
      <c r="DV117" s="871" t="s">
        <v>443</v>
      </c>
      <c r="DW117" s="872"/>
      <c r="DX117" s="872"/>
      <c r="DY117" s="872"/>
      <c r="DZ117" s="873"/>
    </row>
    <row r="118" spans="1:130" s="247" customFormat="1" ht="26.25" customHeight="1" x14ac:dyDescent="0.15">
      <c r="A118" s="948" t="s">
        <v>438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436</v>
      </c>
      <c r="AB118" s="949"/>
      <c r="AC118" s="949"/>
      <c r="AD118" s="949"/>
      <c r="AE118" s="950"/>
      <c r="AF118" s="951" t="s">
        <v>309</v>
      </c>
      <c r="AG118" s="949"/>
      <c r="AH118" s="949"/>
      <c r="AI118" s="949"/>
      <c r="AJ118" s="950"/>
      <c r="AK118" s="951" t="s">
        <v>308</v>
      </c>
      <c r="AL118" s="949"/>
      <c r="AM118" s="949"/>
      <c r="AN118" s="949"/>
      <c r="AO118" s="950"/>
      <c r="AP118" s="952" t="s">
        <v>437</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443</v>
      </c>
      <c r="BW118" s="892"/>
      <c r="BX118" s="892"/>
      <c r="BY118" s="892"/>
      <c r="BZ118" s="892"/>
      <c r="CA118" s="892" t="s">
        <v>130</v>
      </c>
      <c r="CB118" s="892"/>
      <c r="CC118" s="892"/>
      <c r="CD118" s="892"/>
      <c r="CE118" s="892"/>
      <c r="CF118" s="922" t="s">
        <v>130</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443</v>
      </c>
      <c r="DM118" s="824"/>
      <c r="DN118" s="824"/>
      <c r="DO118" s="824"/>
      <c r="DP118" s="825"/>
      <c r="DQ118" s="826" t="s">
        <v>470</v>
      </c>
      <c r="DR118" s="824"/>
      <c r="DS118" s="824"/>
      <c r="DT118" s="824"/>
      <c r="DU118" s="825"/>
      <c r="DV118" s="871" t="s">
        <v>130</v>
      </c>
      <c r="DW118" s="872"/>
      <c r="DX118" s="872"/>
      <c r="DY118" s="872"/>
      <c r="DZ118" s="873"/>
    </row>
    <row r="119" spans="1:130" s="247" customFormat="1" ht="26.25" customHeight="1" x14ac:dyDescent="0.15">
      <c r="A119" s="862" t="s">
        <v>441</v>
      </c>
      <c r="B119" s="863"/>
      <c r="C119" s="938" t="s">
        <v>442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443</v>
      </c>
      <c r="AB119" s="942"/>
      <c r="AC119" s="942"/>
      <c r="AD119" s="942"/>
      <c r="AE119" s="943"/>
      <c r="AF119" s="944" t="s">
        <v>130</v>
      </c>
      <c r="AG119" s="942"/>
      <c r="AH119" s="942"/>
      <c r="AI119" s="942"/>
      <c r="AJ119" s="943"/>
      <c r="AK119" s="944" t="s">
        <v>130</v>
      </c>
      <c r="AL119" s="942"/>
      <c r="AM119" s="942"/>
      <c r="AN119" s="942"/>
      <c r="AO119" s="943"/>
      <c r="AP119" s="945" t="s">
        <v>443</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471</v>
      </c>
      <c r="BP119" s="925"/>
      <c r="BQ119" s="929">
        <v>180723346</v>
      </c>
      <c r="BR119" s="892"/>
      <c r="BS119" s="892"/>
      <c r="BT119" s="892"/>
      <c r="BU119" s="892"/>
      <c r="BV119" s="892">
        <v>177295742</v>
      </c>
      <c r="BW119" s="892"/>
      <c r="BX119" s="892"/>
      <c r="BY119" s="892"/>
      <c r="BZ119" s="892"/>
      <c r="CA119" s="892">
        <v>172814097</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130</v>
      </c>
      <c r="DH119" s="807"/>
      <c r="DI119" s="807"/>
      <c r="DJ119" s="807"/>
      <c r="DK119" s="808"/>
      <c r="DL119" s="809" t="s">
        <v>443</v>
      </c>
      <c r="DM119" s="807"/>
      <c r="DN119" s="807"/>
      <c r="DO119" s="807"/>
      <c r="DP119" s="808"/>
      <c r="DQ119" s="809" t="s">
        <v>470</v>
      </c>
      <c r="DR119" s="807"/>
      <c r="DS119" s="807"/>
      <c r="DT119" s="807"/>
      <c r="DU119" s="808"/>
      <c r="DV119" s="895" t="s">
        <v>130</v>
      </c>
      <c r="DW119" s="896"/>
      <c r="DX119" s="896"/>
      <c r="DY119" s="896"/>
      <c r="DZ119" s="897"/>
    </row>
    <row r="120" spans="1:130" s="247" customFormat="1" ht="26.25" customHeight="1" x14ac:dyDescent="0.15">
      <c r="A120" s="864"/>
      <c r="B120" s="865"/>
      <c r="C120" s="868" t="s">
        <v>447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443</v>
      </c>
      <c r="AB120" s="824"/>
      <c r="AC120" s="824"/>
      <c r="AD120" s="824"/>
      <c r="AE120" s="825"/>
      <c r="AF120" s="826" t="s">
        <v>130</v>
      </c>
      <c r="AG120" s="824"/>
      <c r="AH120" s="824"/>
      <c r="AI120" s="824"/>
      <c r="AJ120" s="825"/>
      <c r="AK120" s="826" t="s">
        <v>443</v>
      </c>
      <c r="AL120" s="824"/>
      <c r="AM120" s="824"/>
      <c r="AN120" s="824"/>
      <c r="AO120" s="825"/>
      <c r="AP120" s="871" t="s">
        <v>130</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8231956</v>
      </c>
      <c r="BR120" s="889"/>
      <c r="BS120" s="889"/>
      <c r="BT120" s="889"/>
      <c r="BU120" s="889"/>
      <c r="BV120" s="889">
        <v>8410930</v>
      </c>
      <c r="BW120" s="889"/>
      <c r="BX120" s="889"/>
      <c r="BY120" s="889"/>
      <c r="BZ120" s="889"/>
      <c r="CA120" s="889">
        <v>8731269</v>
      </c>
      <c r="CB120" s="889"/>
      <c r="CC120" s="889"/>
      <c r="CD120" s="889"/>
      <c r="CE120" s="889"/>
      <c r="CF120" s="913">
        <v>18</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64909710</v>
      </c>
      <c r="DH120" s="889"/>
      <c r="DI120" s="889"/>
      <c r="DJ120" s="889"/>
      <c r="DK120" s="889"/>
      <c r="DL120" s="889">
        <v>59594321</v>
      </c>
      <c r="DM120" s="889"/>
      <c r="DN120" s="889"/>
      <c r="DO120" s="889"/>
      <c r="DP120" s="889"/>
      <c r="DQ120" s="889">
        <v>55748229</v>
      </c>
      <c r="DR120" s="889"/>
      <c r="DS120" s="889"/>
      <c r="DT120" s="889"/>
      <c r="DU120" s="889"/>
      <c r="DV120" s="890">
        <v>114.6</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443</v>
      </c>
      <c r="AB121" s="824"/>
      <c r="AC121" s="824"/>
      <c r="AD121" s="824"/>
      <c r="AE121" s="825"/>
      <c r="AF121" s="826" t="s">
        <v>443</v>
      </c>
      <c r="AG121" s="824"/>
      <c r="AH121" s="824"/>
      <c r="AI121" s="824"/>
      <c r="AJ121" s="825"/>
      <c r="AK121" s="826" t="s">
        <v>470</v>
      </c>
      <c r="AL121" s="824"/>
      <c r="AM121" s="824"/>
      <c r="AN121" s="824"/>
      <c r="AO121" s="825"/>
      <c r="AP121" s="871" t="s">
        <v>443</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42417056</v>
      </c>
      <c r="BR121" s="861"/>
      <c r="BS121" s="861"/>
      <c r="BT121" s="861"/>
      <c r="BU121" s="861"/>
      <c r="BV121" s="861">
        <v>44042252</v>
      </c>
      <c r="BW121" s="861"/>
      <c r="BX121" s="861"/>
      <c r="BY121" s="861"/>
      <c r="BZ121" s="861"/>
      <c r="CA121" s="861">
        <v>42975186</v>
      </c>
      <c r="CB121" s="861"/>
      <c r="CC121" s="861"/>
      <c r="CD121" s="861"/>
      <c r="CE121" s="861"/>
      <c r="CF121" s="922">
        <v>88.4</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8998528</v>
      </c>
      <c r="DH121" s="861"/>
      <c r="DI121" s="861"/>
      <c r="DJ121" s="861"/>
      <c r="DK121" s="861"/>
      <c r="DL121" s="861">
        <v>8357402</v>
      </c>
      <c r="DM121" s="861"/>
      <c r="DN121" s="861"/>
      <c r="DO121" s="861"/>
      <c r="DP121" s="861"/>
      <c r="DQ121" s="861">
        <v>8007247</v>
      </c>
      <c r="DR121" s="861"/>
      <c r="DS121" s="861"/>
      <c r="DT121" s="861"/>
      <c r="DU121" s="861"/>
      <c r="DV121" s="838">
        <v>16.5</v>
      </c>
      <c r="DW121" s="838"/>
      <c r="DX121" s="838"/>
      <c r="DY121" s="838"/>
      <c r="DZ121" s="839"/>
    </row>
    <row r="122" spans="1:130" s="247" customFormat="1" ht="26.25" customHeight="1" x14ac:dyDescent="0.15">
      <c r="A122" s="864"/>
      <c r="B122" s="865"/>
      <c r="C122" s="868" t="s">
        <v>457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443</v>
      </c>
      <c r="AB122" s="824"/>
      <c r="AC122" s="824"/>
      <c r="AD122" s="824"/>
      <c r="AE122" s="825"/>
      <c r="AF122" s="826" t="s">
        <v>470</v>
      </c>
      <c r="AG122" s="824"/>
      <c r="AH122" s="824"/>
      <c r="AI122" s="824"/>
      <c r="AJ122" s="825"/>
      <c r="AK122" s="826" t="s">
        <v>130</v>
      </c>
      <c r="AL122" s="824"/>
      <c r="AM122" s="824"/>
      <c r="AN122" s="824"/>
      <c r="AO122" s="825"/>
      <c r="AP122" s="871" t="s">
        <v>443</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115936452</v>
      </c>
      <c r="BR122" s="892"/>
      <c r="BS122" s="892"/>
      <c r="BT122" s="892"/>
      <c r="BU122" s="892"/>
      <c r="BV122" s="892">
        <v>117056183</v>
      </c>
      <c r="BW122" s="892"/>
      <c r="BX122" s="892"/>
      <c r="BY122" s="892"/>
      <c r="BZ122" s="892"/>
      <c r="CA122" s="892">
        <v>116227111</v>
      </c>
      <c r="CB122" s="892"/>
      <c r="CC122" s="892"/>
      <c r="CD122" s="892"/>
      <c r="CE122" s="892"/>
      <c r="CF122" s="893">
        <v>239</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103842</v>
      </c>
      <c r="DH122" s="861"/>
      <c r="DI122" s="861"/>
      <c r="DJ122" s="861"/>
      <c r="DK122" s="861"/>
      <c r="DL122" s="861">
        <v>109751</v>
      </c>
      <c r="DM122" s="861"/>
      <c r="DN122" s="861"/>
      <c r="DO122" s="861"/>
      <c r="DP122" s="861"/>
      <c r="DQ122" s="861">
        <v>118405</v>
      </c>
      <c r="DR122" s="861"/>
      <c r="DS122" s="861"/>
      <c r="DT122" s="861"/>
      <c r="DU122" s="861"/>
      <c r="DV122" s="838">
        <v>0.2</v>
      </c>
      <c r="DW122" s="838"/>
      <c r="DX122" s="838"/>
      <c r="DY122" s="838"/>
      <c r="DZ122" s="839"/>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130</v>
      </c>
      <c r="AG123" s="824"/>
      <c r="AH123" s="824"/>
      <c r="AI123" s="824"/>
      <c r="AJ123" s="825"/>
      <c r="AK123" s="826" t="s">
        <v>443</v>
      </c>
      <c r="AL123" s="824"/>
      <c r="AM123" s="824"/>
      <c r="AN123" s="824"/>
      <c r="AO123" s="825"/>
      <c r="AP123" s="871" t="s">
        <v>443</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482</v>
      </c>
      <c r="BP123" s="925"/>
      <c r="BQ123" s="879">
        <v>166585464</v>
      </c>
      <c r="BR123" s="880"/>
      <c r="BS123" s="880"/>
      <c r="BT123" s="880"/>
      <c r="BU123" s="880"/>
      <c r="BV123" s="880">
        <v>169509365</v>
      </c>
      <c r="BW123" s="880"/>
      <c r="BX123" s="880"/>
      <c r="BY123" s="880"/>
      <c r="BZ123" s="880"/>
      <c r="CA123" s="880">
        <v>167933566</v>
      </c>
      <c r="CB123" s="880"/>
      <c r="CC123" s="880"/>
      <c r="CD123" s="880"/>
      <c r="CE123" s="880"/>
      <c r="CF123" s="790"/>
      <c r="CG123" s="791"/>
      <c r="CH123" s="791"/>
      <c r="CI123" s="791"/>
      <c r="CJ123" s="881"/>
      <c r="CK123" s="916"/>
      <c r="CL123" s="902"/>
      <c r="CM123" s="902"/>
      <c r="CN123" s="902"/>
      <c r="CO123" s="903"/>
      <c r="CP123" s="882" t="s">
        <v>483</v>
      </c>
      <c r="CQ123" s="883"/>
      <c r="CR123" s="883"/>
      <c r="CS123" s="883"/>
      <c r="CT123" s="883"/>
      <c r="CU123" s="883"/>
      <c r="CV123" s="883"/>
      <c r="CW123" s="883"/>
      <c r="CX123" s="883"/>
      <c r="CY123" s="883"/>
      <c r="CZ123" s="883"/>
      <c r="DA123" s="883"/>
      <c r="DB123" s="883"/>
      <c r="DC123" s="883"/>
      <c r="DD123" s="883"/>
      <c r="DE123" s="883"/>
      <c r="DF123" s="884"/>
      <c r="DG123" s="823" t="s">
        <v>443</v>
      </c>
      <c r="DH123" s="824"/>
      <c r="DI123" s="824"/>
      <c r="DJ123" s="824"/>
      <c r="DK123" s="825"/>
      <c r="DL123" s="826" t="s">
        <v>443</v>
      </c>
      <c r="DM123" s="824"/>
      <c r="DN123" s="824"/>
      <c r="DO123" s="824"/>
      <c r="DP123" s="825"/>
      <c r="DQ123" s="826" t="s">
        <v>443</v>
      </c>
      <c r="DR123" s="824"/>
      <c r="DS123" s="824"/>
      <c r="DT123" s="824"/>
      <c r="DU123" s="825"/>
      <c r="DV123" s="871" t="s">
        <v>443</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443</v>
      </c>
      <c r="AB124" s="824"/>
      <c r="AC124" s="824"/>
      <c r="AD124" s="824"/>
      <c r="AE124" s="825"/>
      <c r="AF124" s="826" t="s">
        <v>443</v>
      </c>
      <c r="AG124" s="824"/>
      <c r="AH124" s="824"/>
      <c r="AI124" s="824"/>
      <c r="AJ124" s="825"/>
      <c r="AK124" s="826" t="s">
        <v>130</v>
      </c>
      <c r="AL124" s="824"/>
      <c r="AM124" s="824"/>
      <c r="AN124" s="824"/>
      <c r="AO124" s="825"/>
      <c r="AP124" s="871" t="s">
        <v>443</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30.5</v>
      </c>
      <c r="BR124" s="878"/>
      <c r="BS124" s="878"/>
      <c r="BT124" s="878"/>
      <c r="BU124" s="878"/>
      <c r="BV124" s="878">
        <v>16.100000000000001</v>
      </c>
      <c r="BW124" s="878"/>
      <c r="BX124" s="878"/>
      <c r="BY124" s="878"/>
      <c r="BZ124" s="878"/>
      <c r="CA124" s="878">
        <v>10</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443</v>
      </c>
      <c r="DH124" s="807"/>
      <c r="DI124" s="807"/>
      <c r="DJ124" s="807"/>
      <c r="DK124" s="808"/>
      <c r="DL124" s="809" t="s">
        <v>443</v>
      </c>
      <c r="DM124" s="807"/>
      <c r="DN124" s="807"/>
      <c r="DO124" s="807"/>
      <c r="DP124" s="808"/>
      <c r="DQ124" s="809" t="s">
        <v>443</v>
      </c>
      <c r="DR124" s="807"/>
      <c r="DS124" s="807"/>
      <c r="DT124" s="807"/>
      <c r="DU124" s="808"/>
      <c r="DV124" s="895" t="s">
        <v>443</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443</v>
      </c>
      <c r="AB125" s="824"/>
      <c r="AC125" s="824"/>
      <c r="AD125" s="824"/>
      <c r="AE125" s="825"/>
      <c r="AF125" s="826" t="s">
        <v>443</v>
      </c>
      <c r="AG125" s="824"/>
      <c r="AH125" s="824"/>
      <c r="AI125" s="824"/>
      <c r="AJ125" s="825"/>
      <c r="AK125" s="826" t="s">
        <v>443</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443</v>
      </c>
      <c r="DH125" s="889"/>
      <c r="DI125" s="889"/>
      <c r="DJ125" s="889"/>
      <c r="DK125" s="889"/>
      <c r="DL125" s="889" t="s">
        <v>443</v>
      </c>
      <c r="DM125" s="889"/>
      <c r="DN125" s="889"/>
      <c r="DO125" s="889"/>
      <c r="DP125" s="889"/>
      <c r="DQ125" s="889" t="s">
        <v>443</v>
      </c>
      <c r="DR125" s="889"/>
      <c r="DS125" s="889"/>
      <c r="DT125" s="889"/>
      <c r="DU125" s="889"/>
      <c r="DV125" s="890" t="s">
        <v>443</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443</v>
      </c>
      <c r="AG126" s="824"/>
      <c r="AH126" s="824"/>
      <c r="AI126" s="824"/>
      <c r="AJ126" s="825"/>
      <c r="AK126" s="826" t="s">
        <v>130</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443</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443</v>
      </c>
      <c r="AB127" s="824"/>
      <c r="AC127" s="824"/>
      <c r="AD127" s="824"/>
      <c r="AE127" s="825"/>
      <c r="AF127" s="826" t="s">
        <v>130</v>
      </c>
      <c r="AG127" s="824"/>
      <c r="AH127" s="824"/>
      <c r="AI127" s="824"/>
      <c r="AJ127" s="825"/>
      <c r="AK127" s="826" t="s">
        <v>130</v>
      </c>
      <c r="AL127" s="824"/>
      <c r="AM127" s="824"/>
      <c r="AN127" s="824"/>
      <c r="AO127" s="825"/>
      <c r="AP127" s="871" t="s">
        <v>130</v>
      </c>
      <c r="AQ127" s="872"/>
      <c r="AR127" s="872"/>
      <c r="AS127" s="872"/>
      <c r="AT127" s="873"/>
      <c r="AU127" s="283"/>
      <c r="AV127" s="283"/>
      <c r="AW127" s="283"/>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443</v>
      </c>
      <c r="DM127" s="861"/>
      <c r="DN127" s="861"/>
      <c r="DO127" s="861"/>
      <c r="DP127" s="861"/>
      <c r="DQ127" s="861" t="s">
        <v>470</v>
      </c>
      <c r="DR127" s="861"/>
      <c r="DS127" s="861"/>
      <c r="DT127" s="861"/>
      <c r="DU127" s="861"/>
      <c r="DV127" s="838" t="s">
        <v>443</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3139909</v>
      </c>
      <c r="AB128" s="845"/>
      <c r="AC128" s="845"/>
      <c r="AD128" s="845"/>
      <c r="AE128" s="846"/>
      <c r="AF128" s="847">
        <v>3070866</v>
      </c>
      <c r="AG128" s="845"/>
      <c r="AH128" s="845"/>
      <c r="AI128" s="845"/>
      <c r="AJ128" s="846"/>
      <c r="AK128" s="847">
        <v>3139126</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443</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v>2237</v>
      </c>
      <c r="DH128" s="835"/>
      <c r="DI128" s="835"/>
      <c r="DJ128" s="835"/>
      <c r="DK128" s="835"/>
      <c r="DL128" s="835" t="s">
        <v>130</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54207935</v>
      </c>
      <c r="AB129" s="824"/>
      <c r="AC129" s="824"/>
      <c r="AD129" s="824"/>
      <c r="AE129" s="825"/>
      <c r="AF129" s="826">
        <v>56521736</v>
      </c>
      <c r="AG129" s="824"/>
      <c r="AH129" s="824"/>
      <c r="AI129" s="824"/>
      <c r="AJ129" s="825"/>
      <c r="AK129" s="826">
        <v>57032209</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443</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7945016</v>
      </c>
      <c r="AB130" s="824"/>
      <c r="AC130" s="824"/>
      <c r="AD130" s="824"/>
      <c r="AE130" s="825"/>
      <c r="AF130" s="826">
        <v>8336383</v>
      </c>
      <c r="AG130" s="824"/>
      <c r="AH130" s="824"/>
      <c r="AI130" s="824"/>
      <c r="AJ130" s="825"/>
      <c r="AK130" s="826">
        <v>8395873</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5.0999999999999996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46262919</v>
      </c>
      <c r="AB131" s="807"/>
      <c r="AC131" s="807"/>
      <c r="AD131" s="807"/>
      <c r="AE131" s="808"/>
      <c r="AF131" s="809">
        <v>48185353</v>
      </c>
      <c r="AG131" s="807"/>
      <c r="AH131" s="807"/>
      <c r="AI131" s="807"/>
      <c r="AJ131" s="808"/>
      <c r="AK131" s="809">
        <v>48636336</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v>10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6.4449175810000003</v>
      </c>
      <c r="AB132" s="787"/>
      <c r="AC132" s="787"/>
      <c r="AD132" s="787"/>
      <c r="AE132" s="788"/>
      <c r="AF132" s="789">
        <v>4.6470781280000004</v>
      </c>
      <c r="AG132" s="787"/>
      <c r="AH132" s="787"/>
      <c r="AI132" s="787"/>
      <c r="AJ132" s="788"/>
      <c r="AK132" s="789">
        <v>4.2267801589999996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6.9</v>
      </c>
      <c r="AB133" s="766"/>
      <c r="AC133" s="766"/>
      <c r="AD133" s="766"/>
      <c r="AE133" s="767"/>
      <c r="AF133" s="765">
        <v>5.8</v>
      </c>
      <c r="AG133" s="766"/>
      <c r="AH133" s="766"/>
      <c r="AI133" s="766"/>
      <c r="AJ133" s="767"/>
      <c r="AK133" s="765">
        <v>5.0999999999999996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HUTeJ5yNKy5BHqYNAk4yfvh3VwEYbr4ttbEkNB5EJTWm94zqbGeEi4eKcpa1db5PlmvmTRH8uQ25pmk9zcwlg==" saltValue="Wz+TM1AtWG01dezSZVcPZA==" spinCount="100000" sheet="1" objects="1" scenarios="1" formatRows="0"/>
  <customSheetViews>
    <customSheetView guid="{67B2667A-1947-427E-92C5-4D1BA1B7814A}"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7B6A1697-7FDA-4DD7-8038-1852BE4F214E}"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LAT2wCF3FIbZPdSuecLcDXnfOws1jsIC00byqOg3E7bkii/NRQS5sQRM9K87EGrD7YP0kl0WXHdhCwQJFdw1g==" saltValue="ZMHZH0qr3YE442lfC0LCOQ==" spinCount="100000" sheet="1" objects="1" scenarios="1"/>
  <dataConsolidate/>
  <customSheetViews>
    <customSheetView guid="{67B2667A-1947-427E-92C5-4D1BA1B7814A}"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 guid="{7B6A1697-7FDA-4DD7-8038-1852BE4F214E}" showPageBreaks="1" showGridLines="0" fitToPage="1" hiddenRows="1" hiddenColumns="1" view="pageBreakPreview" topLeftCell="BE1">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9C89RUOIFXfJi5Jm3smRq6LF36wsQDWqrNqiQmX1uCS+XQQWekfdd/T0QyTJ5Al7F5etzQmToD2+yLFFYzDA==" saltValue="sOnbDxw6yIgaevMdS7RpKw==" spinCount="100000" sheet="1" objects="1" scenarios="1"/>
  <dataConsolidate/>
  <customSheetViews>
    <customSheetView guid="{67B2667A-1947-427E-92C5-4D1BA1B7814A}"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7B6A1697-7FDA-4DD7-8038-1852BE4F214E}" showGridLines="0" fitToPage="1" hiddenRows="1" hiddenColumns="1" topLeftCell="AZ67">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3"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4"/>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7" t="s">
        <v>517</v>
      </c>
      <c r="AL9" s="1198"/>
      <c r="AM9" s="1198"/>
      <c r="AN9" s="1199"/>
      <c r="AO9" s="313">
        <v>17338048</v>
      </c>
      <c r="AP9" s="313">
        <v>65095</v>
      </c>
      <c r="AQ9" s="314">
        <v>58073</v>
      </c>
      <c r="AR9" s="315">
        <v>12.1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7" t="s">
        <v>518</v>
      </c>
      <c r="AL10" s="1198"/>
      <c r="AM10" s="1198"/>
      <c r="AN10" s="1199"/>
      <c r="AO10" s="316">
        <v>645467</v>
      </c>
      <c r="AP10" s="316">
        <v>2423</v>
      </c>
      <c r="AQ10" s="317">
        <v>2762</v>
      </c>
      <c r="AR10" s="318">
        <v>-12.3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7" t="s">
        <v>519</v>
      </c>
      <c r="AL11" s="1198"/>
      <c r="AM11" s="1198"/>
      <c r="AN11" s="1199"/>
      <c r="AO11" s="316">
        <v>386193</v>
      </c>
      <c r="AP11" s="316">
        <v>1450</v>
      </c>
      <c r="AQ11" s="317">
        <v>1714</v>
      </c>
      <c r="AR11" s="318">
        <v>-15.4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7" t="s">
        <v>520</v>
      </c>
      <c r="AL12" s="1198"/>
      <c r="AM12" s="1198"/>
      <c r="AN12" s="1199"/>
      <c r="AO12" s="316">
        <v>663259</v>
      </c>
      <c r="AP12" s="316">
        <v>2490</v>
      </c>
      <c r="AQ12" s="317">
        <v>632</v>
      </c>
      <c r="AR12" s="318">
        <v>294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7" t="s">
        <v>521</v>
      </c>
      <c r="AL13" s="1198"/>
      <c r="AM13" s="1198"/>
      <c r="AN13" s="1199"/>
      <c r="AO13" s="316" t="s">
        <v>522</v>
      </c>
      <c r="AP13" s="316" t="s">
        <v>522</v>
      </c>
      <c r="AQ13" s="317">
        <v>9</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7" t="s">
        <v>523</v>
      </c>
      <c r="AL14" s="1198"/>
      <c r="AM14" s="1198"/>
      <c r="AN14" s="1199"/>
      <c r="AO14" s="316">
        <v>434990</v>
      </c>
      <c r="AP14" s="316">
        <v>1633</v>
      </c>
      <c r="AQ14" s="317">
        <v>1980</v>
      </c>
      <c r="AR14" s="318">
        <v>-17.5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7" t="s">
        <v>524</v>
      </c>
      <c r="AL15" s="1198"/>
      <c r="AM15" s="1198"/>
      <c r="AN15" s="1199"/>
      <c r="AO15" s="316">
        <v>371697</v>
      </c>
      <c r="AP15" s="316">
        <v>1396</v>
      </c>
      <c r="AQ15" s="317">
        <v>1379</v>
      </c>
      <c r="AR15" s="318">
        <v>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0" t="s">
        <v>525</v>
      </c>
      <c r="AL16" s="1201"/>
      <c r="AM16" s="1201"/>
      <c r="AN16" s="1202"/>
      <c r="AO16" s="316">
        <v>-683878</v>
      </c>
      <c r="AP16" s="316">
        <v>-2568</v>
      </c>
      <c r="AQ16" s="317">
        <v>-3914</v>
      </c>
      <c r="AR16" s="318">
        <v>-34.4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0" t="s">
        <v>189</v>
      </c>
      <c r="AL17" s="1201"/>
      <c r="AM17" s="1201"/>
      <c r="AN17" s="1202"/>
      <c r="AO17" s="316">
        <v>19155776</v>
      </c>
      <c r="AP17" s="316">
        <v>71920</v>
      </c>
      <c r="AQ17" s="317">
        <v>62636</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4" t="s">
        <v>530</v>
      </c>
      <c r="AL21" s="1195"/>
      <c r="AM21" s="1195"/>
      <c r="AN21" s="1196"/>
      <c r="AO21" s="328">
        <v>6.48</v>
      </c>
      <c r="AP21" s="329">
        <v>6.32</v>
      </c>
      <c r="AQ21" s="330">
        <v>0.16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4" t="s">
        <v>531</v>
      </c>
      <c r="AL22" s="1195"/>
      <c r="AM22" s="1195"/>
      <c r="AN22" s="1196"/>
      <c r="AO22" s="333">
        <v>99</v>
      </c>
      <c r="AP22" s="334">
        <v>99.9</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3"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4"/>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5" t="s">
        <v>535</v>
      </c>
      <c r="AL32" s="1186"/>
      <c r="AM32" s="1186"/>
      <c r="AN32" s="1187"/>
      <c r="AO32" s="343">
        <v>8678743</v>
      </c>
      <c r="AP32" s="343">
        <v>32584</v>
      </c>
      <c r="AQ32" s="344">
        <v>36995</v>
      </c>
      <c r="AR32" s="345">
        <v>-11.9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5" t="s">
        <v>536</v>
      </c>
      <c r="AL33" s="1186"/>
      <c r="AM33" s="1186"/>
      <c r="AN33" s="1187"/>
      <c r="AO33" s="343">
        <v>8400</v>
      </c>
      <c r="AP33" s="343">
        <v>32</v>
      </c>
      <c r="AQ33" s="344">
        <v>3</v>
      </c>
      <c r="AR33" s="345">
        <v>966.7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5" t="s">
        <v>537</v>
      </c>
      <c r="AL34" s="1186"/>
      <c r="AM34" s="1186"/>
      <c r="AN34" s="1187"/>
      <c r="AO34" s="343">
        <v>840</v>
      </c>
      <c r="AP34" s="343">
        <v>3</v>
      </c>
      <c r="AQ34" s="344">
        <v>81</v>
      </c>
      <c r="AR34" s="345">
        <v>-96.3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5" t="s">
        <v>538</v>
      </c>
      <c r="AL35" s="1186"/>
      <c r="AM35" s="1186"/>
      <c r="AN35" s="1187"/>
      <c r="AO35" s="343">
        <v>4814453</v>
      </c>
      <c r="AP35" s="343">
        <v>18076</v>
      </c>
      <c r="AQ35" s="344">
        <v>8919</v>
      </c>
      <c r="AR35" s="345">
        <v>102.7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5" t="s">
        <v>539</v>
      </c>
      <c r="AL36" s="1186"/>
      <c r="AM36" s="1186"/>
      <c r="AN36" s="1187"/>
      <c r="AO36" s="343">
        <v>88299</v>
      </c>
      <c r="AP36" s="343">
        <v>332</v>
      </c>
      <c r="AQ36" s="344">
        <v>380</v>
      </c>
      <c r="AR36" s="345">
        <v>-12.6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5" t="s">
        <v>540</v>
      </c>
      <c r="AL37" s="1186"/>
      <c r="AM37" s="1186"/>
      <c r="AN37" s="1187"/>
      <c r="AO37" s="343" t="s">
        <v>522</v>
      </c>
      <c r="AP37" s="343" t="s">
        <v>522</v>
      </c>
      <c r="AQ37" s="344">
        <v>886</v>
      </c>
      <c r="AR37" s="345" t="s">
        <v>522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8" t="s">
        <v>541</v>
      </c>
      <c r="AL38" s="1189"/>
      <c r="AM38" s="1189"/>
      <c r="AN38" s="1190"/>
      <c r="AO38" s="346">
        <v>15</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8" t="s">
        <v>542</v>
      </c>
      <c r="AL39" s="1189"/>
      <c r="AM39" s="1189"/>
      <c r="AN39" s="1190"/>
      <c r="AO39" s="343">
        <v>-3139126</v>
      </c>
      <c r="AP39" s="343">
        <v>-11786</v>
      </c>
      <c r="AQ39" s="344">
        <v>-8108</v>
      </c>
      <c r="AR39" s="345">
        <v>45.4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5" t="s">
        <v>543</v>
      </c>
      <c r="AL40" s="1186"/>
      <c r="AM40" s="1186"/>
      <c r="AN40" s="1187"/>
      <c r="AO40" s="343">
        <v>-8395873</v>
      </c>
      <c r="AP40" s="343">
        <v>-31522</v>
      </c>
      <c r="AQ40" s="344">
        <v>-28743</v>
      </c>
      <c r="AR40" s="345">
        <v>9.6999999999999993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1" t="s">
        <v>301</v>
      </c>
      <c r="AL41" s="1192"/>
      <c r="AM41" s="1192"/>
      <c r="AN41" s="1193"/>
      <c r="AO41" s="343">
        <v>2055751</v>
      </c>
      <c r="AP41" s="343">
        <v>7718</v>
      </c>
      <c r="AQ41" s="344">
        <v>10414</v>
      </c>
      <c r="AR41" s="345">
        <v>-25.9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8" t="s">
        <v>512</v>
      </c>
      <c r="AN49" s="1180" t="s">
        <v>547</v>
      </c>
      <c r="AO49" s="1181"/>
      <c r="AP49" s="1181"/>
      <c r="AQ49" s="1181"/>
      <c r="AR49" s="118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9"/>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15483918</v>
      </c>
      <c r="AN51" s="365">
        <v>57569</v>
      </c>
      <c r="AO51" s="366">
        <v>38</v>
      </c>
      <c r="AP51" s="367">
        <v>43554</v>
      </c>
      <c r="AQ51" s="368">
        <v>4</v>
      </c>
      <c r="AR51" s="369">
        <v>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10250105</v>
      </c>
      <c r="AN52" s="373">
        <v>38109</v>
      </c>
      <c r="AO52" s="374">
        <v>77.099999999999994</v>
      </c>
      <c r="AP52" s="375">
        <v>24811</v>
      </c>
      <c r="AQ52" s="376">
        <v>4.5999999999999996</v>
      </c>
      <c r="AR52" s="377">
        <v>72.5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6308578</v>
      </c>
      <c r="AN53" s="365">
        <v>23499</v>
      </c>
      <c r="AO53" s="366">
        <v>-59.2</v>
      </c>
      <c r="AP53" s="367">
        <v>42581</v>
      </c>
      <c r="AQ53" s="368">
        <v>-2.2000000000000002</v>
      </c>
      <c r="AR53" s="369">
        <v>-57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4155441</v>
      </c>
      <c r="AN54" s="373">
        <v>15479</v>
      </c>
      <c r="AO54" s="374">
        <v>-59.4</v>
      </c>
      <c r="AP54" s="375">
        <v>24354</v>
      </c>
      <c r="AQ54" s="376">
        <v>-1.8</v>
      </c>
      <c r="AR54" s="377">
        <v>-57.6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7919091</v>
      </c>
      <c r="AN55" s="365">
        <v>29588</v>
      </c>
      <c r="AO55" s="366">
        <v>25.9</v>
      </c>
      <c r="AP55" s="367">
        <v>45426</v>
      </c>
      <c r="AQ55" s="368">
        <v>6.7</v>
      </c>
      <c r="AR55" s="369">
        <v>19.2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4055079</v>
      </c>
      <c r="AN56" s="373">
        <v>15151</v>
      </c>
      <c r="AO56" s="374">
        <v>-2.1</v>
      </c>
      <c r="AP56" s="375">
        <v>24508</v>
      </c>
      <c r="AQ56" s="376">
        <v>0.6</v>
      </c>
      <c r="AR56" s="377">
        <v>-2.7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8742640</v>
      </c>
      <c r="AN57" s="365">
        <v>32751</v>
      </c>
      <c r="AO57" s="366">
        <v>10.7</v>
      </c>
      <c r="AP57" s="367">
        <v>46457</v>
      </c>
      <c r="AQ57" s="368">
        <v>2.2999999999999998</v>
      </c>
      <c r="AR57" s="369">
        <v>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5349901</v>
      </c>
      <c r="AN58" s="373">
        <v>20041</v>
      </c>
      <c r="AO58" s="374">
        <v>32.299999999999997</v>
      </c>
      <c r="AP58" s="375">
        <v>24020</v>
      </c>
      <c r="AQ58" s="376">
        <v>-2</v>
      </c>
      <c r="AR58" s="377">
        <v>34.299999999999997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5732689</v>
      </c>
      <c r="AN59" s="365">
        <v>21523</v>
      </c>
      <c r="AO59" s="366">
        <v>-34.299999999999997</v>
      </c>
      <c r="AP59" s="367">
        <v>51849</v>
      </c>
      <c r="AQ59" s="368">
        <v>11.6</v>
      </c>
      <c r="AR59" s="369">
        <v>-45.9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3383195</v>
      </c>
      <c r="AN60" s="373">
        <v>12702</v>
      </c>
      <c r="AO60" s="374">
        <v>-36.6</v>
      </c>
      <c r="AP60" s="375">
        <v>26326</v>
      </c>
      <c r="AQ60" s="376">
        <v>9.6</v>
      </c>
      <c r="AR60" s="377">
        <v>-46.2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8837383</v>
      </c>
      <c r="AN61" s="380">
        <v>32986</v>
      </c>
      <c r="AO61" s="381">
        <v>-3.8</v>
      </c>
      <c r="AP61" s="382">
        <v>45973</v>
      </c>
      <c r="AQ61" s="383">
        <v>4.5</v>
      </c>
      <c r="AR61" s="369">
        <v>-8.3000000000000007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5438744</v>
      </c>
      <c r="AN62" s="373">
        <v>20296</v>
      </c>
      <c r="AO62" s="374">
        <v>2.2999999999999998</v>
      </c>
      <c r="AP62" s="375">
        <v>24804</v>
      </c>
      <c r="AQ62" s="376">
        <v>2.2000000000000002</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ioiGWEMY9hpsAxa/S8806g/FquVCJACfPyqysBF28uiX/EmM/cPtduuROHYkWiyn7iq2j/EqdeiD60dZcJuNw==" saltValue="AUwatib4y3qHri4F6u2uig==" spinCount="100000" sheet="1" objects="1" scenarios="1"/>
  <customSheetViews>
    <customSheetView guid="{67B2667A-1947-427E-92C5-4D1BA1B7814A}"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7B6A1697-7FDA-4DD7-8038-1852BE4F214E}" showPageBreaks="1" showGridLines="0" fitToPage="1" hiddenRows="1" hiddenColumns="1" view="pageBreakPreview" topLeftCell="AD1">
      <pageMargins left="0.39370078740157483" right="0.19685039370078741" top="0.39370078740157483" bottom="0.31496062992125984" header="0.51181102362204722" footer="0"/>
      <printOptions horizontalCentered="1"/>
      <pageSetup paperSize="9" scale="61" orientation="landscape" r:id="rId2"/>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MNPUBAHPg6jb9Y+/TAG7/e7jX4BGgaJTzEmAPqy925/q8NOhzzc4Ev3yZz52uss5nSGp6gF8CkXv1u+asv4Nvw==" saltValue="CDPtxZIabMw6rMxk0M+jAQ==" spinCount="100000" sheet="1" objects="1" scenarios="1"/>
  <dataConsolidate/>
  <customSheetViews>
    <customSheetView guid="{67B2667A-1947-427E-92C5-4D1BA1B7814A}"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7B6A1697-7FDA-4DD7-8038-1852BE4F214E}" showGridLines="0" fitToPage="1" hiddenRows="1" hiddenColumns="1" topLeftCell="A9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jkZnLQyMMXJfxDMmQyV345wrUlDPFemoq29vSzmybdAdqeW6kHYEZRXJaIgpvbnTa+zGDFCZWC02PKr90F7D9g==" saltValue="3s7mlD737qobTmpcGUZ77w==" spinCount="100000" sheet="1" objects="1" scenarios="1"/>
  <dataConsolidate/>
  <customSheetViews>
    <customSheetView guid="{67B2667A-1947-427E-92C5-4D1BA1B7814A}"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7B6A1697-7FDA-4DD7-8038-1852BE4F214E}"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11.73</v>
      </c>
      <c r="G47" s="12">
        <v>11.04</v>
      </c>
      <c r="H47" s="12">
        <v>10.67</v>
      </c>
      <c r="I47" s="12">
        <v>10.33</v>
      </c>
      <c r="J47" s="13">
        <v>10.93</v>
      </c>
    </row>
    <row r="48" spans="2:10" ht="57.75" customHeight="1" x14ac:dyDescent="0.15">
      <c r="B48" s="14"/>
      <c r="C48" s="1205" t="s">
        <v>4</v>
      </c>
      <c r="D48" s="1205"/>
      <c r="E48" s="1206"/>
      <c r="F48" s="15">
        <v>0.09</v>
      </c>
      <c r="G48" s="16">
        <v>7.0000000000000007E-2</v>
      </c>
      <c r="H48" s="16">
        <v>7.0000000000000007E-2</v>
      </c>
      <c r="I48" s="16">
        <v>1.32</v>
      </c>
      <c r="J48" s="17">
        <v>2.4300000000000002</v>
      </c>
    </row>
    <row r="49" spans="2:10" ht="57.75" customHeight="1" thickBot="1" x14ac:dyDescent="0.2">
      <c r="B49" s="18"/>
      <c r="C49" s="1207" t="s">
        <v>5</v>
      </c>
      <c r="D49" s="1207"/>
      <c r="E49" s="1208"/>
      <c r="F49" s="19">
        <v>0.2</v>
      </c>
      <c r="G49" s="20" t="s">
        <v>568</v>
      </c>
      <c r="H49" s="20" t="s">
        <v>569</v>
      </c>
      <c r="I49" s="20">
        <v>1.5</v>
      </c>
      <c r="J49" s="21">
        <v>1.98</v>
      </c>
    </row>
    <row r="50" spans="2:10" ht="13.5" customHeight="1" x14ac:dyDescent="0.15"/>
  </sheetData>
  <sheetProtection algorithmName="SHA-512" hashValue="sGEn9R+L6lFnjNXyGgt8FPS3g4sk/O+Y2I9du4dxKGt5ZoOctF6Gx+bg+IPeAr7qQto1KSA29JQuBOVMzXplnQ==" saltValue="5+FamIjiVFwXWhtMyWRqIQ==" spinCount="100000" sheet="1" objects="1" scenarios="1"/>
  <customSheetViews>
    <customSheetView guid="{67B2667A-1947-427E-92C5-4D1BA1B7814A}"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7B6A1697-7FDA-4DD7-8038-1852BE4F214E}"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2021-03-05T01:22:55Z</cp:lastPrinted>
  <dcterms:created xsi:type="dcterms:W3CDTF">2021-02-05T03:20:12Z</dcterms:created>
  <dcterms:modified xsi:type="dcterms:W3CDTF">2021-04-23T06:47:56Z</dcterms:modified>
  <cp:category/>
</cp:coreProperties>
</file>