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k13sv01\FileSV\健康福祉部\地域福祉政策課\財会ドキュメントフォルダ\地域福祉係\■社会福祉審議会\〇Ｒ4\本審\●本審\04_配布資料\⑤民生委員審査専門分科会\"/>
    </mc:Choice>
  </mc:AlternateContent>
  <bookViews>
    <workbookView xWindow="0" yWindow="0" windowWidth="20490" windowHeight="7455"/>
  </bookViews>
  <sheets>
    <sheet name="構成表" sheetId="12" r:id="rId1"/>
  </sheets>
  <definedNames>
    <definedName name="現役民生委員_地区名_性別">#REF!</definedName>
    <definedName name="現役民生委員H210401現在" localSheetId="0">構成表!#REF!</definedName>
    <definedName name="現役民生委員H210401現在">#REF!</definedName>
    <definedName name="現役民生児童委員_校区別">#REF!</definedName>
  </definedNames>
  <calcPr calcId="191029"/>
</workbook>
</file>

<file path=xl/calcChain.xml><?xml version="1.0" encoding="utf-8"?>
<calcChain xmlns="http://schemas.openxmlformats.org/spreadsheetml/2006/main">
  <c r="Z6" i="12" l="1"/>
  <c r="X17" i="12" l="1"/>
  <c r="X18" i="12"/>
  <c r="L6" i="12" l="1"/>
  <c r="R16" i="12" l="1"/>
  <c r="R19" i="12" l="1"/>
  <c r="Z14" i="12"/>
  <c r="T15" i="12"/>
  <c r="V16" i="12"/>
  <c r="X14" i="12" s="1"/>
  <c r="L14" i="12"/>
  <c r="L7" i="12"/>
  <c r="Z7" i="12"/>
  <c r="Z18" i="12"/>
  <c r="Z17" i="12"/>
  <c r="Z15" i="12"/>
  <c r="H16" i="12"/>
  <c r="J15" i="12" s="1"/>
  <c r="D16" i="12"/>
  <c r="F14" i="12" s="1"/>
  <c r="L15" i="12"/>
  <c r="Z8" i="12"/>
  <c r="Z9" i="12" s="1"/>
  <c r="V19" i="12"/>
  <c r="X19" i="12" s="1"/>
  <c r="T18" i="12" l="1"/>
  <c r="T19" i="12" s="1"/>
  <c r="T17" i="12"/>
  <c r="F15" i="12"/>
  <c r="X15" i="12"/>
  <c r="T14" i="12"/>
  <c r="Z19" i="12"/>
  <c r="AB18" i="12" s="1"/>
  <c r="Z16" i="12"/>
  <c r="AB15" i="12" s="1"/>
  <c r="J14" i="12"/>
  <c r="L16" i="12"/>
  <c r="N14" i="12" s="1"/>
  <c r="AB14" i="12" l="1"/>
  <c r="AB17" i="12"/>
  <c r="AB19" i="12" s="1"/>
  <c r="N15" i="12"/>
</calcChain>
</file>

<file path=xl/sharedStrings.xml><?xml version="1.0" encoding="utf-8"?>
<sst xmlns="http://schemas.openxmlformats.org/spreadsheetml/2006/main" count="113" uniqueCount="18">
  <si>
    <t>男</t>
    <rPh sb="0" eb="1">
      <t>オトコ</t>
    </rPh>
    <phoneticPr fontId="2"/>
  </si>
  <si>
    <t>女</t>
    <rPh sb="0" eb="1">
      <t>オンナ</t>
    </rPh>
    <phoneticPr fontId="2"/>
  </si>
  <si>
    <t>②性　別</t>
    <rPh sb="1" eb="2">
      <t>セイ</t>
    </rPh>
    <rPh sb="3" eb="4">
      <t>ベツ</t>
    </rPh>
    <phoneticPr fontId="2"/>
  </si>
  <si>
    <t>①年　齢</t>
    <rPh sb="1" eb="2">
      <t>トシ</t>
    </rPh>
    <rPh sb="3" eb="4">
      <t>ヨワイ</t>
    </rPh>
    <phoneticPr fontId="2"/>
  </si>
  <si>
    <t>人数</t>
    <rPh sb="0" eb="2">
      <t>ニンズウ</t>
    </rPh>
    <phoneticPr fontId="2"/>
  </si>
  <si>
    <t>平均年齢</t>
    <rPh sb="0" eb="2">
      <t>ヘイキン</t>
    </rPh>
    <rPh sb="2" eb="4">
      <t>ネンレイ</t>
    </rPh>
    <phoneticPr fontId="2"/>
  </si>
  <si>
    <t>計</t>
    <rPh sb="0" eb="1">
      <t>ケイ</t>
    </rPh>
    <phoneticPr fontId="2"/>
  </si>
  <si>
    <t>現　　　　職</t>
    <rPh sb="0" eb="1">
      <t>ウツツ</t>
    </rPh>
    <rPh sb="5" eb="6">
      <t>ショク</t>
    </rPh>
    <phoneticPr fontId="2"/>
  </si>
  <si>
    <t>民生委員・児童委員</t>
    <rPh sb="0" eb="2">
      <t>ミンセイ</t>
    </rPh>
    <rPh sb="2" eb="4">
      <t>イイン</t>
    </rPh>
    <rPh sb="5" eb="7">
      <t>ジドウ</t>
    </rPh>
    <rPh sb="7" eb="9">
      <t>イイン</t>
    </rPh>
    <phoneticPr fontId="2"/>
  </si>
  <si>
    <t>主任児童委員</t>
    <rPh sb="0" eb="2">
      <t>シュニン</t>
    </rPh>
    <rPh sb="2" eb="4">
      <t>ジドウ</t>
    </rPh>
    <rPh sb="4" eb="6">
      <t>イイン</t>
    </rPh>
    <phoneticPr fontId="2"/>
  </si>
  <si>
    <t>人</t>
    <rPh sb="0" eb="1">
      <t>ニン</t>
    </rPh>
    <phoneticPr fontId="2"/>
  </si>
  <si>
    <t>%</t>
    <phoneticPr fontId="2"/>
  </si>
  <si>
    <t>歳</t>
    <rPh sb="0" eb="1">
      <t>サイ</t>
    </rPh>
    <phoneticPr fontId="2"/>
  </si>
  <si>
    <t>12月1日現在の民生委員・児童委員</t>
    <rPh sb="2" eb="3">
      <t>ガツ</t>
    </rPh>
    <rPh sb="4" eb="5">
      <t>ニチ</t>
    </rPh>
    <rPh sb="5" eb="7">
      <t>ゲンザイ</t>
    </rPh>
    <rPh sb="8" eb="10">
      <t>ミンセイ</t>
    </rPh>
    <rPh sb="10" eb="12">
      <t>イイン</t>
    </rPh>
    <rPh sb="13" eb="15">
      <t>ジドウ</t>
    </rPh>
    <rPh sb="15" eb="17">
      <t>イイン</t>
    </rPh>
    <phoneticPr fontId="2"/>
  </si>
  <si>
    <t>う　ち　新　任</t>
    <rPh sb="4" eb="5">
      <t>シン</t>
    </rPh>
    <rPh sb="6" eb="7">
      <t>ニン</t>
    </rPh>
    <phoneticPr fontId="2"/>
  </si>
  <si>
    <t>9月1日現在の民生委員・児童委員</t>
    <rPh sb="1" eb="2">
      <t>ガツ</t>
    </rPh>
    <rPh sb="3" eb="4">
      <t>ニチ</t>
    </rPh>
    <rPh sb="4" eb="6">
      <t>ゲンザイ</t>
    </rPh>
    <rPh sb="7" eb="9">
      <t>ミンセイ</t>
    </rPh>
    <rPh sb="9" eb="11">
      <t>イイン</t>
    </rPh>
    <rPh sb="12" eb="14">
      <t>ジドウ</t>
    </rPh>
    <rPh sb="14" eb="16">
      <t>イイン</t>
    </rPh>
    <phoneticPr fontId="2"/>
  </si>
  <si>
    <t>令和4年9月16日　作成</t>
    <rPh sb="0" eb="1">
      <t>レイ</t>
    </rPh>
    <rPh sb="1" eb="2">
      <t>カズ</t>
    </rPh>
    <rPh sb="3" eb="4">
      <t>ネン</t>
    </rPh>
    <rPh sb="4" eb="5">
      <t>ヘイネン</t>
    </rPh>
    <rPh sb="5" eb="6">
      <t>ガツ</t>
    </rPh>
    <rPh sb="8" eb="9">
      <t>ニチ</t>
    </rPh>
    <rPh sb="10" eb="12">
      <t>サクセイ</t>
    </rPh>
    <phoneticPr fontId="2"/>
  </si>
  <si>
    <t>民生委員・児童委員の構成</t>
    <rPh sb="0" eb="2">
      <t>ミンセイ</t>
    </rPh>
    <rPh sb="2" eb="4">
      <t>イイン</t>
    </rPh>
    <rPh sb="5" eb="7">
      <t>ジドウ</t>
    </rPh>
    <rPh sb="7" eb="9">
      <t>イイン</t>
    </rPh>
    <rPh sb="10" eb="12">
      <t>コウセイ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</si>
</sst>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_ "/>
    <numFmt numFmtId="177" formatCode="0.00_ "/>
    <numFmt numFmtId="178" formatCode="[$-411]ge\.m\.d;@"/>
    <numFmt numFmtId="179" formatCode="0.0"/>
  </numFmts>
  <fonts count="6" x14ac:knownFonts="1">
    <font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9">
    <xf numFmtId="0" fontId="0" fillId="0" borderId="0" xfId="0"/>
    <xf numFmtId="0" fontId="0" fillId="0" borderId="0" xfId="0" applyAlignment="1">
      <alignment vertical="center"/>
    </xf>
    <xf numFmtId="178" fontId="0" fillId="0" borderId="0" xfId="0" applyNumberForma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3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0" fillId="0" borderId="3" xfId="0" applyBorder="1" applyAlignment="1">
      <alignment vertical="center"/>
    </xf>
    <xf numFmtId="10" fontId="1" fillId="0" borderId="4" xfId="1" applyNumberFormat="1" applyFont="1" applyBorder="1" applyAlignment="1">
      <alignment vertical="center"/>
    </xf>
    <xf numFmtId="0" fontId="0" fillId="0" borderId="4" xfId="0" applyBorder="1" applyAlignment="1">
      <alignment vertical="center"/>
    </xf>
    <xf numFmtId="177" fontId="0" fillId="0" borderId="3" xfId="0" applyNumberFormat="1" applyBorder="1" applyAlignment="1">
      <alignment horizontal="right" vertical="center"/>
    </xf>
    <xf numFmtId="0" fontId="0" fillId="2" borderId="3" xfId="0" applyFill="1" applyBorder="1" applyAlignment="1">
      <alignment horizontal="right" vertical="center"/>
    </xf>
    <xf numFmtId="177" fontId="0" fillId="2" borderId="3" xfId="0" applyNumberFormat="1" applyFill="1" applyBorder="1" applyAlignment="1">
      <alignment horizontal="right" vertical="center"/>
    </xf>
    <xf numFmtId="0" fontId="0" fillId="2" borderId="4" xfId="0" applyFill="1" applyBorder="1" applyAlignment="1">
      <alignment horizontal="right" vertical="center"/>
    </xf>
    <xf numFmtId="10" fontId="1" fillId="2" borderId="4" xfId="1" applyNumberFormat="1" applyFont="1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NumberFormat="1" applyFill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2" xfId="0" applyBorder="1" applyAlignment="1">
      <alignment horizontal="right" vertical="center"/>
    </xf>
    <xf numFmtId="177" fontId="0" fillId="0" borderId="2" xfId="0" applyNumberFormat="1" applyBorder="1" applyAlignment="1">
      <alignment horizontal="right" vertical="center"/>
    </xf>
    <xf numFmtId="10" fontId="1" fillId="0" borderId="2" xfId="1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10" fontId="1" fillId="0" borderId="5" xfId="1" applyNumberFormat="1" applyFont="1" applyBorder="1" applyAlignment="1">
      <alignment vertical="center"/>
    </xf>
    <xf numFmtId="0" fontId="0" fillId="0" borderId="0" xfId="0" applyBorder="1" applyAlignment="1">
      <alignment horizontal="right" vertical="center"/>
    </xf>
    <xf numFmtId="177" fontId="0" fillId="0" borderId="0" xfId="0" applyNumberFormat="1" applyBorder="1" applyAlignment="1">
      <alignment horizontal="right" vertical="center"/>
    </xf>
    <xf numFmtId="10" fontId="1" fillId="0" borderId="0" xfId="1" applyNumberFormat="1" applyFont="1" applyBorder="1" applyAlignment="1">
      <alignment vertical="center"/>
    </xf>
    <xf numFmtId="176" fontId="0" fillId="0" borderId="0" xfId="0" applyNumberFormat="1" applyBorder="1" applyAlignment="1">
      <alignment horizontal="right" vertical="center"/>
    </xf>
    <xf numFmtId="10" fontId="1" fillId="0" borderId="6" xfId="1" applyNumberFormat="1" applyFont="1" applyBorder="1" applyAlignment="1">
      <alignment vertical="center"/>
    </xf>
    <xf numFmtId="176" fontId="0" fillId="2" borderId="3" xfId="0" applyNumberFormat="1" applyFill="1" applyBorder="1" applyAlignment="1">
      <alignment horizontal="right" vertical="center"/>
    </xf>
    <xf numFmtId="0" fontId="0" fillId="0" borderId="4" xfId="0" applyFill="1" applyBorder="1" applyAlignment="1">
      <alignment vertical="center"/>
    </xf>
    <xf numFmtId="179" fontId="0" fillId="2" borderId="3" xfId="0" applyNumberFormat="1" applyFill="1" applyBorder="1" applyAlignment="1">
      <alignment horizontal="right" vertical="center"/>
    </xf>
    <xf numFmtId="0" fontId="0" fillId="0" borderId="3" xfId="0" applyFont="1" applyBorder="1" applyAlignment="1">
      <alignment horizontal="right" vertical="center"/>
    </xf>
    <xf numFmtId="0" fontId="0" fillId="0" borderId="4" xfId="0" applyFont="1" applyBorder="1" applyAlignment="1">
      <alignment horizontal="right" vertical="center"/>
    </xf>
    <xf numFmtId="177" fontId="0" fillId="0" borderId="3" xfId="0" applyNumberFormat="1" applyFont="1" applyBorder="1" applyAlignment="1">
      <alignment horizontal="right" vertical="center"/>
    </xf>
    <xf numFmtId="10" fontId="0" fillId="0" borderId="4" xfId="1" applyNumberFormat="1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2" borderId="4" xfId="0" applyFont="1" applyFill="1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2" borderId="11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177" fontId="5" fillId="2" borderId="3" xfId="0" applyNumberFormat="1" applyFont="1" applyFill="1" applyBorder="1" applyAlignment="1">
      <alignment horizontal="right" vertical="center"/>
    </xf>
    <xf numFmtId="177" fontId="5" fillId="2" borderId="7" xfId="0" applyNumberFormat="1" applyFont="1" applyFill="1" applyBorder="1" applyAlignment="1">
      <alignment horizontal="right" vertical="center"/>
    </xf>
    <xf numFmtId="0" fontId="5" fillId="2" borderId="3" xfId="0" applyNumberFormat="1" applyFont="1" applyFill="1" applyBorder="1" applyAlignment="1">
      <alignment horizontal="right" vertical="center"/>
    </xf>
    <xf numFmtId="0" fontId="5" fillId="2" borderId="7" xfId="0" applyNumberFormat="1" applyFont="1" applyFill="1" applyBorder="1" applyAlignment="1">
      <alignment horizontal="right" vertical="center"/>
    </xf>
    <xf numFmtId="177" fontId="5" fillId="0" borderId="3" xfId="0" applyNumberFormat="1" applyFont="1" applyBorder="1" applyAlignment="1">
      <alignment horizontal="right" vertical="center"/>
    </xf>
    <xf numFmtId="177" fontId="5" fillId="0" borderId="7" xfId="0" applyNumberFormat="1" applyFont="1" applyBorder="1" applyAlignment="1">
      <alignment horizontal="right" vertical="center"/>
    </xf>
    <xf numFmtId="0" fontId="5" fillId="2" borderId="3" xfId="0" applyFont="1" applyFill="1" applyBorder="1" applyAlignment="1">
      <alignment horizontal="right" vertical="center"/>
    </xf>
    <xf numFmtId="0" fontId="5" fillId="2" borderId="7" xfId="0" applyFont="1" applyFill="1" applyBorder="1" applyAlignment="1">
      <alignment horizontal="right" vertical="center"/>
    </xf>
    <xf numFmtId="0" fontId="0" fillId="0" borderId="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vertical="center"/>
    </xf>
    <xf numFmtId="177" fontId="5" fillId="0" borderId="0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2" fontId="5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7" fontId="5" fillId="0" borderId="3" xfId="0" applyNumberFormat="1" applyFont="1" applyFill="1" applyBorder="1" applyAlignment="1">
      <alignment horizontal="right" vertical="center"/>
    </xf>
    <xf numFmtId="177" fontId="5" fillId="0" borderId="7" xfId="0" applyNumberFormat="1" applyFont="1" applyFill="1" applyBorder="1" applyAlignment="1">
      <alignment horizontal="right" vertical="center"/>
    </xf>
    <xf numFmtId="0" fontId="5" fillId="0" borderId="3" xfId="0" applyFont="1" applyFill="1" applyBorder="1" applyAlignment="1">
      <alignment horizontal="right" vertical="center"/>
    </xf>
    <xf numFmtId="0" fontId="5" fillId="0" borderId="7" xfId="0" applyFont="1" applyFill="1" applyBorder="1" applyAlignment="1">
      <alignment horizontal="right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E19"/>
  <sheetViews>
    <sheetView tabSelected="1" view="pageLayout" zoomScaleNormal="85" workbookViewId="0">
      <selection activeCell="Z1" sqref="Z1"/>
    </sheetView>
  </sheetViews>
  <sheetFormatPr defaultRowHeight="12" x14ac:dyDescent="0.15"/>
  <cols>
    <col min="1" max="1" width="2.140625" style="1" customWidth="1"/>
    <col min="2" max="2" width="22" style="1" customWidth="1"/>
    <col min="3" max="3" width="12.5703125" style="1" customWidth="1"/>
    <col min="4" max="4" width="6.7109375" style="1" customWidth="1"/>
    <col min="5" max="5" width="2.7109375" style="1" customWidth="1"/>
    <col min="6" max="6" width="6.7109375" style="1" customWidth="1"/>
    <col min="7" max="7" width="2.7109375" style="1" customWidth="1"/>
    <col min="8" max="8" width="6.7109375" style="1" customWidth="1"/>
    <col min="9" max="9" width="2.7109375" style="1" customWidth="1"/>
    <col min="10" max="10" width="6.7109375" style="1" customWidth="1"/>
    <col min="11" max="11" width="2.7109375" style="1" customWidth="1"/>
    <col min="12" max="12" width="6.7109375" style="1" customWidth="1"/>
    <col min="13" max="13" width="2.7109375" style="1" customWidth="1"/>
    <col min="14" max="14" width="6.7109375" style="1" customWidth="1"/>
    <col min="15" max="15" width="2.7109375" style="1" customWidth="1"/>
    <col min="16" max="16" width="22" style="1" customWidth="1"/>
    <col min="17" max="17" width="12.5703125" style="1" customWidth="1"/>
    <col min="18" max="18" width="6.7109375" style="1" customWidth="1"/>
    <col min="19" max="19" width="2.7109375" style="1" customWidth="1"/>
    <col min="20" max="20" width="6.7109375" style="1" customWidth="1"/>
    <col min="21" max="21" width="2.7109375" style="1" customWidth="1"/>
    <col min="22" max="22" width="6.7109375" style="1" customWidth="1"/>
    <col min="23" max="23" width="2.7109375" style="1" customWidth="1"/>
    <col min="24" max="24" width="6.7109375" style="1" customWidth="1"/>
    <col min="25" max="25" width="2.7109375" style="1" customWidth="1"/>
    <col min="26" max="26" width="6.7109375" style="1" customWidth="1"/>
    <col min="27" max="27" width="2.7109375" style="1" customWidth="1"/>
    <col min="28" max="28" width="6.7109375" style="1" customWidth="1"/>
    <col min="29" max="29" width="2.7109375" style="1" customWidth="1"/>
    <col min="30" max="30" width="9.140625" style="1"/>
    <col min="31" max="31" width="9.140625" style="2"/>
    <col min="32" max="16384" width="9.140625" style="1"/>
  </cols>
  <sheetData>
    <row r="1" spans="2:29" ht="51.75" customHeight="1" x14ac:dyDescent="0.15"/>
    <row r="2" spans="2:29" ht="24" customHeight="1" x14ac:dyDescent="0.15">
      <c r="B2" s="74" t="s">
        <v>17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3"/>
      <c r="AA2" s="73"/>
      <c r="AB2" s="73"/>
      <c r="AC2" s="73"/>
    </row>
    <row r="3" spans="2:29" ht="22.5" customHeight="1" x14ac:dyDescent="0.15">
      <c r="B3" s="5" t="s">
        <v>3</v>
      </c>
      <c r="X3" s="67" t="s">
        <v>16</v>
      </c>
      <c r="Y3" s="68"/>
      <c r="Z3" s="68"/>
      <c r="AA3" s="68"/>
      <c r="AB3" s="68"/>
      <c r="AC3" s="68"/>
    </row>
    <row r="4" spans="2:29" ht="30" customHeight="1" x14ac:dyDescent="0.15">
      <c r="B4" s="41" t="s">
        <v>15</v>
      </c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5"/>
      <c r="P4" s="41" t="s">
        <v>13</v>
      </c>
      <c r="Q4" s="42"/>
      <c r="R4" s="4"/>
      <c r="S4" s="4"/>
      <c r="T4" s="4"/>
      <c r="U4" s="4"/>
      <c r="V4" s="4"/>
      <c r="W4" s="4"/>
      <c r="X4" s="4"/>
      <c r="Y4" s="47"/>
      <c r="Z4" s="47"/>
      <c r="AA4" s="47"/>
      <c r="AB4" s="47"/>
      <c r="AC4" s="48"/>
    </row>
    <row r="5" spans="2:29" ht="30" customHeight="1" x14ac:dyDescent="0.15">
      <c r="B5" s="43"/>
      <c r="C5" s="44"/>
      <c r="D5" s="46" t="s">
        <v>8</v>
      </c>
      <c r="E5" s="47"/>
      <c r="F5" s="47"/>
      <c r="G5" s="48"/>
      <c r="H5" s="46" t="s">
        <v>9</v>
      </c>
      <c r="I5" s="47"/>
      <c r="J5" s="47"/>
      <c r="K5" s="48"/>
      <c r="L5" s="46" t="s">
        <v>6</v>
      </c>
      <c r="M5" s="47"/>
      <c r="N5" s="47"/>
      <c r="O5" s="48"/>
      <c r="P5" s="43"/>
      <c r="Q5" s="44"/>
      <c r="R5" s="46" t="s">
        <v>8</v>
      </c>
      <c r="S5" s="47"/>
      <c r="T5" s="47"/>
      <c r="U5" s="48"/>
      <c r="V5" s="46" t="s">
        <v>9</v>
      </c>
      <c r="W5" s="47"/>
      <c r="X5" s="47"/>
      <c r="Y5" s="48"/>
      <c r="Z5" s="46" t="s">
        <v>6</v>
      </c>
      <c r="AA5" s="47"/>
      <c r="AB5" s="47"/>
      <c r="AC5" s="48"/>
    </row>
    <row r="6" spans="2:29" ht="30" customHeight="1" x14ac:dyDescent="0.15">
      <c r="B6" s="54" t="s">
        <v>7</v>
      </c>
      <c r="C6" s="3" t="s">
        <v>4</v>
      </c>
      <c r="D6" s="77">
        <v>360</v>
      </c>
      <c r="E6" s="78"/>
      <c r="F6" s="78"/>
      <c r="G6" s="32" t="s">
        <v>10</v>
      </c>
      <c r="H6" s="77">
        <v>28</v>
      </c>
      <c r="I6" s="78"/>
      <c r="J6" s="78"/>
      <c r="K6" s="10" t="s">
        <v>10</v>
      </c>
      <c r="L6" s="70">
        <f>D6+H6</f>
        <v>388</v>
      </c>
      <c r="M6" s="71"/>
      <c r="N6" s="71"/>
      <c r="O6" s="10" t="s">
        <v>10</v>
      </c>
      <c r="P6" s="54" t="s">
        <v>7</v>
      </c>
      <c r="Q6" s="3" t="s">
        <v>4</v>
      </c>
      <c r="R6" s="70">
        <v>340</v>
      </c>
      <c r="S6" s="71"/>
      <c r="T6" s="71"/>
      <c r="U6" s="10" t="s">
        <v>10</v>
      </c>
      <c r="V6" s="70">
        <v>25</v>
      </c>
      <c r="W6" s="71"/>
      <c r="X6" s="71"/>
      <c r="Y6" s="10" t="s">
        <v>10</v>
      </c>
      <c r="Z6" s="70">
        <f>SUM(V6)+R6</f>
        <v>365</v>
      </c>
      <c r="AA6" s="71"/>
      <c r="AB6" s="71"/>
      <c r="AC6" s="10" t="s">
        <v>10</v>
      </c>
    </row>
    <row r="7" spans="2:29" ht="30" customHeight="1" x14ac:dyDescent="0.15">
      <c r="B7" s="56"/>
      <c r="C7" s="3" t="s">
        <v>5</v>
      </c>
      <c r="D7" s="75">
        <v>67.540000000000006</v>
      </c>
      <c r="E7" s="76"/>
      <c r="F7" s="76"/>
      <c r="G7" s="32" t="s">
        <v>12</v>
      </c>
      <c r="H7" s="75">
        <v>59.25</v>
      </c>
      <c r="I7" s="76"/>
      <c r="J7" s="76"/>
      <c r="K7" s="10" t="s">
        <v>12</v>
      </c>
      <c r="L7" s="62">
        <f>(D7*D6+H7*H6)/L6</f>
        <v>66.941752577319591</v>
      </c>
      <c r="M7" s="63"/>
      <c r="N7" s="63"/>
      <c r="O7" s="10" t="s">
        <v>12</v>
      </c>
      <c r="P7" s="56"/>
      <c r="Q7" s="3" t="s">
        <v>5</v>
      </c>
      <c r="R7" s="62">
        <v>65.41</v>
      </c>
      <c r="S7" s="63"/>
      <c r="T7" s="63"/>
      <c r="U7" s="39" t="s">
        <v>12</v>
      </c>
      <c r="V7" s="62">
        <v>54.52</v>
      </c>
      <c r="W7" s="63"/>
      <c r="X7" s="63"/>
      <c r="Y7" s="39" t="s">
        <v>12</v>
      </c>
      <c r="Z7" s="62">
        <f>(R6*R7+V6*V7)/Z6</f>
        <v>64.66410958904109</v>
      </c>
      <c r="AA7" s="63"/>
      <c r="AB7" s="63"/>
      <c r="AC7" s="39" t="s">
        <v>12</v>
      </c>
    </row>
    <row r="8" spans="2:29" ht="30" customHeight="1" x14ac:dyDescent="0.15">
      <c r="B8" s="66"/>
      <c r="C8" s="19"/>
      <c r="D8" s="57"/>
      <c r="E8" s="57"/>
      <c r="F8" s="57"/>
      <c r="G8" s="20"/>
      <c r="H8" s="57"/>
      <c r="I8" s="57"/>
      <c r="J8" s="57"/>
      <c r="K8" s="20"/>
      <c r="L8" s="57"/>
      <c r="M8" s="57"/>
      <c r="N8" s="57"/>
      <c r="O8" s="20"/>
      <c r="P8" s="51" t="s">
        <v>14</v>
      </c>
      <c r="Q8" s="17" t="s">
        <v>4</v>
      </c>
      <c r="R8" s="64">
        <v>64</v>
      </c>
      <c r="S8" s="65"/>
      <c r="T8" s="65"/>
      <c r="U8" s="40" t="s">
        <v>10</v>
      </c>
      <c r="V8" s="64">
        <v>6</v>
      </c>
      <c r="W8" s="65"/>
      <c r="X8" s="65"/>
      <c r="Y8" s="40" t="s">
        <v>10</v>
      </c>
      <c r="Z8" s="64">
        <f>SUM(R8+V8)</f>
        <v>70</v>
      </c>
      <c r="AA8" s="65"/>
      <c r="AB8" s="65"/>
      <c r="AC8" s="40" t="s">
        <v>10</v>
      </c>
    </row>
    <row r="9" spans="2:29" ht="30" customHeight="1" x14ac:dyDescent="0.15">
      <c r="B9" s="50"/>
      <c r="C9" s="19"/>
      <c r="D9" s="69"/>
      <c r="E9" s="69"/>
      <c r="F9" s="69"/>
      <c r="G9" s="20"/>
      <c r="H9" s="69"/>
      <c r="I9" s="69"/>
      <c r="J9" s="69"/>
      <c r="K9" s="20"/>
      <c r="L9" s="72"/>
      <c r="M9" s="72"/>
      <c r="N9" s="72"/>
      <c r="O9" s="20"/>
      <c r="P9" s="53"/>
      <c r="Q9" s="17" t="s">
        <v>5</v>
      </c>
      <c r="R9" s="58">
        <v>63.42</v>
      </c>
      <c r="S9" s="59"/>
      <c r="T9" s="59"/>
      <c r="U9" s="40" t="s">
        <v>12</v>
      </c>
      <c r="V9" s="60">
        <v>47</v>
      </c>
      <c r="W9" s="61"/>
      <c r="X9" s="61"/>
      <c r="Y9" s="40" t="s">
        <v>12</v>
      </c>
      <c r="Z9" s="58">
        <f>(R8*R9+V8*V9)/Z8</f>
        <v>62.012571428571427</v>
      </c>
      <c r="AA9" s="59"/>
      <c r="AB9" s="59"/>
      <c r="AC9" s="40" t="s">
        <v>12</v>
      </c>
    </row>
    <row r="11" spans="2:29" ht="24.75" customHeight="1" x14ac:dyDescent="0.15">
      <c r="B11" s="5" t="s">
        <v>2</v>
      </c>
    </row>
    <row r="12" spans="2:29" ht="30" customHeight="1" x14ac:dyDescent="0.15">
      <c r="B12" s="41" t="s">
        <v>15</v>
      </c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5"/>
      <c r="P12" s="41" t="s">
        <v>13</v>
      </c>
      <c r="Q12" s="42"/>
      <c r="R12" s="4"/>
      <c r="S12" s="4"/>
      <c r="T12" s="4"/>
      <c r="U12" s="4"/>
      <c r="V12" s="4"/>
      <c r="W12" s="4"/>
      <c r="X12" s="4"/>
      <c r="Y12" s="47"/>
      <c r="Z12" s="47"/>
      <c r="AA12" s="47"/>
      <c r="AB12" s="47"/>
      <c r="AC12" s="48"/>
    </row>
    <row r="13" spans="2:29" ht="30" customHeight="1" x14ac:dyDescent="0.15">
      <c r="B13" s="43"/>
      <c r="C13" s="44"/>
      <c r="D13" s="46" t="s">
        <v>8</v>
      </c>
      <c r="E13" s="47"/>
      <c r="F13" s="47"/>
      <c r="G13" s="48"/>
      <c r="H13" s="46" t="s">
        <v>9</v>
      </c>
      <c r="I13" s="47"/>
      <c r="J13" s="47"/>
      <c r="K13" s="48"/>
      <c r="L13" s="46" t="s">
        <v>6</v>
      </c>
      <c r="M13" s="47"/>
      <c r="N13" s="47"/>
      <c r="O13" s="48"/>
      <c r="P13" s="43"/>
      <c r="Q13" s="44"/>
      <c r="R13" s="46" t="s">
        <v>8</v>
      </c>
      <c r="S13" s="47"/>
      <c r="T13" s="47"/>
      <c r="U13" s="48"/>
      <c r="V13" s="46" t="s">
        <v>9</v>
      </c>
      <c r="W13" s="47"/>
      <c r="X13" s="47"/>
      <c r="Y13" s="48"/>
      <c r="Z13" s="46" t="s">
        <v>6</v>
      </c>
      <c r="AA13" s="47"/>
      <c r="AB13" s="47"/>
      <c r="AC13" s="48"/>
    </row>
    <row r="14" spans="2:29" ht="30" customHeight="1" x14ac:dyDescent="0.15">
      <c r="B14" s="54" t="s">
        <v>7</v>
      </c>
      <c r="C14" s="3" t="s">
        <v>0</v>
      </c>
      <c r="D14" s="6">
        <v>155</v>
      </c>
      <c r="E14" s="7" t="s">
        <v>10</v>
      </c>
      <c r="F14" s="11">
        <f>D14/D16*100</f>
        <v>43.055555555555557</v>
      </c>
      <c r="G14" s="9" t="s">
        <v>11</v>
      </c>
      <c r="H14" s="6">
        <v>7</v>
      </c>
      <c r="I14" s="7" t="s">
        <v>10</v>
      </c>
      <c r="J14" s="11">
        <f>H14/H16*100</f>
        <v>25</v>
      </c>
      <c r="K14" s="9" t="s">
        <v>11</v>
      </c>
      <c r="L14" s="8">
        <f>SUM(D14+H14)</f>
        <v>162</v>
      </c>
      <c r="M14" s="7" t="s">
        <v>10</v>
      </c>
      <c r="N14" s="11">
        <f>L14/L16*100</f>
        <v>41.75257731958763</v>
      </c>
      <c r="O14" s="9" t="s">
        <v>11</v>
      </c>
      <c r="P14" s="54" t="s">
        <v>7</v>
      </c>
      <c r="Q14" s="3" t="s">
        <v>0</v>
      </c>
      <c r="R14" s="34">
        <v>148</v>
      </c>
      <c r="S14" s="35" t="s">
        <v>10</v>
      </c>
      <c r="T14" s="36">
        <f>R14/R16*100</f>
        <v>43.529411764705884</v>
      </c>
      <c r="U14" s="37" t="s">
        <v>11</v>
      </c>
      <c r="V14" s="34">
        <v>4</v>
      </c>
      <c r="W14" s="35" t="s">
        <v>10</v>
      </c>
      <c r="X14" s="36">
        <f>V14/V16*100</f>
        <v>16</v>
      </c>
      <c r="Y14" s="37" t="s">
        <v>11</v>
      </c>
      <c r="Z14" s="38">
        <f>SUM(R14+V14)</f>
        <v>152</v>
      </c>
      <c r="AA14" s="35" t="s">
        <v>10</v>
      </c>
      <c r="AB14" s="36">
        <f>Z14/Z16*100</f>
        <v>41.643835616438359</v>
      </c>
      <c r="AC14" s="37" t="s">
        <v>11</v>
      </c>
    </row>
    <row r="15" spans="2:29" ht="30" customHeight="1" x14ac:dyDescent="0.15">
      <c r="B15" s="55"/>
      <c r="C15" s="3" t="s">
        <v>1</v>
      </c>
      <c r="D15" s="6">
        <v>205</v>
      </c>
      <c r="E15" s="7" t="s">
        <v>10</v>
      </c>
      <c r="F15" s="11">
        <f>D15/D16*100</f>
        <v>56.944444444444443</v>
      </c>
      <c r="G15" s="9" t="s">
        <v>11</v>
      </c>
      <c r="H15" s="6">
        <v>21</v>
      </c>
      <c r="I15" s="7" t="s">
        <v>10</v>
      </c>
      <c r="J15" s="11">
        <f>H15/H16*100</f>
        <v>75</v>
      </c>
      <c r="K15" s="9" t="s">
        <v>11</v>
      </c>
      <c r="L15" s="8">
        <f>SUM(D15+H15)</f>
        <v>226</v>
      </c>
      <c r="M15" s="7" t="s">
        <v>10</v>
      </c>
      <c r="N15" s="11">
        <f>L15/L16*100</f>
        <v>58.247422680412377</v>
      </c>
      <c r="O15" s="9" t="s">
        <v>11</v>
      </c>
      <c r="P15" s="55"/>
      <c r="Q15" s="3" t="s">
        <v>1</v>
      </c>
      <c r="R15" s="34">
        <v>192</v>
      </c>
      <c r="S15" s="35" t="s">
        <v>10</v>
      </c>
      <c r="T15" s="36">
        <f>R15/R16*100</f>
        <v>56.470588235294116</v>
      </c>
      <c r="U15" s="37" t="s">
        <v>11</v>
      </c>
      <c r="V15" s="34">
        <v>21</v>
      </c>
      <c r="W15" s="35" t="s">
        <v>10</v>
      </c>
      <c r="X15" s="36">
        <f>V15/V16*100</f>
        <v>84</v>
      </c>
      <c r="Y15" s="37" t="s">
        <v>11</v>
      </c>
      <c r="Z15" s="38">
        <f>SUM(R15+V15)</f>
        <v>213</v>
      </c>
      <c r="AA15" s="35" t="s">
        <v>10</v>
      </c>
      <c r="AB15" s="36">
        <f>Z15/Z16*100</f>
        <v>58.356164383561648</v>
      </c>
      <c r="AC15" s="37" t="s">
        <v>11</v>
      </c>
    </row>
    <row r="16" spans="2:29" ht="30" customHeight="1" x14ac:dyDescent="0.15">
      <c r="B16" s="56"/>
      <c r="C16" s="3" t="s">
        <v>6</v>
      </c>
      <c r="D16" s="6">
        <f>SUM(D14:D15)</f>
        <v>360</v>
      </c>
      <c r="E16" s="7" t="s">
        <v>10</v>
      </c>
      <c r="F16" s="6">
        <v>100</v>
      </c>
      <c r="G16" s="9" t="s">
        <v>11</v>
      </c>
      <c r="H16" s="6">
        <f>SUM(H14:H15)</f>
        <v>28</v>
      </c>
      <c r="I16" s="7" t="s">
        <v>10</v>
      </c>
      <c r="J16" s="6">
        <v>100</v>
      </c>
      <c r="K16" s="9" t="s">
        <v>11</v>
      </c>
      <c r="L16" s="8">
        <f>SUM(L14:L15)</f>
        <v>388</v>
      </c>
      <c r="M16" s="7" t="s">
        <v>10</v>
      </c>
      <c r="N16" s="6">
        <v>100</v>
      </c>
      <c r="O16" s="9" t="s">
        <v>11</v>
      </c>
      <c r="P16" s="56"/>
      <c r="Q16" s="3" t="s">
        <v>6</v>
      </c>
      <c r="R16" s="34">
        <f>SUM(R14:R15)</f>
        <v>340</v>
      </c>
      <c r="S16" s="35" t="s">
        <v>10</v>
      </c>
      <c r="T16" s="34">
        <v>100</v>
      </c>
      <c r="U16" s="37" t="s">
        <v>11</v>
      </c>
      <c r="V16" s="34">
        <f>SUM(V14:V15)</f>
        <v>25</v>
      </c>
      <c r="W16" s="35" t="s">
        <v>10</v>
      </c>
      <c r="X16" s="34">
        <v>100</v>
      </c>
      <c r="Y16" s="37" t="s">
        <v>11</v>
      </c>
      <c r="Z16" s="38">
        <f>SUM(Z14:Z15)</f>
        <v>365</v>
      </c>
      <c r="AA16" s="35" t="s">
        <v>10</v>
      </c>
      <c r="AB16" s="34">
        <v>100</v>
      </c>
      <c r="AC16" s="37" t="s">
        <v>11</v>
      </c>
    </row>
    <row r="17" spans="2:29" ht="30" customHeight="1" x14ac:dyDescent="0.15">
      <c r="B17" s="49"/>
      <c r="C17" s="4"/>
      <c r="D17" s="21"/>
      <c r="E17" s="21"/>
      <c r="F17" s="22"/>
      <c r="G17" s="23"/>
      <c r="H17" s="21"/>
      <c r="I17" s="21"/>
      <c r="J17" s="22"/>
      <c r="K17" s="23"/>
      <c r="L17" s="24"/>
      <c r="M17" s="21"/>
      <c r="N17" s="22"/>
      <c r="O17" s="25"/>
      <c r="P17" s="51" t="s">
        <v>14</v>
      </c>
      <c r="Q17" s="17" t="s">
        <v>0</v>
      </c>
      <c r="R17" s="12">
        <v>23</v>
      </c>
      <c r="S17" s="14" t="s">
        <v>10</v>
      </c>
      <c r="T17" s="13">
        <f>R17/R19*100</f>
        <v>35.9375</v>
      </c>
      <c r="U17" s="15" t="s">
        <v>11</v>
      </c>
      <c r="V17" s="16">
        <v>1</v>
      </c>
      <c r="W17" s="14" t="s">
        <v>10</v>
      </c>
      <c r="X17" s="33">
        <f>V17/V19*100</f>
        <v>16.666666666666664</v>
      </c>
      <c r="Y17" s="15" t="s">
        <v>11</v>
      </c>
      <c r="Z17" s="16">
        <f>SUM(R17+V17)</f>
        <v>24</v>
      </c>
      <c r="AA17" s="14" t="s">
        <v>10</v>
      </c>
      <c r="AB17" s="13">
        <f>Z17/Z19*100</f>
        <v>34.285714285714285</v>
      </c>
      <c r="AC17" s="15" t="s">
        <v>11</v>
      </c>
    </row>
    <row r="18" spans="2:29" ht="30" customHeight="1" x14ac:dyDescent="0.15">
      <c r="B18" s="50"/>
      <c r="C18" s="19"/>
      <c r="D18" s="26"/>
      <c r="E18" s="26"/>
      <c r="F18" s="27"/>
      <c r="G18" s="28"/>
      <c r="H18" s="26"/>
      <c r="I18" s="26"/>
      <c r="J18" s="29"/>
      <c r="K18" s="28"/>
      <c r="L18" s="20"/>
      <c r="M18" s="26"/>
      <c r="N18" s="27"/>
      <c r="O18" s="30"/>
      <c r="P18" s="52"/>
      <c r="Q18" s="17" t="s">
        <v>1</v>
      </c>
      <c r="R18" s="12">
        <v>41</v>
      </c>
      <c r="S18" s="14" t="s">
        <v>10</v>
      </c>
      <c r="T18" s="13">
        <f>R18/R19*100</f>
        <v>64.0625</v>
      </c>
      <c r="U18" s="15" t="s">
        <v>11</v>
      </c>
      <c r="V18" s="16">
        <v>5</v>
      </c>
      <c r="W18" s="14" t="s">
        <v>10</v>
      </c>
      <c r="X18" s="31">
        <f>V18/V19*100</f>
        <v>83.333333333333343</v>
      </c>
      <c r="Y18" s="15" t="s">
        <v>11</v>
      </c>
      <c r="Z18" s="16">
        <f>SUM(R18+V18)</f>
        <v>46</v>
      </c>
      <c r="AA18" s="14" t="s">
        <v>10</v>
      </c>
      <c r="AB18" s="13">
        <f>Z18/Z19*100</f>
        <v>65.714285714285708</v>
      </c>
      <c r="AC18" s="15" t="s">
        <v>11</v>
      </c>
    </row>
    <row r="19" spans="2:29" ht="30" customHeight="1" x14ac:dyDescent="0.15">
      <c r="B19" s="50"/>
      <c r="C19" s="19"/>
      <c r="D19" s="26"/>
      <c r="E19" s="26"/>
      <c r="F19" s="26"/>
      <c r="G19" s="28"/>
      <c r="H19" s="26"/>
      <c r="I19" s="26"/>
      <c r="J19" s="26"/>
      <c r="K19" s="28"/>
      <c r="L19" s="20"/>
      <c r="M19" s="26"/>
      <c r="N19" s="26"/>
      <c r="O19" s="30"/>
      <c r="P19" s="53"/>
      <c r="Q19" s="17" t="s">
        <v>6</v>
      </c>
      <c r="R19" s="12">
        <f>SUM(R17:R18)</f>
        <v>64</v>
      </c>
      <c r="S19" s="14" t="s">
        <v>10</v>
      </c>
      <c r="T19" s="18">
        <f>SUM(T17:T18)</f>
        <v>100</v>
      </c>
      <c r="U19" s="15" t="s">
        <v>11</v>
      </c>
      <c r="V19" s="16">
        <f>SUM(V17:V18)</f>
        <v>6</v>
      </c>
      <c r="W19" s="14" t="s">
        <v>10</v>
      </c>
      <c r="X19" s="12">
        <f>SUM(X17:X18)</f>
        <v>100</v>
      </c>
      <c r="Y19" s="15" t="s">
        <v>11</v>
      </c>
      <c r="Z19" s="16">
        <f>SUM(Z17:Z18)</f>
        <v>70</v>
      </c>
      <c r="AA19" s="14" t="s">
        <v>10</v>
      </c>
      <c r="AB19" s="18">
        <f>SUM(AB17:AB18)</f>
        <v>100</v>
      </c>
      <c r="AC19" s="15" t="s">
        <v>11</v>
      </c>
    </row>
  </sheetData>
  <mergeCells count="55">
    <mergeCell ref="Z2:AC2"/>
    <mergeCell ref="R5:U5"/>
    <mergeCell ref="R6:T6"/>
    <mergeCell ref="V6:X6"/>
    <mergeCell ref="B2:Y2"/>
    <mergeCell ref="B4:C5"/>
    <mergeCell ref="B6:B7"/>
    <mergeCell ref="Y4:AC4"/>
    <mergeCell ref="L5:O5"/>
    <mergeCell ref="D4:O4"/>
    <mergeCell ref="D7:F7"/>
    <mergeCell ref="P6:P7"/>
    <mergeCell ref="D6:F6"/>
    <mergeCell ref="H6:J6"/>
    <mergeCell ref="H7:J7"/>
    <mergeCell ref="H5:K5"/>
    <mergeCell ref="B8:B9"/>
    <mergeCell ref="L8:N8"/>
    <mergeCell ref="X3:AC3"/>
    <mergeCell ref="V5:Y5"/>
    <mergeCell ref="Z5:AC5"/>
    <mergeCell ref="Z9:AB9"/>
    <mergeCell ref="Z7:AB7"/>
    <mergeCell ref="Z8:AB8"/>
    <mergeCell ref="D9:F9"/>
    <mergeCell ref="H8:J8"/>
    <mergeCell ref="H9:J9"/>
    <mergeCell ref="L6:N6"/>
    <mergeCell ref="L9:N9"/>
    <mergeCell ref="D5:G5"/>
    <mergeCell ref="P4:Q5"/>
    <mergeCell ref="Z6:AB6"/>
    <mergeCell ref="D8:F8"/>
    <mergeCell ref="R9:T9"/>
    <mergeCell ref="V9:X9"/>
    <mergeCell ref="H13:K13"/>
    <mergeCell ref="V7:X7"/>
    <mergeCell ref="R8:T8"/>
    <mergeCell ref="V8:X8"/>
    <mergeCell ref="P12:Q13"/>
    <mergeCell ref="L13:O13"/>
    <mergeCell ref="R13:U13"/>
    <mergeCell ref="R7:T7"/>
    <mergeCell ref="L7:N7"/>
    <mergeCell ref="V13:Y13"/>
    <mergeCell ref="P8:P9"/>
    <mergeCell ref="B12:C13"/>
    <mergeCell ref="D12:O12"/>
    <mergeCell ref="D13:G13"/>
    <mergeCell ref="Z13:AC13"/>
    <mergeCell ref="B17:B19"/>
    <mergeCell ref="P17:P19"/>
    <mergeCell ref="B14:B16"/>
    <mergeCell ref="P14:P16"/>
    <mergeCell ref="Y12:AC12"/>
  </mergeCells>
  <phoneticPr fontId="2"/>
  <pageMargins left="0.39370078740157483" right="0.39370078740157483" top="0.39370078740157483" bottom="0.62992125984251968" header="0.27559055118110237" footer="0.31496062992125984"/>
  <pageSetup paperSize="9" scale="84" orientation="landscape" r:id="rId1"/>
  <headerFooter alignWithMargins="0">
    <oddHeader>&amp;R&amp;"ＭＳ Ｐゴシック,太字"&amp;20【資料５-３】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構成表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W012324</dc:creator>
  <cp:lastModifiedBy>八尾市役所</cp:lastModifiedBy>
  <cp:lastPrinted>2023-02-28T02:59:25Z</cp:lastPrinted>
  <dcterms:created xsi:type="dcterms:W3CDTF">2009-06-22T06:48:31Z</dcterms:created>
  <dcterms:modified xsi:type="dcterms:W3CDTF">2023-03-07T05:12:10Z</dcterms:modified>
</cp:coreProperties>
</file>