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4.xml" ContentType="application/vnd.openxmlformats-officedocument.spreadsheetml.comments+xml"/>
  <Override PartName="/xl/drawings/drawing3.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8"/>
  <workbookPr/>
  <mc:AlternateContent xmlns:mc="http://schemas.openxmlformats.org/markup-compatibility/2006">
    <mc:Choice Requires="x15">
      <x15ac:absPath xmlns:x15ac="http://schemas.microsoft.com/office/spreadsheetml/2010/11/ac" url="\\fk13sv01\FileSV\健康福祉部\高齢介護課\10高齢福祉担当\85軽費老人ホーム事務費補助金\大阪府様式\八尾市用に作成\"/>
    </mc:Choice>
  </mc:AlternateContent>
  <xr:revisionPtr revIDLastSave="0" documentId="13_ncr:1_{6EA30DEE-7E8C-4B48-91ED-88CE181DE911}" xr6:coauthVersionLast="36" xr6:coauthVersionMax="47" xr10:uidLastSave="{00000000-0000-0000-0000-000000000000}"/>
  <bookViews>
    <workbookView xWindow="-120" yWindow="-120" windowWidth="29040" windowHeight="15990" tabRatio="891" xr2:uid="{00000000-000D-0000-FFFF-FFFF00000000}"/>
  </bookViews>
  <sheets>
    <sheet name="【ケアハウス】別記様式２" sheetId="20" r:id="rId1"/>
    <sheet name="別表１" sheetId="16" r:id="rId2"/>
    <sheet name="別表２" sheetId="17" r:id="rId3"/>
    <sheet name="別表３" sheetId="18" r:id="rId4"/>
    <sheet name="別表4" sheetId="21" r:id="rId5"/>
    <sheet name="処遇改善計画書" sheetId="24" r:id="rId6"/>
    <sheet name="処遇改善額" sheetId="25" r:id="rId7"/>
  </sheets>
  <definedNames>
    <definedName name="_xlnm.Print_Area" localSheetId="0">【ケアハウス】別記様式２!$A$1:$K$38</definedName>
    <definedName name="_xlnm.Print_Area" localSheetId="6">処遇改善額!$A$1:$R$120</definedName>
    <definedName name="_xlnm.Print_Area" localSheetId="2">別表２!$A$1:$P$78</definedName>
    <definedName name="_xlnm.Print_Area" localSheetId="3">別表３!$A$1:$H$87</definedName>
    <definedName name="_xlnm.Print_Area" localSheetId="4">別表4!$A$1:$P$52</definedName>
    <definedName name="単価" localSheetId="6">#REF!</definedName>
    <definedName name="単価" localSheetId="5">#REF!</definedName>
    <definedName name="単価">#REF!</definedName>
  </definedNames>
  <calcPr calcId="191029"/>
</workbook>
</file>

<file path=xl/calcChain.xml><?xml version="1.0" encoding="utf-8"?>
<calcChain xmlns="http://schemas.openxmlformats.org/spreadsheetml/2006/main">
  <c r="H5" i="24" l="1"/>
  <c r="N13" i="17"/>
  <c r="N2" i="21" l="1"/>
  <c r="N1" i="21"/>
  <c r="E40" i="21" l="1"/>
  <c r="F40" i="21"/>
  <c r="G40" i="21"/>
  <c r="H40" i="21"/>
  <c r="I40" i="21"/>
  <c r="J40" i="21"/>
  <c r="K40" i="21"/>
  <c r="L40" i="21"/>
  <c r="M40" i="21"/>
  <c r="N40" i="21"/>
  <c r="O40" i="21"/>
  <c r="P40" i="21"/>
  <c r="E41" i="21"/>
  <c r="F41" i="21"/>
  <c r="G41" i="21"/>
  <c r="H41" i="21"/>
  <c r="I41" i="21"/>
  <c r="J41" i="21"/>
  <c r="K41" i="21"/>
  <c r="L41" i="21"/>
  <c r="M41" i="21"/>
  <c r="N41" i="21"/>
  <c r="O41" i="21"/>
  <c r="P41" i="21"/>
  <c r="E42" i="21"/>
  <c r="F42" i="21"/>
  <c r="G42" i="21"/>
  <c r="H42" i="21"/>
  <c r="I42" i="21"/>
  <c r="J42" i="21"/>
  <c r="K42" i="21"/>
  <c r="L42" i="21"/>
  <c r="M42" i="21"/>
  <c r="N42" i="21"/>
  <c r="O42" i="21"/>
  <c r="P42" i="21"/>
  <c r="E44" i="21"/>
  <c r="F44" i="21"/>
  <c r="G44" i="21"/>
  <c r="H44" i="21"/>
  <c r="I44" i="21"/>
  <c r="J44" i="21"/>
  <c r="K44" i="21"/>
  <c r="L44" i="21"/>
  <c r="M44" i="21"/>
  <c r="N44" i="21"/>
  <c r="O44" i="21"/>
  <c r="P44" i="21"/>
  <c r="E45" i="21"/>
  <c r="F45" i="21"/>
  <c r="G45" i="21"/>
  <c r="H45" i="21"/>
  <c r="I45" i="21"/>
  <c r="J45" i="21"/>
  <c r="K45" i="21"/>
  <c r="L45" i="21"/>
  <c r="M45" i="21"/>
  <c r="N45" i="21"/>
  <c r="O45" i="21"/>
  <c r="P45" i="21"/>
  <c r="E47" i="21"/>
  <c r="F47" i="21"/>
  <c r="G47" i="21"/>
  <c r="H47" i="21"/>
  <c r="I47" i="21"/>
  <c r="J47" i="21"/>
  <c r="K47" i="21"/>
  <c r="L47" i="21"/>
  <c r="M47" i="21"/>
  <c r="N47" i="21"/>
  <c r="O47" i="21"/>
  <c r="P47" i="21"/>
  <c r="E48" i="21"/>
  <c r="F48" i="21"/>
  <c r="G48" i="21"/>
  <c r="H48" i="21"/>
  <c r="I48" i="21"/>
  <c r="J48" i="21"/>
  <c r="K48" i="21"/>
  <c r="L48" i="21"/>
  <c r="M48" i="21"/>
  <c r="N48" i="21"/>
  <c r="O48" i="21"/>
  <c r="P48" i="21"/>
  <c r="E50" i="21"/>
  <c r="F50" i="21"/>
  <c r="G50" i="21"/>
  <c r="H50" i="21"/>
  <c r="I50" i="21"/>
  <c r="J50" i="21"/>
  <c r="K50" i="21"/>
  <c r="L50" i="21"/>
  <c r="M50" i="21"/>
  <c r="N50" i="21"/>
  <c r="O50" i="21"/>
  <c r="P50" i="21"/>
  <c r="E51" i="21"/>
  <c r="F51" i="21"/>
  <c r="G51" i="21"/>
  <c r="H51" i="21"/>
  <c r="I51" i="21"/>
  <c r="J51" i="21"/>
  <c r="K51" i="21"/>
  <c r="L51" i="21"/>
  <c r="M51" i="21"/>
  <c r="N51" i="21"/>
  <c r="O51" i="21"/>
  <c r="P51" i="21"/>
  <c r="J46" i="21" l="1"/>
  <c r="J43" i="21"/>
  <c r="J52" i="21"/>
  <c r="N52" i="21"/>
  <c r="M46" i="21"/>
  <c r="I46" i="21"/>
  <c r="K46" i="21"/>
  <c r="O46" i="21"/>
  <c r="G46" i="21"/>
  <c r="E43" i="21"/>
  <c r="E46" i="21"/>
  <c r="F49" i="21"/>
  <c r="M49" i="21"/>
  <c r="E49" i="21"/>
  <c r="O43" i="21"/>
  <c r="G43" i="21"/>
  <c r="P46" i="21"/>
  <c r="K52" i="21"/>
  <c r="G52" i="21"/>
  <c r="G49" i="21"/>
  <c r="M43" i="21"/>
  <c r="I43" i="21"/>
  <c r="O52" i="21"/>
  <c r="J49" i="21"/>
  <c r="N49" i="21"/>
  <c r="K43" i="21"/>
  <c r="I49" i="21"/>
  <c r="N43" i="21"/>
  <c r="E52" i="21"/>
  <c r="I52" i="21"/>
  <c r="H49" i="21"/>
  <c r="L52" i="21"/>
  <c r="O49" i="21"/>
  <c r="P43" i="21"/>
  <c r="N46" i="21"/>
  <c r="F46" i="21"/>
  <c r="F43" i="21"/>
  <c r="F52" i="21"/>
  <c r="K49" i="21"/>
  <c r="M52" i="21"/>
  <c r="P52" i="21"/>
  <c r="H52" i="21"/>
  <c r="P49" i="21"/>
  <c r="L49" i="21"/>
  <c r="H43" i="21"/>
  <c r="L46" i="21"/>
  <c r="H46" i="21"/>
  <c r="L43" i="21"/>
  <c r="D8" i="16"/>
  <c r="F61" i="18" s="1"/>
  <c r="B8" i="16"/>
  <c r="F60" i="18" s="1"/>
  <c r="H5" i="20"/>
  <c r="F34" i="18"/>
  <c r="D45" i="18" s="1"/>
  <c r="F33" i="18"/>
  <c r="F4" i="18"/>
  <c r="F5" i="18"/>
  <c r="C17" i="18" s="1"/>
  <c r="N25" i="17"/>
  <c r="B26" i="17"/>
  <c r="M26" i="17"/>
  <c r="D30" i="17"/>
  <c r="D4" i="17"/>
  <c r="M77" i="17"/>
  <c r="L77" i="17"/>
  <c r="K77" i="17"/>
  <c r="J77" i="17"/>
  <c r="I77" i="17"/>
  <c r="H77" i="17"/>
  <c r="G77" i="17"/>
  <c r="F77" i="17"/>
  <c r="E77" i="17"/>
  <c r="D77" i="17"/>
  <c r="C77" i="17"/>
  <c r="B77" i="17"/>
  <c r="M76" i="17"/>
  <c r="L76" i="17"/>
  <c r="K76" i="17"/>
  <c r="J76" i="17"/>
  <c r="I76" i="17"/>
  <c r="H76" i="17"/>
  <c r="G76" i="17"/>
  <c r="F76" i="17"/>
  <c r="E76" i="17"/>
  <c r="D76" i="17"/>
  <c r="C76" i="17"/>
  <c r="B76" i="17"/>
  <c r="M75" i="17"/>
  <c r="L75" i="17"/>
  <c r="K75" i="17"/>
  <c r="J75" i="17"/>
  <c r="I75" i="17"/>
  <c r="H75" i="17"/>
  <c r="G75" i="17"/>
  <c r="F75" i="17"/>
  <c r="E75" i="17"/>
  <c r="D75" i="17"/>
  <c r="C75" i="17"/>
  <c r="B75" i="17"/>
  <c r="M74" i="17"/>
  <c r="L74" i="17"/>
  <c r="K74" i="17"/>
  <c r="J74" i="17"/>
  <c r="I74" i="17"/>
  <c r="H74" i="17"/>
  <c r="G74" i="17"/>
  <c r="F74" i="17"/>
  <c r="E74" i="17"/>
  <c r="D74" i="17"/>
  <c r="C74" i="17"/>
  <c r="B74" i="17"/>
  <c r="M73" i="17"/>
  <c r="L73" i="17"/>
  <c r="K73" i="17"/>
  <c r="J73" i="17"/>
  <c r="I73" i="17"/>
  <c r="H73" i="17"/>
  <c r="G73" i="17"/>
  <c r="F73" i="17"/>
  <c r="E73" i="17"/>
  <c r="D73" i="17"/>
  <c r="C73" i="17"/>
  <c r="B73" i="17"/>
  <c r="M72" i="17"/>
  <c r="L72" i="17"/>
  <c r="K72" i="17"/>
  <c r="J72" i="17"/>
  <c r="I72" i="17"/>
  <c r="H72" i="17"/>
  <c r="G72" i="17"/>
  <c r="F72" i="17"/>
  <c r="E72" i="17"/>
  <c r="D72" i="17"/>
  <c r="C72" i="17"/>
  <c r="B72" i="17"/>
  <c r="M71" i="17"/>
  <c r="L71" i="17"/>
  <c r="K71" i="17"/>
  <c r="J71" i="17"/>
  <c r="I71" i="17"/>
  <c r="H71" i="17"/>
  <c r="G71" i="17"/>
  <c r="F71" i="17"/>
  <c r="E71" i="17"/>
  <c r="D71" i="17"/>
  <c r="C71" i="17"/>
  <c r="B71" i="17"/>
  <c r="M70" i="17"/>
  <c r="L70" i="17"/>
  <c r="K70" i="17"/>
  <c r="J70" i="17"/>
  <c r="I70" i="17"/>
  <c r="H70" i="17"/>
  <c r="G70" i="17"/>
  <c r="F70" i="17"/>
  <c r="E70" i="17"/>
  <c r="D70" i="17"/>
  <c r="C70" i="17"/>
  <c r="B70" i="17"/>
  <c r="M69" i="17"/>
  <c r="L69" i="17"/>
  <c r="K69" i="17"/>
  <c r="J69" i="17"/>
  <c r="I69" i="17"/>
  <c r="H69" i="17"/>
  <c r="G69" i="17"/>
  <c r="F69" i="17"/>
  <c r="E69" i="17"/>
  <c r="D69" i="17"/>
  <c r="C69" i="17"/>
  <c r="B69" i="17"/>
  <c r="M68" i="17"/>
  <c r="L68" i="17"/>
  <c r="K68" i="17"/>
  <c r="J68" i="17"/>
  <c r="I68" i="17"/>
  <c r="H68" i="17"/>
  <c r="G68" i="17"/>
  <c r="F68" i="17"/>
  <c r="E68" i="17"/>
  <c r="D68" i="17"/>
  <c r="C68" i="17"/>
  <c r="B68" i="17"/>
  <c r="M67" i="17"/>
  <c r="L67" i="17"/>
  <c r="K67" i="17"/>
  <c r="J67" i="17"/>
  <c r="I67" i="17"/>
  <c r="H67" i="17"/>
  <c r="G67" i="17"/>
  <c r="F67" i="17"/>
  <c r="E67" i="17"/>
  <c r="D67" i="17"/>
  <c r="C67" i="17"/>
  <c r="B67" i="17"/>
  <c r="M66" i="17"/>
  <c r="L66" i="17"/>
  <c r="K66" i="17"/>
  <c r="J66" i="17"/>
  <c r="I66" i="17"/>
  <c r="H66" i="17"/>
  <c r="G66" i="17"/>
  <c r="F66" i="17"/>
  <c r="E66" i="17"/>
  <c r="D66" i="17"/>
  <c r="C66" i="17"/>
  <c r="B66" i="17"/>
  <c r="M65" i="17"/>
  <c r="L65" i="17"/>
  <c r="K65" i="17"/>
  <c r="J65" i="17"/>
  <c r="I65" i="17"/>
  <c r="H65" i="17"/>
  <c r="G65" i="17"/>
  <c r="F65" i="17"/>
  <c r="E65" i="17"/>
  <c r="D65" i="17"/>
  <c r="C65" i="17"/>
  <c r="B65" i="17"/>
  <c r="M64" i="17"/>
  <c r="L64" i="17"/>
  <c r="K64" i="17"/>
  <c r="J64" i="17"/>
  <c r="I64" i="17"/>
  <c r="H64" i="17"/>
  <c r="G64" i="17"/>
  <c r="F64" i="17"/>
  <c r="E64" i="17"/>
  <c r="D64" i="17"/>
  <c r="C64" i="17"/>
  <c r="B64" i="17"/>
  <c r="M63" i="17"/>
  <c r="L63" i="17"/>
  <c r="K63" i="17"/>
  <c r="J63" i="17"/>
  <c r="I63" i="17"/>
  <c r="H63" i="17"/>
  <c r="G63" i="17"/>
  <c r="F63" i="17"/>
  <c r="E63" i="17"/>
  <c r="D63" i="17"/>
  <c r="C63" i="17"/>
  <c r="B63" i="17"/>
  <c r="M62" i="17"/>
  <c r="L62" i="17"/>
  <c r="K62" i="17"/>
  <c r="J62" i="17"/>
  <c r="I62" i="17"/>
  <c r="H62" i="17"/>
  <c r="G62" i="17"/>
  <c r="F62" i="17"/>
  <c r="E62" i="17"/>
  <c r="D62" i="17"/>
  <c r="C62" i="17"/>
  <c r="B62" i="17"/>
  <c r="M61" i="17"/>
  <c r="L61" i="17"/>
  <c r="K61" i="17"/>
  <c r="J61" i="17"/>
  <c r="I61" i="17"/>
  <c r="H61" i="17"/>
  <c r="G61" i="17"/>
  <c r="F61" i="17"/>
  <c r="E61" i="17"/>
  <c r="D61" i="17"/>
  <c r="C61" i="17"/>
  <c r="B61" i="17"/>
  <c r="M60" i="17"/>
  <c r="L60" i="17"/>
  <c r="K60" i="17"/>
  <c r="J60" i="17"/>
  <c r="I60" i="17"/>
  <c r="H60" i="17"/>
  <c r="G60" i="17"/>
  <c r="F60" i="17"/>
  <c r="E60" i="17"/>
  <c r="D60" i="17"/>
  <c r="C60" i="17"/>
  <c r="B60" i="17"/>
  <c r="M59" i="17"/>
  <c r="L59" i="17"/>
  <c r="K59" i="17"/>
  <c r="J59" i="17"/>
  <c r="I59" i="17"/>
  <c r="H59" i="17"/>
  <c r="G59" i="17"/>
  <c r="F59" i="17"/>
  <c r="E59" i="17"/>
  <c r="D59" i="17"/>
  <c r="C59" i="17"/>
  <c r="B59" i="17"/>
  <c r="M52" i="17"/>
  <c r="L52" i="17"/>
  <c r="K52" i="17"/>
  <c r="J52" i="17"/>
  <c r="I52" i="17"/>
  <c r="H52" i="17"/>
  <c r="G52" i="17"/>
  <c r="F52" i="17"/>
  <c r="E52" i="17"/>
  <c r="D52" i="17"/>
  <c r="C52" i="17"/>
  <c r="B52" i="17"/>
  <c r="N51" i="17"/>
  <c r="B56" i="18"/>
  <c r="N50" i="17"/>
  <c r="B55" i="18"/>
  <c r="N49" i="17"/>
  <c r="B54" i="18" s="1"/>
  <c r="N48" i="17"/>
  <c r="B53" i="18" s="1"/>
  <c r="N47" i="17"/>
  <c r="B52" i="18"/>
  <c r="N46" i="17"/>
  <c r="B51" i="18"/>
  <c r="N45" i="17"/>
  <c r="B50" i="18" s="1"/>
  <c r="N44" i="17"/>
  <c r="B49" i="18" s="1"/>
  <c r="N43" i="17"/>
  <c r="B48" i="18"/>
  <c r="N42" i="17"/>
  <c r="B47" i="18"/>
  <c r="N41" i="17"/>
  <c r="B46" i="18" s="1"/>
  <c r="N40" i="17"/>
  <c r="B45" i="18" s="1"/>
  <c r="N39" i="17"/>
  <c r="B44" i="18"/>
  <c r="F44" i="18" s="1"/>
  <c r="N38" i="17"/>
  <c r="B43" i="18"/>
  <c r="N37" i="17"/>
  <c r="B42" i="18" s="1"/>
  <c r="N36" i="17"/>
  <c r="B41" i="18" s="1"/>
  <c r="N35" i="17"/>
  <c r="B40" i="18"/>
  <c r="N34" i="17"/>
  <c r="N52" i="17" s="1"/>
  <c r="B39" i="18"/>
  <c r="N33" i="17"/>
  <c r="B38" i="18" s="1"/>
  <c r="L26" i="17"/>
  <c r="K26" i="17"/>
  <c r="J26" i="17"/>
  <c r="I26" i="17"/>
  <c r="H26" i="17"/>
  <c r="G26" i="17"/>
  <c r="F26" i="17"/>
  <c r="E26" i="17"/>
  <c r="D26" i="17"/>
  <c r="C26" i="17"/>
  <c r="N24" i="17"/>
  <c r="B26" i="18"/>
  <c r="B84" i="18" s="1"/>
  <c r="N23" i="17"/>
  <c r="B25" i="18"/>
  <c r="B83" i="18" s="1"/>
  <c r="N22" i="17"/>
  <c r="N21" i="17"/>
  <c r="N20" i="17"/>
  <c r="B22" i="18" s="1"/>
  <c r="N19" i="17"/>
  <c r="N18" i="17"/>
  <c r="B20" i="18" s="1"/>
  <c r="B78" i="18" s="1"/>
  <c r="N17" i="17"/>
  <c r="N16" i="17"/>
  <c r="N15" i="17"/>
  <c r="N14" i="17"/>
  <c r="N12" i="17"/>
  <c r="N11" i="17"/>
  <c r="N10" i="17"/>
  <c r="N9" i="17"/>
  <c r="N8" i="17"/>
  <c r="N7" i="17"/>
  <c r="L2" i="17"/>
  <c r="L55" i="17" s="1"/>
  <c r="F1" i="18"/>
  <c r="C42" i="18"/>
  <c r="L1" i="17"/>
  <c r="L54" i="17" s="1"/>
  <c r="D47" i="18"/>
  <c r="D56" i="18"/>
  <c r="C56" i="18" s="1"/>
  <c r="F56" i="18" s="1"/>
  <c r="D40" i="18"/>
  <c r="E40" i="18" s="1"/>
  <c r="C48" i="18"/>
  <c r="F48" i="18" s="1"/>
  <c r="D50" i="18"/>
  <c r="D55" i="18"/>
  <c r="E55" i="18" s="1"/>
  <c r="C44" i="18"/>
  <c r="D48" i="18"/>
  <c r="E48" i="18" s="1"/>
  <c r="D44" i="18"/>
  <c r="E44" i="18" s="1"/>
  <c r="D52" i="18"/>
  <c r="E52" i="18" s="1"/>
  <c r="D54" i="18"/>
  <c r="E4" i="25" l="1"/>
  <c r="B80" i="18"/>
  <c r="N73" i="17"/>
  <c r="N63" i="17"/>
  <c r="N66" i="17"/>
  <c r="N67" i="17"/>
  <c r="B78" i="17"/>
  <c r="N65" i="17"/>
  <c r="N64" i="17"/>
  <c r="G78" i="17"/>
  <c r="N61" i="17"/>
  <c r="C78" i="17"/>
  <c r="H78" i="17"/>
  <c r="L78" i="17"/>
  <c r="N59" i="17"/>
  <c r="E3" i="25"/>
  <c r="N69" i="17"/>
  <c r="B57" i="18"/>
  <c r="N72" i="17"/>
  <c r="C53" i="18"/>
  <c r="F53" i="18" s="1"/>
  <c r="D49" i="18"/>
  <c r="E49" i="18" s="1"/>
  <c r="D78" i="17"/>
  <c r="K78" i="17"/>
  <c r="N70" i="17"/>
  <c r="N74" i="17"/>
  <c r="C40" i="18"/>
  <c r="F40" i="18" s="1"/>
  <c r="D53" i="18"/>
  <c r="E53" i="18" s="1"/>
  <c r="C41" i="18"/>
  <c r="F41" i="18" s="1"/>
  <c r="N26" i="17"/>
  <c r="N3" i="25" s="1"/>
  <c r="C49" i="18"/>
  <c r="F49" i="18" s="1"/>
  <c r="D51" i="18"/>
  <c r="E51" i="18" s="1"/>
  <c r="B18" i="18"/>
  <c r="B76" i="18" s="1"/>
  <c r="E78" i="17"/>
  <c r="I78" i="17"/>
  <c r="N68" i="17"/>
  <c r="E47" i="18"/>
  <c r="N76" i="17"/>
  <c r="C55" i="18"/>
  <c r="F55" i="18" s="1"/>
  <c r="C50" i="18"/>
  <c r="F50" i="18" s="1"/>
  <c r="C43" i="18"/>
  <c r="F43" i="18" s="1"/>
  <c r="C38" i="18"/>
  <c r="F38" i="18" s="1"/>
  <c r="F78" i="17"/>
  <c r="M78" i="17"/>
  <c r="E50" i="18"/>
  <c r="C51" i="18"/>
  <c r="F51" i="18" s="1"/>
  <c r="D43" i="18"/>
  <c r="E43" i="18" s="1"/>
  <c r="B19" i="18"/>
  <c r="B77" i="18" s="1"/>
  <c r="B24" i="18"/>
  <c r="B82" i="18" s="1"/>
  <c r="N60" i="17"/>
  <c r="N71" i="17"/>
  <c r="N75" i="17"/>
  <c r="N77" i="17"/>
  <c r="F42" i="18"/>
  <c r="J78" i="17"/>
  <c r="E54" i="18"/>
  <c r="D46" i="18"/>
  <c r="E46" i="18" s="1"/>
  <c r="N62" i="17"/>
  <c r="B21" i="18"/>
  <c r="B79" i="18" s="1"/>
  <c r="E45" i="18"/>
  <c r="B9" i="18"/>
  <c r="B10" i="18"/>
  <c r="B68" i="18" s="1"/>
  <c r="B11" i="18"/>
  <c r="B69" i="18" s="1"/>
  <c r="B12" i="18"/>
  <c r="B70" i="18" s="1"/>
  <c r="B13" i="18"/>
  <c r="B71" i="18" s="1"/>
  <c r="B14" i="18"/>
  <c r="B72" i="18" s="1"/>
  <c r="B15" i="18"/>
  <c r="B73" i="18" s="1"/>
  <c r="B16" i="18"/>
  <c r="B74" i="18" s="1"/>
  <c r="B17" i="18"/>
  <c r="B75" i="18" s="1"/>
  <c r="B23" i="18"/>
  <c r="B81" i="18" s="1"/>
  <c r="B27" i="18"/>
  <c r="B85" i="18" s="1"/>
  <c r="F2" i="18"/>
  <c r="C52" i="18"/>
  <c r="F52" i="18" s="1"/>
  <c r="C45" i="18"/>
  <c r="F45" i="18" s="1"/>
  <c r="C46" i="18"/>
  <c r="F46" i="18" s="1"/>
  <c r="D41" i="18"/>
  <c r="E41" i="18" s="1"/>
  <c r="C54" i="18"/>
  <c r="F54" i="18" s="1"/>
  <c r="D39" i="18"/>
  <c r="E39" i="18" s="1"/>
  <c r="C47" i="18"/>
  <c r="F47" i="18" s="1"/>
  <c r="D42" i="18"/>
  <c r="E42" i="18" s="1"/>
  <c r="D38" i="18"/>
  <c r="E38" i="18" s="1"/>
  <c r="C39" i="18"/>
  <c r="F39" i="18" s="1"/>
  <c r="E56" i="18"/>
  <c r="C15" i="18"/>
  <c r="D24" i="18"/>
  <c r="D27" i="18"/>
  <c r="C9" i="18"/>
  <c r="D15" i="18"/>
  <c r="C24" i="18"/>
  <c r="C20" i="18"/>
  <c r="F20" i="18" s="1"/>
  <c r="F78" i="18" s="1"/>
  <c r="D22" i="18"/>
  <c r="E22" i="18" s="1"/>
  <c r="E80" i="18" s="1"/>
  <c r="D18" i="18"/>
  <c r="D14" i="18"/>
  <c r="C26" i="18"/>
  <c r="F26" i="18" s="1"/>
  <c r="F84" i="18" s="1"/>
  <c r="D23" i="18"/>
  <c r="C14" i="18"/>
  <c r="C13" i="18"/>
  <c r="D17" i="18"/>
  <c r="C16" i="18"/>
  <c r="D12" i="18"/>
  <c r="D25" i="18"/>
  <c r="E25" i="18" s="1"/>
  <c r="E83" i="18" s="1"/>
  <c r="C12" i="18"/>
  <c r="C23" i="18"/>
  <c r="D16" i="18"/>
  <c r="C21" i="18"/>
  <c r="C22" i="18"/>
  <c r="F22" i="18" s="1"/>
  <c r="F80" i="18" s="1"/>
  <c r="C11" i="18"/>
  <c r="D20" i="18"/>
  <c r="E20" i="18" s="1"/>
  <c r="E78" i="18" s="1"/>
  <c r="D26" i="18"/>
  <c r="E26" i="18" s="1"/>
  <c r="E84" i="18" s="1"/>
  <c r="D19" i="18"/>
  <c r="C25" i="18"/>
  <c r="F25" i="18" s="1"/>
  <c r="C18" i="18"/>
  <c r="C10" i="18"/>
  <c r="D11" i="18"/>
  <c r="D9" i="18"/>
  <c r="D10" i="18"/>
  <c r="D21" i="18"/>
  <c r="C27" i="18"/>
  <c r="C19" i="18"/>
  <c r="D13" i="18"/>
  <c r="F83" i="18"/>
  <c r="F27" i="18" l="1"/>
  <c r="F85" i="18" s="1"/>
  <c r="F19" i="18"/>
  <c r="F77" i="18" s="1"/>
  <c r="E27" i="18"/>
  <c r="F23" i="18"/>
  <c r="F81" i="18" s="1"/>
  <c r="E13" i="18"/>
  <c r="E71" i="18" s="1"/>
  <c r="F21" i="18"/>
  <c r="F79" i="18" s="1"/>
  <c r="E21" i="18"/>
  <c r="E79" i="18" s="1"/>
  <c r="E18" i="18"/>
  <c r="E76" i="18" s="1"/>
  <c r="E15" i="18"/>
  <c r="E73" i="18" s="1"/>
  <c r="F15" i="18"/>
  <c r="F73" i="18" s="1"/>
  <c r="F14" i="18"/>
  <c r="F72" i="18" s="1"/>
  <c r="E11" i="18"/>
  <c r="E69" i="18" s="1"/>
  <c r="F11" i="18"/>
  <c r="F69" i="18" s="1"/>
  <c r="F10" i="18"/>
  <c r="F68" i="18" s="1"/>
  <c r="E10" i="18"/>
  <c r="E68" i="18" s="1"/>
  <c r="G51" i="25"/>
  <c r="G45" i="25"/>
  <c r="P38" i="25" s="1"/>
  <c r="G15" i="25"/>
  <c r="P12" i="25" s="1"/>
  <c r="G14" i="25"/>
  <c r="P11" i="25" s="1"/>
  <c r="G29" i="25"/>
  <c r="P24" i="25" s="1"/>
  <c r="G8" i="25"/>
  <c r="G28" i="25"/>
  <c r="P23" i="25" s="1"/>
  <c r="G43" i="25"/>
  <c r="P36" i="25" s="1"/>
  <c r="G21" i="25"/>
  <c r="P17" i="25" s="1"/>
  <c r="G37" i="25"/>
  <c r="G31" i="25"/>
  <c r="P26" i="25" s="1"/>
  <c r="G44" i="25"/>
  <c r="P37" i="25" s="1"/>
  <c r="G22" i="25"/>
  <c r="P18" i="25" s="1"/>
  <c r="G30" i="25"/>
  <c r="P25" i="25" s="1"/>
  <c r="N78" i="17"/>
  <c r="E19" i="18"/>
  <c r="E77" i="18" s="1"/>
  <c r="F18" i="18"/>
  <c r="F76" i="18" s="1"/>
  <c r="F13" i="18"/>
  <c r="F71" i="18" s="1"/>
  <c r="E17" i="18"/>
  <c r="E75" i="18" s="1"/>
  <c r="F24" i="18"/>
  <c r="F82" i="18" s="1"/>
  <c r="F9" i="18"/>
  <c r="F67" i="18" s="1"/>
  <c r="F17" i="18"/>
  <c r="F75" i="18" s="1"/>
  <c r="E9" i="18"/>
  <c r="E67" i="18" s="1"/>
  <c r="E12" i="18"/>
  <c r="E70" i="18" s="1"/>
  <c r="E24" i="18"/>
  <c r="E82" i="18" s="1"/>
  <c r="F57" i="18"/>
  <c r="E16" i="18"/>
  <c r="E74" i="18" s="1"/>
  <c r="F12" i="18"/>
  <c r="F70" i="18" s="1"/>
  <c r="F16" i="18"/>
  <c r="F74" i="18" s="1"/>
  <c r="E23" i="18"/>
  <c r="E81" i="18" s="1"/>
  <c r="E14" i="18"/>
  <c r="E72" i="18" s="1"/>
  <c r="B67" i="18"/>
  <c r="B86" i="18" s="1"/>
  <c r="B28" i="18"/>
  <c r="E57" i="18"/>
  <c r="E85" i="18"/>
  <c r="H39" i="25" l="1"/>
  <c r="P31" i="25"/>
  <c r="H53" i="25"/>
  <c r="P43" i="25"/>
  <c r="H10" i="25"/>
  <c r="P6" i="25"/>
  <c r="H17" i="25"/>
  <c r="E86" i="18"/>
  <c r="H33" i="25"/>
  <c r="H47" i="25"/>
  <c r="F86" i="18"/>
  <c r="C19" i="16" s="1"/>
  <c r="H24" i="25"/>
  <c r="E28" i="18"/>
  <c r="F28" i="18"/>
  <c r="C18" i="16" l="1"/>
  <c r="C20" i="16" s="1"/>
  <c r="F29" i="20" s="1"/>
  <c r="F31" i="2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HOSTNAME</author>
  </authors>
  <commentList>
    <comment ref="H5" authorId="0" shapeId="0" xr:uid="{00000000-0006-0000-0000-000001000000}">
      <text>
        <r>
          <rPr>
            <b/>
            <sz val="9"/>
            <color indexed="81"/>
            <rFont val="ＭＳ Ｐゴシック"/>
            <family val="3"/>
            <charset val="128"/>
          </rPr>
          <t>印刷日が自動入力されます。</t>
        </r>
      </text>
    </comment>
    <comment ref="H15" authorId="0" shapeId="0" xr:uid="{00000000-0006-0000-0000-000002000000}">
      <text>
        <r>
          <rPr>
            <b/>
            <sz val="9"/>
            <color indexed="81"/>
            <rFont val="ＭＳ Ｐゴシック"/>
            <family val="3"/>
            <charset val="128"/>
          </rPr>
          <t>施設名を入力して下さい。</t>
        </r>
        <r>
          <rPr>
            <sz val="9"/>
            <color indexed="81"/>
            <rFont val="ＭＳ Ｐゴシック"/>
            <family val="3"/>
            <charset val="128"/>
          </rPr>
          <t xml:space="preserve">
ここに入力いただくと、別表にも反映されます。</t>
        </r>
      </text>
    </comment>
    <comment ref="H16" authorId="0" shapeId="0" xr:uid="{00000000-0006-0000-0000-000003000000}">
      <text>
        <r>
          <rPr>
            <b/>
            <sz val="9"/>
            <color indexed="81"/>
            <rFont val="ＭＳ Ｐゴシック"/>
            <family val="3"/>
            <charset val="128"/>
          </rPr>
          <t xml:space="preserve">施設コード（４桁）を入力して下さい。
</t>
        </r>
        <r>
          <rPr>
            <sz val="9"/>
            <color indexed="81"/>
            <rFont val="ＭＳ Ｐゴシック"/>
            <family val="3"/>
            <charset val="128"/>
          </rPr>
          <t xml:space="preserve">ここに入力いただくと、別表にも反映されます。
</t>
        </r>
      </text>
    </comment>
    <comment ref="F30" authorId="0" shapeId="0" xr:uid="{00000000-0006-0000-0000-000004000000}">
      <text>
        <r>
          <rPr>
            <b/>
            <sz val="9"/>
            <color indexed="81"/>
            <rFont val="ＭＳ Ｐゴシック"/>
            <family val="3"/>
            <charset val="128"/>
          </rPr>
          <t>現在の交付決定額を入力して下さい。</t>
        </r>
      </text>
    </comment>
    <comment ref="F31" authorId="0" shapeId="0" xr:uid="{00000000-0006-0000-0000-000005000000}">
      <text>
        <r>
          <rPr>
            <b/>
            <sz val="9"/>
            <color indexed="81"/>
            <rFont val="ＭＳ Ｐゴシック"/>
            <family val="3"/>
            <charset val="128"/>
          </rPr>
          <t>自動計算されます。</t>
        </r>
        <r>
          <rPr>
            <sz val="9"/>
            <color indexed="81"/>
            <rFont val="ＭＳ Ｐ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大阪府</author>
  </authors>
  <commentList>
    <comment ref="H6" authorId="0" shapeId="0" xr:uid="{00000000-0006-0000-0200-000001000000}">
      <text>
        <r>
          <rPr>
            <b/>
            <sz val="9"/>
            <color indexed="10"/>
            <rFont val="MS P ゴシック"/>
            <family val="3"/>
            <charset val="128"/>
          </rPr>
          <t>令和６年10月１日までは実績を入力して下さい。
それ以降分は見込の数値を入力して下さい。</t>
        </r>
      </text>
    </comment>
    <comment ref="A7" authorId="0" shapeId="0" xr:uid="{00000000-0006-0000-0200-000002000000}">
      <text>
        <r>
          <rPr>
            <b/>
            <sz val="9"/>
            <color indexed="10"/>
            <rFont val="MS P ゴシック"/>
            <family val="3"/>
            <charset val="128"/>
          </rPr>
          <t>令和６年６月21日付け高事第1368号軽費老人ホームが入所者から支払いを受ける利用料の額について（通知）別紙１で定める「対象収入による階層区分」</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松岡　はるか</author>
    <author>大阪府</author>
  </authors>
  <commentList>
    <comment ref="A1" authorId="0" shapeId="0" xr:uid="{00000000-0006-0000-0400-000001000000}">
      <text>
        <r>
          <rPr>
            <b/>
            <sz val="10"/>
            <color indexed="10"/>
            <rFont val="MS P ゴシック"/>
            <family val="3"/>
            <charset val="128"/>
          </rPr>
          <t>・特定施設入居者生活介護及びその他サービスに従事する職員については入力しないでください。
・小数点第２位以下を切捨ててください。</t>
        </r>
      </text>
    </comment>
    <comment ref="J6" authorId="1" shapeId="0" xr:uid="{00000000-0006-0000-0400-000002000000}">
      <text>
        <r>
          <rPr>
            <b/>
            <sz val="9"/>
            <color indexed="10"/>
            <rFont val="MS P ゴシック"/>
            <family val="3"/>
            <charset val="128"/>
          </rPr>
          <t>令和６年９月までは実績を入力して下さい。
それ以降分は見込の数値を入力して下さい。</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大阪府</author>
  </authors>
  <commentList>
    <comment ref="H5" authorId="0" shapeId="0" xr:uid="{C09A3600-3A4D-4D35-A83B-A4E3DE342D0D}">
      <text>
        <r>
          <rPr>
            <b/>
            <sz val="10"/>
            <color indexed="81"/>
            <rFont val="MS P ゴシック"/>
            <family val="3"/>
            <charset val="128"/>
          </rPr>
          <t>印刷日が自動入力されます。</t>
        </r>
      </text>
    </comment>
    <comment ref="G15" authorId="0" shapeId="0" xr:uid="{B68BB482-5106-4339-8DDA-055810A9123E}">
      <text>
        <r>
          <rPr>
            <b/>
            <sz val="10"/>
            <color indexed="81"/>
            <rFont val="MS P ゴシック"/>
            <family val="3"/>
            <charset val="128"/>
          </rPr>
          <t>施設コード（４桁）を入力して下さい。</t>
        </r>
      </text>
    </comment>
    <comment ref="G16" authorId="0" shapeId="0" xr:uid="{D666D63A-BB62-4A2F-9A30-A4C9B7EDB60F}">
      <text>
        <r>
          <rPr>
            <b/>
            <sz val="10"/>
            <color indexed="81"/>
            <rFont val="MS P ゴシック"/>
            <family val="3"/>
            <charset val="128"/>
          </rPr>
          <t>施設名を入力して下さい。</t>
        </r>
      </text>
    </comment>
  </commentList>
</comments>
</file>

<file path=xl/sharedStrings.xml><?xml version="1.0" encoding="utf-8"?>
<sst xmlns="http://schemas.openxmlformats.org/spreadsheetml/2006/main" count="320" uniqueCount="159">
  <si>
    <t>事務費基準額</t>
  </si>
  <si>
    <t>備考</t>
  </si>
  <si>
    <t>階層区分</t>
  </si>
  <si>
    <t>4月</t>
  </si>
  <si>
    <t>5月</t>
  </si>
  <si>
    <t>6月</t>
  </si>
  <si>
    <t>７月</t>
  </si>
  <si>
    <t>８月</t>
  </si>
  <si>
    <t>９月</t>
  </si>
  <si>
    <t>10月</t>
  </si>
  <si>
    <t>11月</t>
  </si>
  <si>
    <t>12月</t>
  </si>
  <si>
    <t>１月</t>
  </si>
  <si>
    <t>２月</t>
  </si>
  <si>
    <t>３月</t>
  </si>
  <si>
    <t>計</t>
  </si>
  <si>
    <t>階層の区分</t>
  </si>
  <si>
    <t>(注)</t>
  </si>
  <si>
    <t>　単価区分ごとに別々に記入し、「備考」欄に加算・月別等その理由を簡潔に記入すること。</t>
  </si>
  <si>
    <t>補　助　金　所　要　額　調　書</t>
    <rPh sb="0" eb="5">
      <t>ホジョキン</t>
    </rPh>
    <rPh sb="6" eb="7">
      <t>トコロ</t>
    </rPh>
    <rPh sb="8" eb="9">
      <t>ヨウ</t>
    </rPh>
    <rPh sb="10" eb="11">
      <t>ガク</t>
    </rPh>
    <rPh sb="12" eb="13">
      <t>チョウ</t>
    </rPh>
    <rPh sb="14" eb="15">
      <t>ショ</t>
    </rPh>
    <phoneticPr fontId="14"/>
  </si>
  <si>
    <t>夫婦の場合</t>
    <rPh sb="0" eb="2">
      <t>フウフ</t>
    </rPh>
    <rPh sb="3" eb="5">
      <t>バアイ</t>
    </rPh>
    <phoneticPr fontId="14"/>
  </si>
  <si>
    <t>施設名</t>
    <rPh sb="0" eb="2">
      <t>シセツ</t>
    </rPh>
    <rPh sb="2" eb="3">
      <t>メイ</t>
    </rPh>
    <phoneticPr fontId="14"/>
  </si>
  <si>
    <t>（注１）</t>
    <rPh sb="1" eb="2">
      <t>チュウ</t>
    </rPh>
    <phoneticPr fontId="14"/>
  </si>
  <si>
    <t>施設コード</t>
    <rPh sb="0" eb="2">
      <t>シセツ</t>
    </rPh>
    <phoneticPr fontId="14"/>
  </si>
  <si>
    <t>（一般、特定入所者合計分）</t>
    <rPh sb="1" eb="3">
      <t>イッパン</t>
    </rPh>
    <rPh sb="4" eb="6">
      <t>トクテイ</t>
    </rPh>
    <rPh sb="6" eb="9">
      <t>ニュウショシャ</t>
    </rPh>
    <rPh sb="9" eb="11">
      <t>ゴウケイ</t>
    </rPh>
    <rPh sb="11" eb="12">
      <t>ブン</t>
    </rPh>
    <phoneticPr fontId="14"/>
  </si>
  <si>
    <t>施設定員</t>
    <rPh sb="0" eb="2">
      <t>シセツ</t>
    </rPh>
    <phoneticPr fontId="14"/>
  </si>
  <si>
    <t>事務費分
（月額）②</t>
    <rPh sb="0" eb="2">
      <t>ジム</t>
    </rPh>
    <rPh sb="2" eb="3">
      <t>ヒ</t>
    </rPh>
    <rPh sb="3" eb="4">
      <t>ブン</t>
    </rPh>
    <rPh sb="6" eb="8">
      <t>ゲツガク</t>
    </rPh>
    <phoneticPr fontId="14"/>
  </si>
  <si>
    <t>事務費（月額基準単価）</t>
    <rPh sb="0" eb="2">
      <t>ジム</t>
    </rPh>
    <rPh sb="2" eb="3">
      <t>ヒ</t>
    </rPh>
    <rPh sb="4" eb="6">
      <t>ゲツガク</t>
    </rPh>
    <rPh sb="6" eb="8">
      <t>キジュン</t>
    </rPh>
    <rPh sb="8" eb="10">
      <t>タンカ</t>
    </rPh>
    <phoneticPr fontId="14"/>
  </si>
  <si>
    <t>サービスの提供に要する費用の全額</t>
  </si>
  <si>
    <t>（注２）</t>
    <rPh sb="1" eb="2">
      <t>チュウ</t>
    </rPh>
    <phoneticPr fontId="14"/>
  </si>
  <si>
    <t>　特定施設入所者生活介護の指定を受けた施設は、（特定施設入所者分）及び（一般、特定施設入所者分）も記入すること。</t>
    <rPh sb="1" eb="3">
      <t>トクテイ</t>
    </rPh>
    <rPh sb="3" eb="5">
      <t>シセツ</t>
    </rPh>
    <rPh sb="5" eb="8">
      <t>ニュウショシャ</t>
    </rPh>
    <rPh sb="8" eb="10">
      <t>セイカツ</t>
    </rPh>
    <rPh sb="10" eb="12">
      <t>カイゴ</t>
    </rPh>
    <rPh sb="13" eb="15">
      <t>シテイ</t>
    </rPh>
    <rPh sb="16" eb="17">
      <t>ウ</t>
    </rPh>
    <rPh sb="19" eb="21">
      <t>シセツ</t>
    </rPh>
    <rPh sb="24" eb="26">
      <t>トクテイ</t>
    </rPh>
    <rPh sb="26" eb="28">
      <t>シセツ</t>
    </rPh>
    <rPh sb="28" eb="31">
      <t>ニュウショシャ</t>
    </rPh>
    <rPh sb="31" eb="32">
      <t>ブン</t>
    </rPh>
    <rPh sb="33" eb="34">
      <t>オヨ</t>
    </rPh>
    <rPh sb="36" eb="38">
      <t>イッパン</t>
    </rPh>
    <rPh sb="39" eb="41">
      <t>トクテイ</t>
    </rPh>
    <rPh sb="41" eb="43">
      <t>シセツ</t>
    </rPh>
    <rPh sb="43" eb="46">
      <t>ニュウショシャ</t>
    </rPh>
    <rPh sb="46" eb="47">
      <t>ブン</t>
    </rPh>
    <rPh sb="49" eb="51">
      <t>キニュウ</t>
    </rPh>
    <phoneticPr fontId="14"/>
  </si>
  <si>
    <t>(注２)</t>
    <rPh sb="1" eb="2">
      <t>チュウ</t>
    </rPh>
    <phoneticPr fontId="14"/>
  </si>
  <si>
    <t>所　 在　 地</t>
    <rPh sb="0" eb="1">
      <t>トコロ</t>
    </rPh>
    <rPh sb="3" eb="4">
      <t>ザイ</t>
    </rPh>
    <rPh sb="6" eb="7">
      <t>チ</t>
    </rPh>
    <phoneticPr fontId="14"/>
  </si>
  <si>
    <t>法　 人　 名</t>
    <rPh sb="0" eb="1">
      <t>ホウ</t>
    </rPh>
    <rPh sb="3" eb="4">
      <t>ヒト</t>
    </rPh>
    <rPh sb="6" eb="7">
      <t>メイ</t>
    </rPh>
    <phoneticPr fontId="14"/>
  </si>
  <si>
    <t>代表者氏名</t>
    <rPh sb="0" eb="3">
      <t>ダイヒョウシャ</t>
    </rPh>
    <rPh sb="3" eb="5">
      <t>シメイ</t>
    </rPh>
    <phoneticPr fontId="14"/>
  </si>
  <si>
    <t>施　設　名</t>
    <rPh sb="0" eb="1">
      <t>シ</t>
    </rPh>
    <rPh sb="2" eb="3">
      <t>セツ</t>
    </rPh>
    <rPh sb="4" eb="5">
      <t>メイ</t>
    </rPh>
    <phoneticPr fontId="14"/>
  </si>
  <si>
    <t>記</t>
    <rPh sb="0" eb="1">
      <t>キ</t>
    </rPh>
    <phoneticPr fontId="14"/>
  </si>
  <si>
    <t>施　設　情　報</t>
    <rPh sb="0" eb="1">
      <t>シ</t>
    </rPh>
    <rPh sb="2" eb="3">
      <t>セツ</t>
    </rPh>
    <rPh sb="4" eb="5">
      <t>ジョウ</t>
    </rPh>
    <rPh sb="6" eb="7">
      <t>ホウ</t>
    </rPh>
    <phoneticPr fontId="14"/>
  </si>
  <si>
    <t>施設形態</t>
    <rPh sb="0" eb="2">
      <t>シセツ</t>
    </rPh>
    <rPh sb="2" eb="4">
      <t>ケイタイ</t>
    </rPh>
    <phoneticPr fontId="14"/>
  </si>
  <si>
    <t>特定施設入所者生活介護の指定有無</t>
    <rPh sb="0" eb="2">
      <t>トクテイ</t>
    </rPh>
    <rPh sb="2" eb="4">
      <t>シセツ</t>
    </rPh>
    <rPh sb="4" eb="6">
      <t>ニュウショ</t>
    </rPh>
    <rPh sb="6" eb="7">
      <t>シャ</t>
    </rPh>
    <rPh sb="7" eb="9">
      <t>セイカツ</t>
    </rPh>
    <rPh sb="9" eb="11">
      <t>カイゴ</t>
    </rPh>
    <rPh sb="12" eb="14">
      <t>シテイ</t>
    </rPh>
    <rPh sb="14" eb="16">
      <t>ウム</t>
    </rPh>
    <phoneticPr fontId="14"/>
  </si>
  <si>
    <t>軽費老人ホーム定員数</t>
    <rPh sb="0" eb="2">
      <t>ケイヒ</t>
    </rPh>
    <rPh sb="2" eb="4">
      <t>ロウジン</t>
    </rPh>
    <rPh sb="7" eb="10">
      <t>テイインスウ</t>
    </rPh>
    <phoneticPr fontId="14"/>
  </si>
  <si>
    <t>（内特定施設定員数）</t>
    <rPh sb="1" eb="2">
      <t>ウチ</t>
    </rPh>
    <rPh sb="2" eb="4">
      <t>トクテイ</t>
    </rPh>
    <rPh sb="4" eb="6">
      <t>シセツ</t>
    </rPh>
    <rPh sb="6" eb="9">
      <t>テイインスウ</t>
    </rPh>
    <phoneticPr fontId="14"/>
  </si>
  <si>
    <t>一般入所　事務費単価
（月額基準単価）</t>
    <rPh sb="0" eb="2">
      <t>イッパン</t>
    </rPh>
    <rPh sb="2" eb="4">
      <t>ニュウショ</t>
    </rPh>
    <rPh sb="5" eb="8">
      <t>ジムヒ</t>
    </rPh>
    <rPh sb="8" eb="10">
      <t>タンカ</t>
    </rPh>
    <rPh sb="12" eb="14">
      <t>ゲツガク</t>
    </rPh>
    <rPh sb="14" eb="16">
      <t>キジュン</t>
    </rPh>
    <rPh sb="16" eb="18">
      <t>タンカ</t>
    </rPh>
    <phoneticPr fontId="14"/>
  </si>
  <si>
    <t>特定施設入所者生活介護　事務費単価
（月額基準単価）</t>
    <phoneticPr fontId="14"/>
  </si>
  <si>
    <t>項目</t>
    <rPh sb="0" eb="2">
      <t>コウモク</t>
    </rPh>
    <phoneticPr fontId="14"/>
  </si>
  <si>
    <t>金額</t>
    <rPh sb="0" eb="2">
      <t>キンガク</t>
    </rPh>
    <phoneticPr fontId="14"/>
  </si>
  <si>
    <t>備考</t>
    <rPh sb="0" eb="2">
      <t>ビコウ</t>
    </rPh>
    <phoneticPr fontId="14"/>
  </si>
  <si>
    <t>事務費支出額</t>
    <rPh sb="0" eb="3">
      <t>ジムヒ</t>
    </rPh>
    <rPh sb="3" eb="6">
      <t>シシュツガク</t>
    </rPh>
    <phoneticPr fontId="14"/>
  </si>
  <si>
    <t>（B)</t>
    <phoneticPr fontId="14"/>
  </si>
  <si>
    <t>事務費基準額</t>
    <rPh sb="0" eb="3">
      <t>ジムヒ</t>
    </rPh>
    <rPh sb="3" eb="5">
      <t>キジュン</t>
    </rPh>
    <rPh sb="5" eb="6">
      <t>ガク</t>
    </rPh>
    <phoneticPr fontId="14"/>
  </si>
  <si>
    <t>（C)</t>
    <phoneticPr fontId="14"/>
  </si>
  <si>
    <t>事務費本人徴収額</t>
    <rPh sb="0" eb="3">
      <t>ジムヒ</t>
    </rPh>
    <rPh sb="3" eb="5">
      <t>ホンニン</t>
    </rPh>
    <rPh sb="5" eb="8">
      <t>チョウシュウガク</t>
    </rPh>
    <phoneticPr fontId="14"/>
  </si>
  <si>
    <t>（D)</t>
    <phoneticPr fontId="14"/>
  </si>
  <si>
    <t>減免額・補助所要額</t>
    <rPh sb="0" eb="2">
      <t>ゲンメン</t>
    </rPh>
    <rPh sb="2" eb="3">
      <t>ガク</t>
    </rPh>
    <rPh sb="4" eb="6">
      <t>ホジョ</t>
    </rPh>
    <rPh sb="6" eb="8">
      <t>ショヨウ</t>
    </rPh>
    <rPh sb="8" eb="9">
      <t>ガク</t>
    </rPh>
    <phoneticPr fontId="14"/>
  </si>
  <si>
    <t>（E)=（B)又は（C）ー（D)</t>
    <rPh sb="7" eb="8">
      <t>マタ</t>
    </rPh>
    <phoneticPr fontId="14"/>
  </si>
  <si>
    <t>一般入所者分</t>
    <rPh sb="0" eb="2">
      <t>イッパン</t>
    </rPh>
    <rPh sb="2" eb="5">
      <t>ニュウショシャ</t>
    </rPh>
    <rPh sb="5" eb="6">
      <t>ブン</t>
    </rPh>
    <phoneticPr fontId="14"/>
  </si>
  <si>
    <t>定員</t>
    <rPh sb="0" eb="2">
      <t>テイイン</t>
    </rPh>
    <phoneticPr fontId="14"/>
  </si>
  <si>
    <t>　各月の利用人員は、各月初日の実利用人員を記入すること。（ただし、事業開始後３ヶ月を経過した日の属する月までは、30日又は当該月の実日数で除した人員によること。）</t>
    <phoneticPr fontId="14"/>
  </si>
  <si>
    <t>特定施設入所者分</t>
    <rPh sb="0" eb="2">
      <t>トクテイ</t>
    </rPh>
    <rPh sb="2" eb="4">
      <t>シセツ</t>
    </rPh>
    <rPh sb="4" eb="7">
      <t>ニュウショシャ</t>
    </rPh>
    <rPh sb="7" eb="8">
      <t>ブン</t>
    </rPh>
    <phoneticPr fontId="14"/>
  </si>
  <si>
    <t>（注３）</t>
    <rPh sb="1" eb="2">
      <t>チュウ</t>
    </rPh>
    <phoneticPr fontId="14"/>
  </si>
  <si>
    <t>事務費本人徴収額
⑤=①×②</t>
    <phoneticPr fontId="14"/>
  </si>
  <si>
    <t>年額
④=①×③</t>
    <rPh sb="0" eb="2">
      <t>ネンガクガク</t>
    </rPh>
    <phoneticPr fontId="14"/>
  </si>
  <si>
    <t>(注１)</t>
    <phoneticPr fontId="14"/>
  </si>
  <si>
    <t>　特定施設入所者生活介護の指定を受けた施設は、（特定施設入所者分）及び（一般、特定施設入所者分）も記入すること。</t>
    <phoneticPr fontId="14"/>
  </si>
  <si>
    <t>別表１　補助金所要額調書</t>
    <rPh sb="0" eb="2">
      <t>ベッピョウ</t>
    </rPh>
    <rPh sb="4" eb="7">
      <t>ホジョキン</t>
    </rPh>
    <rPh sb="7" eb="9">
      <t>ショヨウ</t>
    </rPh>
    <rPh sb="9" eb="10">
      <t>ガク</t>
    </rPh>
    <rPh sb="10" eb="12">
      <t>チョウショ</t>
    </rPh>
    <phoneticPr fontId="14"/>
  </si>
  <si>
    <t>一般、特定入所者　合計分</t>
    <phoneticPr fontId="14"/>
  </si>
  <si>
    <t>合計</t>
    <rPh sb="0" eb="2">
      <t>ゴウケイ</t>
    </rPh>
    <phoneticPr fontId="14"/>
  </si>
  <si>
    <t>月額③</t>
    <rPh sb="0" eb="2">
      <t>ゲツガク</t>
    </rPh>
    <phoneticPr fontId="14"/>
  </si>
  <si>
    <t>単価区分別利用人員
①</t>
    <phoneticPr fontId="14"/>
  </si>
  <si>
    <t>夫婦の
場合</t>
    <rPh sb="0" eb="2">
      <t>フウフ</t>
    </rPh>
    <rPh sb="4" eb="6">
      <t>バアイ</t>
    </rPh>
    <phoneticPr fontId="14"/>
  </si>
  <si>
    <t>軽費老人ホーム事務費補助金変更交付申請書</t>
    <rPh sb="0" eb="2">
      <t>ケイヒ</t>
    </rPh>
    <rPh sb="2" eb="4">
      <t>ロウジン</t>
    </rPh>
    <rPh sb="7" eb="10">
      <t>ジムヒ</t>
    </rPh>
    <rPh sb="10" eb="13">
      <t>ホジョキン</t>
    </rPh>
    <rPh sb="13" eb="15">
      <t>ヘンコウ</t>
    </rPh>
    <rPh sb="15" eb="17">
      <t>コウフ</t>
    </rPh>
    <rPh sb="17" eb="20">
      <t>シンセイショ</t>
    </rPh>
    <phoneticPr fontId="14"/>
  </si>
  <si>
    <t>１　補助金　変更後交付申請額</t>
    <rPh sb="2" eb="5">
      <t>ホジョキン</t>
    </rPh>
    <rPh sb="6" eb="8">
      <t>ヘンコウ</t>
    </rPh>
    <rPh sb="8" eb="9">
      <t>ゴ</t>
    </rPh>
    <rPh sb="9" eb="11">
      <t>コウフ</t>
    </rPh>
    <rPh sb="11" eb="13">
      <t>シンセイ</t>
    </rPh>
    <rPh sb="13" eb="14">
      <t>ガク</t>
    </rPh>
    <phoneticPr fontId="14"/>
  </si>
  <si>
    <t>円</t>
    <rPh sb="0" eb="1">
      <t>エン</t>
    </rPh>
    <phoneticPr fontId="14"/>
  </si>
  <si>
    <t>２　補助金　既交付決定額</t>
    <rPh sb="2" eb="5">
      <t>ホジョキン</t>
    </rPh>
    <rPh sb="6" eb="7">
      <t>スデ</t>
    </rPh>
    <rPh sb="7" eb="9">
      <t>コウフ</t>
    </rPh>
    <rPh sb="9" eb="11">
      <t>ケッテイ</t>
    </rPh>
    <rPh sb="11" eb="12">
      <t>ガク</t>
    </rPh>
    <phoneticPr fontId="14"/>
  </si>
  <si>
    <t>３　差引増減額</t>
    <rPh sb="2" eb="4">
      <t>サシヒキ</t>
    </rPh>
    <rPh sb="4" eb="7">
      <t>ゾウゲンガク</t>
    </rPh>
    <phoneticPr fontId="14"/>
  </si>
  <si>
    <t>変更交付申請用</t>
    <rPh sb="0" eb="2">
      <t>ヘンコウ</t>
    </rPh>
    <rPh sb="2" eb="4">
      <t>コウフ</t>
    </rPh>
    <rPh sb="4" eb="6">
      <t>シンセイ</t>
    </rPh>
    <rPh sb="6" eb="7">
      <t>ヨウ</t>
    </rPh>
    <phoneticPr fontId="14"/>
  </si>
  <si>
    <r>
      <rPr>
        <b/>
        <u/>
        <sz val="12"/>
        <rFont val="ＭＳ Ｐゴシック"/>
        <family val="3"/>
        <charset val="128"/>
      </rPr>
      <t>交付申請時の事務費支出額</t>
    </r>
    <r>
      <rPr>
        <sz val="12"/>
        <rFont val="ＭＳ Ｐゴシック"/>
        <family val="3"/>
        <charset val="128"/>
      </rPr>
      <t>を入力してください。</t>
    </r>
    <rPh sb="0" eb="2">
      <t>コウフ</t>
    </rPh>
    <rPh sb="2" eb="5">
      <t>シンセイジ</t>
    </rPh>
    <rPh sb="9" eb="11">
      <t>シシュツ</t>
    </rPh>
    <rPh sb="13" eb="15">
      <t>ニュウリョク</t>
    </rPh>
    <phoneticPr fontId="14"/>
  </si>
  <si>
    <t>別表2　階層別・月別利用人員内訳</t>
    <rPh sb="0" eb="2">
      <t>ベッピョウ</t>
    </rPh>
    <phoneticPr fontId="14"/>
  </si>
  <si>
    <t>別表3　利用料納付額及び事務費基準額内訳</t>
    <rPh sb="0" eb="2">
      <t>ベッピョウ</t>
    </rPh>
    <rPh sb="4" eb="6">
      <t>リヨウ</t>
    </rPh>
    <rPh sb="6" eb="7">
      <t>リョウ</t>
    </rPh>
    <rPh sb="7" eb="9">
      <t>ノウフ</t>
    </rPh>
    <rPh sb="9" eb="10">
      <t>ガク</t>
    </rPh>
    <rPh sb="10" eb="11">
      <t>オヨ</t>
    </rPh>
    <rPh sb="12" eb="15">
      <t>ジムヒ</t>
    </rPh>
    <rPh sb="15" eb="17">
      <t>キジュン</t>
    </rPh>
    <rPh sb="17" eb="18">
      <t>ガク</t>
    </rPh>
    <rPh sb="18" eb="20">
      <t>ウチワケ</t>
    </rPh>
    <phoneticPr fontId="14"/>
  </si>
  <si>
    <t>（別記様式２）</t>
    <rPh sb="1" eb="3">
      <t>ベッキ</t>
    </rPh>
    <rPh sb="3" eb="5">
      <t>ヨウシキ</t>
    </rPh>
    <phoneticPr fontId="14"/>
  </si>
  <si>
    <t>計</t>
    <rPh sb="0" eb="1">
      <t>ケイ</t>
    </rPh>
    <phoneticPr fontId="14"/>
  </si>
  <si>
    <t>非常勤</t>
    <rPh sb="0" eb="3">
      <t>ヒジョウキン</t>
    </rPh>
    <phoneticPr fontId="14"/>
  </si>
  <si>
    <t>常勤</t>
    <rPh sb="0" eb="2">
      <t>ジョウキン</t>
    </rPh>
    <phoneticPr fontId="14"/>
  </si>
  <si>
    <t>事務員</t>
    <rPh sb="0" eb="3">
      <t>ジムイン</t>
    </rPh>
    <phoneticPr fontId="14"/>
  </si>
  <si>
    <t>栄養士</t>
    <rPh sb="0" eb="3">
      <t>エイヨウシ</t>
    </rPh>
    <phoneticPr fontId="14"/>
  </si>
  <si>
    <t>介護職員</t>
    <rPh sb="0" eb="2">
      <t>カイゴ</t>
    </rPh>
    <rPh sb="2" eb="4">
      <t>ショクイン</t>
    </rPh>
    <phoneticPr fontId="14"/>
  </si>
  <si>
    <t>生活相談員</t>
    <rPh sb="0" eb="2">
      <t>セイカツ</t>
    </rPh>
    <rPh sb="2" eb="5">
      <t>ソウダンイン</t>
    </rPh>
    <phoneticPr fontId="14"/>
  </si>
  <si>
    <t>施設長</t>
    <rPh sb="0" eb="3">
      <t>シセツチョウ</t>
    </rPh>
    <phoneticPr fontId="14"/>
  </si>
  <si>
    <t>介護職員</t>
  </si>
  <si>
    <t>生活相談員</t>
  </si>
  <si>
    <t>施設長</t>
  </si>
  <si>
    <t>１２月</t>
  </si>
  <si>
    <t>１１月</t>
  </si>
  <si>
    <t>１０月</t>
  </si>
  <si>
    <t>６月</t>
  </si>
  <si>
    <t>５月</t>
    <rPh sb="1" eb="2">
      <t>ガツ</t>
    </rPh>
    <phoneticPr fontId="14"/>
  </si>
  <si>
    <t>４月</t>
    <rPh sb="1" eb="2">
      <t>ガツ</t>
    </rPh>
    <phoneticPr fontId="14"/>
  </si>
  <si>
    <t>異動日
勤務終了日</t>
    <rPh sb="0" eb="2">
      <t>イドウ</t>
    </rPh>
    <rPh sb="2" eb="3">
      <t>ビ</t>
    </rPh>
    <rPh sb="4" eb="6">
      <t>キンム</t>
    </rPh>
    <rPh sb="6" eb="9">
      <t>シュウリョウビ</t>
    </rPh>
    <phoneticPr fontId="14"/>
  </si>
  <si>
    <t>兼務関係</t>
    <rPh sb="0" eb="2">
      <t>ケンム</t>
    </rPh>
    <rPh sb="2" eb="4">
      <t>カンケイ</t>
    </rPh>
    <phoneticPr fontId="14"/>
  </si>
  <si>
    <t>勤務開始日</t>
    <rPh sb="0" eb="2">
      <t>キンム</t>
    </rPh>
    <rPh sb="2" eb="5">
      <t>カイシビ</t>
    </rPh>
    <phoneticPr fontId="14"/>
  </si>
  <si>
    <t>常勤・非常勤</t>
    <rPh sb="0" eb="2">
      <t>ジョウキン</t>
    </rPh>
    <rPh sb="3" eb="6">
      <t>ヒジョウキン</t>
    </rPh>
    <phoneticPr fontId="14"/>
  </si>
  <si>
    <t>氏名</t>
    <rPh sb="0" eb="2">
      <t>シメイ</t>
    </rPh>
    <phoneticPr fontId="14"/>
  </si>
  <si>
    <t>職種</t>
    <rPh sb="0" eb="2">
      <t>ショクシュ</t>
    </rPh>
    <phoneticPr fontId="14"/>
  </si>
  <si>
    <t>（常勤換算にて入力）</t>
    <rPh sb="1" eb="3">
      <t>ジョウキン</t>
    </rPh>
    <rPh sb="3" eb="5">
      <t>カンサン</t>
    </rPh>
    <rPh sb="7" eb="9">
      <t>ニュウリョク</t>
    </rPh>
    <phoneticPr fontId="14"/>
  </si>
  <si>
    <t>月平均介護職員数（常勤換算）</t>
    <rPh sb="0" eb="3">
      <t>ツキヘイキン</t>
    </rPh>
    <rPh sb="3" eb="8">
      <t>カイゴショクインスウ</t>
    </rPh>
    <rPh sb="9" eb="13">
      <t>ジョウキンカンサン</t>
    </rPh>
    <phoneticPr fontId="14"/>
  </si>
  <si>
    <t>　別表4：職員の状況表</t>
    <rPh sb="1" eb="3">
      <t>ベッピョウ</t>
    </rPh>
    <rPh sb="5" eb="7">
      <t>ショクイン</t>
    </rPh>
    <rPh sb="8" eb="10">
      <t>ジョウキョウ</t>
    </rPh>
    <rPh sb="10" eb="11">
      <t>ヒョウ</t>
    </rPh>
    <phoneticPr fontId="14"/>
  </si>
  <si>
    <t>R６年</t>
    <rPh sb="2" eb="3">
      <t>ネン</t>
    </rPh>
    <phoneticPr fontId="14"/>
  </si>
  <si>
    <t>生活費　設定額</t>
    <rPh sb="0" eb="3">
      <t>セイカツヒ</t>
    </rPh>
    <rPh sb="4" eb="6">
      <t>セッテイ</t>
    </rPh>
    <rPh sb="6" eb="7">
      <t>ガク</t>
    </rPh>
    <phoneticPr fontId="14"/>
  </si>
  <si>
    <t>R７年</t>
    <rPh sb="2" eb="3">
      <t>ネン</t>
    </rPh>
    <phoneticPr fontId="14"/>
  </si>
  <si>
    <t>軽費老人ホーム処遇改善計画書</t>
    <rPh sb="0" eb="2">
      <t>ケイヒ</t>
    </rPh>
    <rPh sb="2" eb="4">
      <t>ロウジン</t>
    </rPh>
    <rPh sb="7" eb="14">
      <t>ショグウカイゼンケイカクショ</t>
    </rPh>
    <phoneticPr fontId="14"/>
  </si>
  <si>
    <t>令和６年度に実施する処遇改善について計画書を提出いたします。</t>
    <rPh sb="0" eb="2">
      <t>レイワ</t>
    </rPh>
    <rPh sb="3" eb="5">
      <t>ネンド</t>
    </rPh>
    <rPh sb="6" eb="8">
      <t>ジッシ</t>
    </rPh>
    <rPh sb="10" eb="14">
      <t>ショグウカイゼン</t>
    </rPh>
    <rPh sb="18" eb="21">
      <t>ケイカクショ</t>
    </rPh>
    <rPh sb="22" eb="24">
      <t>テイシュツ</t>
    </rPh>
    <phoneticPr fontId="44"/>
  </si>
  <si>
    <t>記</t>
    <rPh sb="0" eb="1">
      <t>シル</t>
    </rPh>
    <phoneticPr fontId="44"/>
  </si>
  <si>
    <t>（１）介護職員１人当たり9,000円（令和6年4月～）</t>
    <rPh sb="3" eb="7">
      <t>カイゴショクイン</t>
    </rPh>
    <rPh sb="8" eb="9">
      <t>リ</t>
    </rPh>
    <rPh sb="9" eb="10">
      <t>ア</t>
    </rPh>
    <rPh sb="17" eb="18">
      <t>エン</t>
    </rPh>
    <rPh sb="19" eb="21">
      <t>レイワ</t>
    </rPh>
    <rPh sb="22" eb="23">
      <t>ネン</t>
    </rPh>
    <rPh sb="24" eb="25">
      <t>ガツ</t>
    </rPh>
    <phoneticPr fontId="44"/>
  </si>
  <si>
    <t>（２）介護職員1人当たり6,000円（令和6年4月～7月）</t>
    <rPh sb="3" eb="7">
      <t>カイゴショクイン</t>
    </rPh>
    <rPh sb="8" eb="9">
      <t>リ</t>
    </rPh>
    <rPh sb="9" eb="10">
      <t>ア</t>
    </rPh>
    <rPh sb="17" eb="18">
      <t>エン</t>
    </rPh>
    <rPh sb="19" eb="21">
      <t>レイワ</t>
    </rPh>
    <rPh sb="22" eb="23">
      <t>ネン</t>
    </rPh>
    <rPh sb="24" eb="25">
      <t>ガツ</t>
    </rPh>
    <rPh sb="27" eb="28">
      <t>ガツ</t>
    </rPh>
    <phoneticPr fontId="44"/>
  </si>
  <si>
    <t>（３）サービスの提供に要する費用×1.16％（令和6年6月～）</t>
    <rPh sb="8" eb="10">
      <t>テイキョウ</t>
    </rPh>
    <rPh sb="11" eb="12">
      <t>ヨウ</t>
    </rPh>
    <rPh sb="14" eb="16">
      <t>ヒヨウ</t>
    </rPh>
    <rPh sb="23" eb="25">
      <t>レイワ</t>
    </rPh>
    <rPh sb="26" eb="27">
      <t>ネン</t>
    </rPh>
    <rPh sb="28" eb="29">
      <t>ガツ</t>
    </rPh>
    <phoneticPr fontId="44"/>
  </si>
  <si>
    <t>①　処遇改善（１）の適用のみの場合</t>
    <rPh sb="2" eb="6">
      <t>ショグウカイゼン</t>
    </rPh>
    <rPh sb="10" eb="12">
      <t>テキヨウ</t>
    </rPh>
    <rPh sb="15" eb="17">
      <t>バアイ</t>
    </rPh>
    <phoneticPr fontId="44"/>
  </si>
  <si>
    <t>処遇改善（４月～）</t>
    <rPh sb="0" eb="2">
      <t>ショグウ</t>
    </rPh>
    <rPh sb="2" eb="4">
      <t>カイゼン</t>
    </rPh>
    <rPh sb="6" eb="7">
      <t>ガツ</t>
    </rPh>
    <phoneticPr fontId="44"/>
  </si>
  <si>
    <t>月額</t>
    <rPh sb="0" eb="2">
      <t>ゲツガク</t>
    </rPh>
    <phoneticPr fontId="14"/>
  </si>
  <si>
    <t>処遇改善総額（年額）</t>
    <rPh sb="0" eb="6">
      <t>ショグウカイゼンソウガク</t>
    </rPh>
    <rPh sb="7" eb="9">
      <t>ネンガク</t>
    </rPh>
    <phoneticPr fontId="44"/>
  </si>
  <si>
    <t>②　処遇改善（１）、（２）を適用する場合</t>
    <rPh sb="2" eb="6">
      <t>ショグウカイゼン</t>
    </rPh>
    <rPh sb="14" eb="16">
      <t>テキヨウ</t>
    </rPh>
    <rPh sb="18" eb="20">
      <t>バアイ</t>
    </rPh>
    <phoneticPr fontId="44"/>
  </si>
  <si>
    <t>処遇改善（１）（４月～）</t>
    <rPh sb="0" eb="4">
      <t>ショグウカイゼン</t>
    </rPh>
    <rPh sb="9" eb="10">
      <t>ガツ</t>
    </rPh>
    <phoneticPr fontId="44"/>
  </si>
  <si>
    <t>処遇改善（２）（４月～７月）</t>
    <rPh sb="0" eb="2">
      <t>ショグウ</t>
    </rPh>
    <rPh sb="2" eb="4">
      <t>カイゼン</t>
    </rPh>
    <rPh sb="9" eb="10">
      <t>ガツ</t>
    </rPh>
    <rPh sb="12" eb="13">
      <t>ガツ</t>
    </rPh>
    <phoneticPr fontId="44"/>
  </si>
  <si>
    <t>③　処遇改善（１）、（３）を適用する場合</t>
    <rPh sb="2" eb="6">
      <t>ショグウカイゼン</t>
    </rPh>
    <rPh sb="14" eb="16">
      <t>テキヨウ</t>
    </rPh>
    <rPh sb="18" eb="20">
      <t>バアイ</t>
    </rPh>
    <phoneticPr fontId="44"/>
  </si>
  <si>
    <t>処遇改善（３）（６月～）</t>
    <rPh sb="0" eb="4">
      <t>ショグウカイゼン</t>
    </rPh>
    <rPh sb="9" eb="10">
      <t>ガツ</t>
    </rPh>
    <phoneticPr fontId="44"/>
  </si>
  <si>
    <t>④　処遇改善（１）、（２）、（３）を適用する場合</t>
    <rPh sb="2" eb="6">
      <t>ショグウカイゼン</t>
    </rPh>
    <rPh sb="18" eb="20">
      <t>テキヨウ</t>
    </rPh>
    <rPh sb="22" eb="24">
      <t>バアイ</t>
    </rPh>
    <phoneticPr fontId="44"/>
  </si>
  <si>
    <t>処遇改善（３）（６月～７月）</t>
    <rPh sb="0" eb="4">
      <t>ショグウカイゼン</t>
    </rPh>
    <rPh sb="9" eb="10">
      <t>ガツ</t>
    </rPh>
    <rPh sb="12" eb="13">
      <t>ガツ</t>
    </rPh>
    <phoneticPr fontId="44"/>
  </si>
  <si>
    <t>処遇改善（３）（８月～）</t>
    <rPh sb="0" eb="4">
      <t>ショグウカイゼン</t>
    </rPh>
    <rPh sb="9" eb="10">
      <t>ガツ</t>
    </rPh>
    <phoneticPr fontId="44"/>
  </si>
  <si>
    <t>処遇改善総額（年額）</t>
    <rPh sb="0" eb="4">
      <t>ショグウカイゼン</t>
    </rPh>
    <rPh sb="4" eb="6">
      <t>ソウガク</t>
    </rPh>
    <rPh sb="7" eb="9">
      <t>ネンガク</t>
    </rPh>
    <phoneticPr fontId="44"/>
  </si>
  <si>
    <t>⑤　処遇改善（２）を適用する場合</t>
    <rPh sb="2" eb="6">
      <t>ショグウカイゼン</t>
    </rPh>
    <rPh sb="10" eb="12">
      <t>テキヨウ</t>
    </rPh>
    <rPh sb="14" eb="16">
      <t>バアイ</t>
    </rPh>
    <phoneticPr fontId="44"/>
  </si>
  <si>
    <t>処遇改善（２）（４月～７月）</t>
    <rPh sb="0" eb="4">
      <t>ショグウカイゼン</t>
    </rPh>
    <rPh sb="9" eb="10">
      <t>ガツ</t>
    </rPh>
    <rPh sb="12" eb="13">
      <t>ガツ</t>
    </rPh>
    <phoneticPr fontId="44"/>
  </si>
  <si>
    <t>⑥　処遇改善（２）、（３）を適用する場合</t>
    <rPh sb="2" eb="6">
      <t>ショグウカイゼン</t>
    </rPh>
    <rPh sb="14" eb="16">
      <t>テキヨウ</t>
    </rPh>
    <rPh sb="18" eb="20">
      <t>バアイ</t>
    </rPh>
    <phoneticPr fontId="44"/>
  </si>
  <si>
    <t>⑦　処遇改善（３）を適用する場合</t>
    <rPh sb="2" eb="6">
      <t>ショグウカイゼン</t>
    </rPh>
    <rPh sb="10" eb="12">
      <t>テキヨウ</t>
    </rPh>
    <rPh sb="14" eb="16">
      <t>バアイ</t>
    </rPh>
    <phoneticPr fontId="44"/>
  </si>
  <si>
    <t>【注意事項】</t>
    <rPh sb="1" eb="5">
      <t>チュウイジコウ</t>
    </rPh>
    <phoneticPr fontId="14"/>
  </si>
  <si>
    <t>基本給</t>
    <rPh sb="0" eb="3">
      <t>キホンキュウ</t>
    </rPh>
    <phoneticPr fontId="14"/>
  </si>
  <si>
    <t>手当（新設）</t>
    <rPh sb="0" eb="2">
      <t>テアテ</t>
    </rPh>
    <rPh sb="3" eb="5">
      <t>シンセツ</t>
    </rPh>
    <phoneticPr fontId="14"/>
  </si>
  <si>
    <t>手当（既存）</t>
    <rPh sb="0" eb="2">
      <t>テアテ</t>
    </rPh>
    <rPh sb="3" eb="5">
      <t>キゾン</t>
    </rPh>
    <phoneticPr fontId="14"/>
  </si>
  <si>
    <t>賞与</t>
    <rPh sb="0" eb="2">
      <t>ショウヨ</t>
    </rPh>
    <phoneticPr fontId="14"/>
  </si>
  <si>
    <r>
      <t xml:space="preserve">【３】処遇改善額の支給方法
</t>
    </r>
    <r>
      <rPr>
        <sz val="10"/>
        <color theme="1"/>
        <rFont val="ＭＳ Ｐゴシック"/>
        <family val="3"/>
        <charset val="128"/>
        <scheme val="minor"/>
      </rPr>
      <t>あてはまるものに〇をつけてください</t>
    </r>
    <rPh sb="3" eb="8">
      <t>ショグウカイゼンガク</t>
    </rPh>
    <rPh sb="9" eb="13">
      <t>シキュウホウホウ</t>
    </rPh>
    <phoneticPr fontId="14"/>
  </si>
  <si>
    <t>【２】処遇改善見込総額（年額）
※実際に支給する処遇改善額の総額（見込み）を入力してください。金額は【１】を超えるように設定してください。</t>
    <rPh sb="33" eb="35">
      <t>ミコ</t>
    </rPh>
    <phoneticPr fontId="14"/>
  </si>
  <si>
    <t>(B)欄の額又は(C)欄の額のいずれか少ない方の額から(D)欄の額を減じた額が入力されます。</t>
    <phoneticPr fontId="14"/>
  </si>
  <si>
    <t>実施する処遇改善に✓を入れてください。</t>
    <rPh sb="0" eb="2">
      <t>ジッシ</t>
    </rPh>
    <rPh sb="4" eb="8">
      <t>ショグウカイゼン</t>
    </rPh>
    <rPh sb="11" eb="12">
      <t>イ</t>
    </rPh>
    <phoneticPr fontId="14"/>
  </si>
  <si>
    <t>別表３の事務費基準額の総額に、処遇改善総額（年額）を加えた額が入力されます。</t>
    <rPh sb="23" eb="24">
      <t>ガク</t>
    </rPh>
    <phoneticPr fontId="14"/>
  </si>
  <si>
    <t>その他
（　　　　　　　　　　　　　　　　　　　）</t>
    <rPh sb="2" eb="3">
      <t>タ</t>
    </rPh>
    <phoneticPr fontId="14"/>
  </si>
  <si>
    <t>【１】処遇改善総額（年額）
※上記①～⑦の中から施設において適用する処遇改善総額（年額）をそのまま入力してください。</t>
    <rPh sb="3" eb="9">
      <t>ショグウカイゼンソウガク</t>
    </rPh>
    <rPh sb="10" eb="12">
      <t>ネンガク</t>
    </rPh>
    <rPh sb="15" eb="17">
      <t>ジョウキ</t>
    </rPh>
    <rPh sb="21" eb="22">
      <t>ナカ</t>
    </rPh>
    <rPh sb="24" eb="26">
      <t>シセツ</t>
    </rPh>
    <rPh sb="30" eb="32">
      <t>テキヨウ</t>
    </rPh>
    <rPh sb="34" eb="40">
      <t>ショグウカイゼンソウガク</t>
    </rPh>
    <rPh sb="41" eb="43">
      <t>ネンガク</t>
    </rPh>
    <rPh sb="49" eb="51">
      <t>ニュウリョク</t>
    </rPh>
    <phoneticPr fontId="14"/>
  </si>
  <si>
    <t>年間介護職員数（常勤換算）</t>
    <rPh sb="0" eb="2">
      <t>ネンカン</t>
    </rPh>
    <rPh sb="2" eb="7">
      <t>カイゴショクインスウ</t>
    </rPh>
    <rPh sb="8" eb="12">
      <t>ジョウキンカンサン</t>
    </rPh>
    <phoneticPr fontId="14"/>
  </si>
  <si>
    <t>栄養士</t>
  </si>
  <si>
    <t>事務員</t>
  </si>
  <si>
    <t>処遇改善額</t>
    <rPh sb="0" eb="4">
      <t>ショグウカイゼン</t>
    </rPh>
    <rPh sb="4" eb="5">
      <t>ガク</t>
    </rPh>
    <phoneticPr fontId="44"/>
  </si>
  <si>
    <t>対象入所者１人あたりの処遇改善月額</t>
    <rPh sb="0" eb="5">
      <t>タイショウニュウショシャ</t>
    </rPh>
    <rPh sb="6" eb="7">
      <t>ニン</t>
    </rPh>
    <rPh sb="11" eb="17">
      <t>ショグウカイゼンゲツガク</t>
    </rPh>
    <phoneticPr fontId="44"/>
  </si>
  <si>
    <t>年間入所者数</t>
    <rPh sb="0" eb="2">
      <t>ネンカン</t>
    </rPh>
    <rPh sb="2" eb="6">
      <t>ニュウショシャスウ</t>
    </rPh>
    <phoneticPr fontId="14"/>
  </si>
  <si>
    <t>別表３の事務費本人徴収額（セル番号F８６）と処遇改善等により増額した本人徴収額の合計金額。</t>
    <rPh sb="22" eb="24">
      <t>ショグウ</t>
    </rPh>
    <rPh sb="24" eb="26">
      <t>カイゼン</t>
    </rPh>
    <rPh sb="26" eb="27">
      <t>トウ</t>
    </rPh>
    <rPh sb="30" eb="32">
      <t>ゾウガク</t>
    </rPh>
    <rPh sb="34" eb="38">
      <t>ホンニンチョウシュウ</t>
    </rPh>
    <rPh sb="40" eb="42">
      <t>ゴウケイ</t>
    </rPh>
    <rPh sb="42" eb="44">
      <t>キンガク</t>
    </rPh>
    <phoneticPr fontId="14"/>
  </si>
  <si>
    <t>※本人徴収が発生する階層の人数は、変更交付申請書の別表２を参照してください。</t>
    <rPh sb="1" eb="5">
      <t>ホンニンチョウシュウ</t>
    </rPh>
    <rPh sb="6" eb="8">
      <t>ハッセイ</t>
    </rPh>
    <rPh sb="10" eb="12">
      <t>カイソウ</t>
    </rPh>
    <rPh sb="13" eb="15">
      <t>ニンズウ</t>
    </rPh>
    <rPh sb="17" eb="24">
      <t>ヘンコウコウフシンセイショ</t>
    </rPh>
    <rPh sb="25" eb="27">
      <t>ベッピョウ</t>
    </rPh>
    <rPh sb="29" eb="31">
      <t>サンショウ</t>
    </rPh>
    <phoneticPr fontId="14"/>
  </si>
  <si>
    <t>【１】処遇改善により増額された本人徴収額の合計額（年額）
処遇改善により増額された本人徴収額の合計額を入力してください。
※1　対象者１人あたりの処遇改善月額に本人徴収額が発生する階層の人数（下記【２】を参照）を乗じて計算してください。
※2　適用する処遇改善によっては、各月において本人徴収額が異なりますのでご注意ください。</t>
    <rPh sb="3" eb="7">
      <t>ショグウカイゼン</t>
    </rPh>
    <rPh sb="10" eb="12">
      <t>ゾウガク</t>
    </rPh>
    <rPh sb="15" eb="20">
      <t>ホンニンチョウシュウガク</t>
    </rPh>
    <rPh sb="29" eb="33">
      <t>ショグウカイゼン</t>
    </rPh>
    <rPh sb="36" eb="38">
      <t>ゾウガク</t>
    </rPh>
    <rPh sb="41" eb="46">
      <t>ホンニンチョウシュウガク</t>
    </rPh>
    <rPh sb="47" eb="50">
      <t>ゴウケイガク</t>
    </rPh>
    <rPh sb="51" eb="53">
      <t>ニュウリョク</t>
    </rPh>
    <rPh sb="80" eb="85">
      <t>ホンニンチョウシュウガク</t>
    </rPh>
    <rPh sb="86" eb="88">
      <t>ハッセイ</t>
    </rPh>
    <rPh sb="90" eb="92">
      <t>カイソウ</t>
    </rPh>
    <rPh sb="93" eb="95">
      <t>ニンズウ</t>
    </rPh>
    <rPh sb="96" eb="98">
      <t>カキ</t>
    </rPh>
    <rPh sb="102" eb="104">
      <t>サンショウ</t>
    </rPh>
    <rPh sb="106" eb="107">
      <t>ジョウ</t>
    </rPh>
    <rPh sb="109" eb="111">
      <t>ケイサン</t>
    </rPh>
    <rPh sb="122" eb="124">
      <t>テキヨウ</t>
    </rPh>
    <rPh sb="126" eb="130">
      <t>ショグウカイゼン</t>
    </rPh>
    <rPh sb="136" eb="138">
      <t>カクツキ</t>
    </rPh>
    <rPh sb="142" eb="147">
      <t>ホンニンチョウシュウガク</t>
    </rPh>
    <rPh sb="148" eb="149">
      <t>コト</t>
    </rPh>
    <rPh sb="156" eb="158">
      <t>チュウイ</t>
    </rPh>
    <phoneticPr fontId="14"/>
  </si>
  <si>
    <r>
      <t>【２】
処遇改善（１）（４月～）　　　　　　⇒　　　本人徴収が発生する階層の人数の年合計
処遇改善（２）（４月～７月）　　</t>
    </r>
    <r>
      <rPr>
        <sz val="8"/>
        <color theme="1"/>
        <rFont val="ＭＳ Ｐゴシック"/>
        <family val="3"/>
        <charset val="128"/>
        <scheme val="minor"/>
      </rPr>
      <t xml:space="preserve"> </t>
    </r>
    <r>
      <rPr>
        <sz val="11"/>
        <color theme="1"/>
        <rFont val="ＭＳ Ｐゴシック"/>
        <family val="2"/>
        <charset val="128"/>
        <scheme val="minor"/>
      </rPr>
      <t>　⇒　　　本人徴収が発生する階層の４月～７月の人数の合計
処遇改善（３）（６月～）　　　　　　⇒　　　本人徴収が発生する階層の６月～３月の人数の合計
処遇改善（３）（６月～７月）</t>
    </r>
    <r>
      <rPr>
        <sz val="8"/>
        <color theme="1"/>
        <rFont val="ＭＳ Ｐゴシック"/>
        <family val="3"/>
        <charset val="128"/>
        <scheme val="minor"/>
      </rPr>
      <t xml:space="preserve"> </t>
    </r>
    <r>
      <rPr>
        <sz val="11"/>
        <color theme="1"/>
        <rFont val="ＭＳ Ｐゴシック"/>
        <family val="2"/>
        <charset val="128"/>
        <scheme val="minor"/>
      </rPr>
      <t>　　　⇒　　　本人徴収が発生する階層の６月～７月の人数の合計
処遇改善（３）（８月～）　　　　　　⇒　　　本人徴収が発生する階層の８月～３月の人数の合計</t>
    </r>
    <phoneticPr fontId="14"/>
  </si>
  <si>
    <t>選択して下さい</t>
    <phoneticPr fontId="14"/>
  </si>
  <si>
    <t>　八尾市長　様</t>
    <rPh sb="1" eb="4">
      <t>ヤオシ</t>
    </rPh>
    <rPh sb="4" eb="5">
      <t>チョウ</t>
    </rPh>
    <rPh sb="6" eb="7">
      <t>サマ</t>
    </rPh>
    <phoneticPr fontId="14"/>
  </si>
  <si>
    <r>
      <t>※　当初予算に大きな変更があり、事務費支出額が大きく変わる場合や、職員の配置に変更があり、事務費単価の変更が見込まられる施設については、</t>
    </r>
    <r>
      <rPr>
        <b/>
        <u/>
        <sz val="14"/>
        <rFont val="ＭＳ Ｐゴシック"/>
        <family val="3"/>
        <charset val="128"/>
      </rPr>
      <t>八尾市健康福祉部高齢介護課</t>
    </r>
    <r>
      <rPr>
        <sz val="14"/>
        <rFont val="ＭＳ Ｐゴシック"/>
        <family val="3"/>
        <charset val="128"/>
      </rPr>
      <t>までご連絡下さい。</t>
    </r>
    <rPh sb="2" eb="4">
      <t>トウショ</t>
    </rPh>
    <rPh sb="4" eb="6">
      <t>ヨサン</t>
    </rPh>
    <rPh sb="7" eb="8">
      <t>オオ</t>
    </rPh>
    <rPh sb="10" eb="12">
      <t>ヘンコウ</t>
    </rPh>
    <rPh sb="16" eb="19">
      <t>ジムヒ</t>
    </rPh>
    <rPh sb="19" eb="22">
      <t>シシュツガク</t>
    </rPh>
    <rPh sb="23" eb="24">
      <t>オオ</t>
    </rPh>
    <rPh sb="26" eb="27">
      <t>カ</t>
    </rPh>
    <rPh sb="29" eb="31">
      <t>バアイ</t>
    </rPh>
    <rPh sb="33" eb="35">
      <t>ショクイン</t>
    </rPh>
    <rPh sb="36" eb="38">
      <t>ハイチ</t>
    </rPh>
    <rPh sb="39" eb="41">
      <t>ヘンコウ</t>
    </rPh>
    <rPh sb="45" eb="48">
      <t>ジムヒ</t>
    </rPh>
    <rPh sb="48" eb="50">
      <t>タンカ</t>
    </rPh>
    <rPh sb="51" eb="53">
      <t>ヘンコウ</t>
    </rPh>
    <rPh sb="54" eb="56">
      <t>ミコ</t>
    </rPh>
    <rPh sb="60" eb="62">
      <t>シセツ</t>
    </rPh>
    <rPh sb="68" eb="71">
      <t>ヤオシ</t>
    </rPh>
    <rPh sb="71" eb="73">
      <t>ケンコウ</t>
    </rPh>
    <rPh sb="73" eb="81">
      <t>フクシブコウレイカイゴカ</t>
    </rPh>
    <rPh sb="84" eb="86">
      <t>レンラク</t>
    </rPh>
    <rPh sb="86" eb="87">
      <t>クダ</t>
    </rPh>
    <phoneticPr fontId="14"/>
  </si>
  <si>
    <r>
      <t>〇　処遇改善を実施する場合は、上記①～⑦のいずれか一つを適用してください。
〇　処遇改善を実施する場合は、処遇改善見込総額（年額）が処遇改善総額（年額）を上回るように支給してください。なお、介護職員以外の職員にも、増額分の原資を分配することは各施設の判断で可能です。（処遇改善実績額が処遇改善総額（年額）を上回らない場合、返還が発生いたしますのでご注意ください）
〇　職員への処遇改善額の支給方法は、各施設の判断で決定することができます。
〇　実績報告・指導監査の際に、事務費補助金について確認いたしますので、処遇改善の支給実績が確認できるようにしてください。（給与明細に処遇改善分の金額を記載する等）
〇</t>
    </r>
    <r>
      <rPr>
        <sz val="11"/>
        <color rgb="FFFF0000"/>
        <rFont val="ＭＳ Ｐゴシック"/>
        <family val="3"/>
        <charset val="128"/>
        <scheme val="minor"/>
      </rPr>
      <t>【入所者から徴収すべきサービスの提供に要する費用の額（月額）「対象収入による階層区分における負担額（令和６年10月7日付八健高第１５９９号軽費老人ホームが入所者から支払いを受ける利用料の額について（通知）　別紙１）」】が別表１の一般入所事務費単価（セル番号B11）を上回る入所者について、各月の利用料の請求書を実績報告時に提出いただきます。</t>
    </r>
    <r>
      <rPr>
        <sz val="11"/>
        <color theme="1"/>
        <rFont val="ＭＳ Ｐゴシック"/>
        <family val="2"/>
        <charset val="128"/>
        <scheme val="minor"/>
      </rPr>
      <t xml:space="preserve">
〇　対象入所者一人当たりの処遇改善額（月額）計算方法
・処遇改善（１）、（２）、（３）共通
　処遇改善額（月額）÷「対象入所者数（一般入所者数）」＝「対象入所者一人当たりの処遇改善月額（小数点切捨）」
上記によって求めた金額を、各施設におけるサービスの提供に要する基本額に加算する。
※各月に応じて加算される処遇改善額が異なりますのでご注意ください。
</t>
    </r>
    <r>
      <rPr>
        <sz val="11"/>
        <color rgb="FFFF0000"/>
        <rFont val="ＭＳ Ｐゴシック"/>
        <family val="3"/>
        <charset val="128"/>
        <scheme val="minor"/>
      </rPr>
      <t>例１：処遇改善（１）（２）（３）を実施する施設
　４，５月：（１）、（２）の加算　　６．７月：（１）、（２）、（３）の加算　　８月以降：（１）、（３）の加算</t>
    </r>
    <r>
      <rPr>
        <sz val="11"/>
        <color theme="1"/>
        <rFont val="ＭＳ Ｐゴシック"/>
        <family val="2"/>
        <charset val="128"/>
        <scheme val="minor"/>
      </rPr>
      <t xml:space="preserve">
</t>
    </r>
    <r>
      <rPr>
        <sz val="11"/>
        <color rgb="FF0070C0"/>
        <rFont val="ＭＳ Ｐゴシック"/>
        <family val="3"/>
        <charset val="128"/>
        <scheme val="minor"/>
      </rPr>
      <t>例２：処遇改善（２）（３）を実施する施設
　４，５月：（２）の加算　　６，７月（２）、（３）の加算　　８月以降（３）の加算</t>
    </r>
    <r>
      <rPr>
        <sz val="11"/>
        <color theme="1"/>
        <rFont val="ＭＳ Ｐゴシック"/>
        <family val="2"/>
        <charset val="128"/>
        <scheme val="minor"/>
      </rPr>
      <t xml:space="preserve">
処遇改善額を対象職員に支給する月は各施設の判断で決定することができますが、処遇改善額の計算はそれぞれの処遇改善の対象期間における施設の状況によって計算することとしてください。</t>
    </r>
    <rPh sb="363" eb="364">
      <t>ハチ</t>
    </rPh>
    <rPh sb="364" eb="365">
      <t>ケン</t>
    </rPh>
    <rPh sb="365" eb="366">
      <t>コウ</t>
    </rPh>
    <phoneticPr fontId="14"/>
  </si>
  <si>
    <t>　先に交付の決定を受けた令和６年度の八尾市軽費老人ホーム事務費補助金について、下記のとおり変更が生じたので、八尾市軽費老人ホーム事務費補助金交付要綱第５条の規定により、関係書類を添えて申請します。</t>
    <rPh sb="1" eb="2">
      <t>サキ</t>
    </rPh>
    <rPh sb="3" eb="5">
      <t>コウフ</t>
    </rPh>
    <rPh sb="6" eb="8">
      <t>ケッテイ</t>
    </rPh>
    <rPh sb="9" eb="10">
      <t>ウ</t>
    </rPh>
    <rPh sb="12" eb="14">
      <t>レイワ</t>
    </rPh>
    <rPh sb="15" eb="17">
      <t>ネンド</t>
    </rPh>
    <rPh sb="18" eb="21">
      <t>ヤオシ</t>
    </rPh>
    <rPh sb="21" eb="23">
      <t>ケイヒ</t>
    </rPh>
    <rPh sb="23" eb="25">
      <t>ロウジン</t>
    </rPh>
    <rPh sb="28" eb="31">
      <t>ジムヒ</t>
    </rPh>
    <rPh sb="31" eb="34">
      <t>ホジョキン</t>
    </rPh>
    <rPh sb="54" eb="57">
      <t>ヤオシ</t>
    </rPh>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</si>
</sst>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quot;人&quot;"/>
    <numFmt numFmtId="177" formatCode="#,##0&quot;円&quot;"/>
    <numFmt numFmtId="178" formatCode="[$-411]ggge&quot;年&quot;m&quot;月&quot;d&quot;日&quot;;@"/>
    <numFmt numFmtId="179" formatCode="0&quot;名&quot;"/>
    <numFmt numFmtId="180" formatCode="0,000&quot;円&quot;"/>
    <numFmt numFmtId="181" formatCode="0.0"/>
    <numFmt numFmtId="182" formatCode="0&quot;円&quot;"/>
    <numFmt numFmtId="183" formatCode="#,##0;&quot;▲ &quot;#,##0"/>
  </numFmts>
  <fonts count="4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20"/>
      <name val="ＭＳ Ｐゴシック"/>
      <family val="3"/>
      <charset val="128"/>
    </font>
    <font>
      <sz val="11"/>
      <name val="ＭＳ Ｐゴシック"/>
      <family val="3"/>
      <charset val="128"/>
    </font>
    <font>
      <sz val="9"/>
      <name val="ＭＳ Ｐゴシック"/>
      <family val="3"/>
      <charset val="128"/>
    </font>
    <font>
      <sz val="10"/>
      <name val="ＭＳ Ｐゴシック"/>
      <family val="3"/>
      <charset val="128"/>
    </font>
    <font>
      <sz val="24"/>
      <name val="ＭＳ Ｐゴシック"/>
      <family val="3"/>
      <charset val="128"/>
    </font>
    <font>
      <sz val="12"/>
      <name val="ＭＳ Ｐゴシック"/>
      <family val="3"/>
      <charset val="128"/>
    </font>
    <font>
      <sz val="10"/>
      <name val="ＭＳ ゴシック"/>
      <family val="3"/>
      <charset val="128"/>
    </font>
    <font>
      <b/>
      <u/>
      <sz val="20"/>
      <name val="ＭＳ Ｐゴシック"/>
      <family val="3"/>
      <charset val="128"/>
    </font>
    <font>
      <b/>
      <sz val="12"/>
      <name val="ＭＳ Ｐゴシック"/>
      <family val="3"/>
      <charset val="128"/>
    </font>
    <font>
      <sz val="14"/>
      <name val="ＭＳ Ｐゴシック"/>
      <family val="3"/>
      <charset val="128"/>
    </font>
    <font>
      <b/>
      <u/>
      <sz val="12"/>
      <name val="ＭＳ Ｐゴシック"/>
      <family val="3"/>
      <charset val="128"/>
    </font>
    <font>
      <b/>
      <sz val="11"/>
      <name val="ＭＳ Ｐゴシック"/>
      <family val="3"/>
      <charset val="128"/>
    </font>
    <font>
      <b/>
      <sz val="16"/>
      <name val="ＭＳ Ｐゴシック"/>
      <family val="3"/>
      <charset val="128"/>
    </font>
    <font>
      <b/>
      <sz val="10"/>
      <name val="ＭＳ Ｐゴシック"/>
      <family val="3"/>
      <charset val="128"/>
    </font>
    <font>
      <b/>
      <sz val="9"/>
      <color indexed="81"/>
      <name val="ＭＳ Ｐゴシック"/>
      <family val="3"/>
      <charset val="128"/>
    </font>
    <font>
      <sz val="9"/>
      <color indexed="81"/>
      <name val="ＭＳ Ｐゴシック"/>
      <family val="3"/>
      <charset val="128"/>
    </font>
    <font>
      <b/>
      <u/>
      <sz val="14"/>
      <name val="ＭＳ Ｐゴシック"/>
      <family val="3"/>
      <charset val="128"/>
    </font>
    <font>
      <sz val="11"/>
      <color theme="1"/>
      <name val="ＭＳ Ｐゴシック"/>
      <family val="3"/>
      <charset val="128"/>
      <scheme val="minor"/>
    </font>
    <font>
      <sz val="11"/>
      <color theme="1"/>
      <name val="ＭＳ Ｐゴシック"/>
      <family val="3"/>
      <charset val="128"/>
    </font>
    <font>
      <sz val="9"/>
      <color theme="1"/>
      <name val="ＭＳ Ｐゴシック"/>
      <family val="3"/>
      <charset val="128"/>
      <scheme val="minor"/>
    </font>
    <font>
      <b/>
      <sz val="12"/>
      <color theme="1"/>
      <name val="ＭＳ Ｐゴシック"/>
      <family val="3"/>
      <charset val="128"/>
      <scheme val="minor"/>
    </font>
    <font>
      <sz val="10"/>
      <color theme="1"/>
      <name val="ＭＳ Ｐゴシック"/>
      <family val="3"/>
      <charset val="128"/>
      <scheme val="minor"/>
    </font>
    <font>
      <sz val="12"/>
      <color theme="1"/>
      <name val="ＭＳ Ｐゴシック"/>
      <family val="3"/>
      <charset val="128"/>
      <scheme val="minor"/>
    </font>
    <font>
      <b/>
      <sz val="11"/>
      <color theme="1"/>
      <name val="ＭＳ Ｐゴシック"/>
      <family val="3"/>
      <charset val="128"/>
      <scheme val="minor"/>
    </font>
    <font>
      <b/>
      <sz val="10"/>
      <color theme="1"/>
      <name val="ＭＳ Ｐゴシック"/>
      <family val="3"/>
      <charset val="128"/>
      <scheme val="minor"/>
    </font>
    <font>
      <b/>
      <sz val="14"/>
      <color theme="1"/>
      <name val="ＭＳ Ｐゴシック"/>
      <family val="3"/>
      <charset val="128"/>
      <scheme val="minor"/>
    </font>
    <font>
      <b/>
      <sz val="10"/>
      <color indexed="10"/>
      <name val="MS P ゴシック"/>
      <family val="3"/>
      <charset val="128"/>
    </font>
    <font>
      <b/>
      <sz val="10"/>
      <color indexed="81"/>
      <name val="MS P ゴシック"/>
      <family val="3"/>
      <charset val="128"/>
    </font>
    <font>
      <b/>
      <sz val="9"/>
      <color indexed="10"/>
      <name val="MS P ゴシック"/>
      <family val="3"/>
      <charset val="128"/>
    </font>
    <font>
      <sz val="6"/>
      <name val="ＭＳ Ｐゴシック"/>
      <family val="2"/>
      <charset val="128"/>
      <scheme val="minor"/>
    </font>
    <font>
      <sz val="11"/>
      <color rgb="FFFF0000"/>
      <name val="ＭＳ Ｐゴシック"/>
      <family val="3"/>
      <charset val="128"/>
      <scheme val="minor"/>
    </font>
    <font>
      <sz val="11"/>
      <color rgb="FF0070C0"/>
      <name val="ＭＳ Ｐゴシック"/>
      <family val="3"/>
      <charset val="128"/>
      <scheme val="minor"/>
    </font>
    <font>
      <sz val="8"/>
      <color theme="1"/>
      <name val="ＭＳ Ｐゴシック"/>
      <family val="3"/>
      <charset val="128"/>
      <scheme val="minor"/>
    </font>
  </fonts>
  <fills count="9">
    <fill>
      <patternFill patternType="none"/>
    </fill>
    <fill>
      <patternFill patternType="gray125"/>
    </fill>
    <fill>
      <patternFill patternType="solid">
        <fgColor theme="9" tint="0.59999389629810485"/>
        <bgColor indexed="64"/>
      </patternFill>
    </fill>
    <fill>
      <patternFill patternType="solid">
        <fgColor theme="9" tint="0.39997558519241921"/>
        <bgColor indexed="64"/>
      </patternFill>
    </fill>
    <fill>
      <patternFill patternType="solid">
        <fgColor theme="0"/>
        <bgColor indexed="64"/>
      </patternFill>
    </fill>
    <fill>
      <patternFill patternType="solid">
        <fgColor theme="8" tint="0.59999389629810485"/>
        <bgColor indexed="64"/>
      </patternFill>
    </fill>
    <fill>
      <patternFill patternType="solid">
        <fgColor theme="8" tint="0.39997558519241921"/>
        <bgColor indexed="64"/>
      </patternFill>
    </fill>
    <fill>
      <patternFill patternType="solid">
        <fgColor rgb="FFFFFF00"/>
        <bgColor indexed="64"/>
      </patternFill>
    </fill>
    <fill>
      <patternFill patternType="solid">
        <fgColor theme="0" tint="-0.14999847407452621"/>
        <bgColor indexed="64"/>
      </patternFill>
    </fill>
  </fills>
  <borders count="7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diagonalUp="1">
      <left/>
      <right style="thin">
        <color indexed="64"/>
      </right>
      <top/>
      <bottom style="thin">
        <color indexed="64"/>
      </bottom>
      <diagonal style="thin">
        <color indexed="64"/>
      </diagonal>
    </border>
    <border>
      <left style="medium">
        <color indexed="64"/>
      </left>
      <right style="medium">
        <color indexed="64"/>
      </right>
      <top style="medium">
        <color indexed="64"/>
      </top>
      <bottom style="medium">
        <color indexed="64"/>
      </bottom>
      <diagonal/>
    </border>
    <border diagonalUp="1">
      <left style="thin">
        <color indexed="64"/>
      </left>
      <right/>
      <top/>
      <bottom style="thin">
        <color indexed="64"/>
      </bottom>
      <diagonal style="thin">
        <color indexed="64"/>
      </diagonal>
    </border>
    <border>
      <left/>
      <right style="thin">
        <color indexed="64"/>
      </right>
      <top/>
      <bottom style="thin">
        <color indexed="64"/>
      </bottom>
      <diagonal/>
    </border>
    <border>
      <left/>
      <right style="thin">
        <color indexed="64"/>
      </right>
      <top/>
      <bottom/>
      <diagonal/>
    </border>
    <border diagonalUp="1">
      <left style="thin">
        <color indexed="64"/>
      </left>
      <right style="thin">
        <color indexed="64"/>
      </right>
      <top/>
      <bottom style="thin">
        <color indexed="64"/>
      </bottom>
      <diagonal style="thin">
        <color indexed="64"/>
      </diagonal>
    </border>
    <border diagonalUp="1">
      <left style="thin">
        <color indexed="64"/>
      </left>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double">
        <color indexed="64"/>
      </bottom>
      <diagonal style="thin">
        <color indexed="64"/>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right/>
      <top style="thin">
        <color indexed="64"/>
      </top>
      <bottom/>
      <diagonal/>
    </border>
    <border>
      <left style="thin">
        <color indexed="64"/>
      </left>
      <right style="double">
        <color indexed="64"/>
      </right>
      <top/>
      <bottom style="thin">
        <color indexed="64"/>
      </bottom>
      <diagonal/>
    </border>
    <border>
      <left style="thin">
        <color indexed="64"/>
      </left>
      <right style="thin">
        <color indexed="64"/>
      </right>
      <top style="hair">
        <color indexed="64"/>
      </top>
      <bottom style="double">
        <color indexed="64"/>
      </bottom>
      <diagonal/>
    </border>
    <border>
      <left/>
      <right style="thin">
        <color indexed="64"/>
      </right>
      <top style="hair">
        <color indexed="64"/>
      </top>
      <bottom style="double">
        <color indexed="64"/>
      </bottom>
      <diagonal/>
    </border>
    <border>
      <left style="thin">
        <color indexed="64"/>
      </left>
      <right style="double">
        <color indexed="64"/>
      </right>
      <top style="hair">
        <color indexed="64"/>
      </top>
      <bottom style="double">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left style="thin">
        <color indexed="64"/>
      </left>
      <right style="double">
        <color indexed="64"/>
      </right>
      <top/>
      <bottom/>
      <diagonal/>
    </border>
    <border>
      <left/>
      <right style="double">
        <color indexed="64"/>
      </right>
      <top style="thin">
        <color indexed="64"/>
      </top>
      <bottom style="thin">
        <color indexed="64"/>
      </bottom>
      <diagonal/>
    </border>
    <border>
      <left style="thin">
        <color indexed="64"/>
      </left>
      <right style="thick">
        <color indexed="64"/>
      </right>
      <top/>
      <bottom style="thick">
        <color indexed="64"/>
      </bottom>
      <diagonal/>
    </border>
    <border>
      <left style="thin">
        <color indexed="64"/>
      </left>
      <right style="thin">
        <color indexed="64"/>
      </right>
      <top/>
      <bottom style="thick">
        <color indexed="64"/>
      </bottom>
      <diagonal/>
    </border>
    <border>
      <left style="double">
        <color indexed="64"/>
      </left>
      <right style="thin">
        <color indexed="64"/>
      </right>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style="thick">
        <color indexed="64"/>
      </left>
      <right style="thin">
        <color indexed="64"/>
      </right>
      <top/>
      <bottom style="thick">
        <color indexed="64"/>
      </bottom>
      <diagonal/>
    </border>
    <border>
      <left style="thin">
        <color indexed="64"/>
      </left>
      <right style="thick">
        <color indexed="64"/>
      </right>
      <top style="thin">
        <color indexed="64"/>
      </top>
      <bottom/>
      <diagonal/>
    </border>
    <border>
      <left style="double">
        <color indexed="64"/>
      </left>
      <right style="thin">
        <color indexed="64"/>
      </right>
      <top style="thin">
        <color indexed="64"/>
      </top>
      <bottom/>
      <diagonal/>
    </border>
    <border>
      <left style="thick">
        <color indexed="64"/>
      </left>
      <right style="thin">
        <color indexed="64"/>
      </right>
      <top style="thin">
        <color indexed="64"/>
      </top>
      <bottom/>
      <diagonal/>
    </border>
    <border>
      <left style="thin">
        <color indexed="64"/>
      </left>
      <right style="thick">
        <color indexed="64"/>
      </right>
      <top/>
      <bottom style="thin">
        <color indexed="64"/>
      </bottom>
      <diagonal/>
    </border>
    <border>
      <left style="double">
        <color indexed="64"/>
      </left>
      <right style="thin">
        <color indexed="64"/>
      </right>
      <top/>
      <bottom style="thin">
        <color indexed="64"/>
      </bottom>
      <diagonal/>
    </border>
    <border>
      <left style="thick">
        <color indexed="64"/>
      </left>
      <right style="thin">
        <color indexed="64"/>
      </right>
      <top/>
      <bottom style="thin">
        <color indexed="64"/>
      </bottom>
      <diagonal/>
    </border>
    <border>
      <left style="thin">
        <color indexed="64"/>
      </left>
      <right style="thick">
        <color indexed="64"/>
      </right>
      <top style="thick">
        <color indexed="64"/>
      </top>
      <bottom/>
      <diagonal/>
    </border>
    <border>
      <left style="thin">
        <color indexed="64"/>
      </left>
      <right style="thin">
        <color indexed="64"/>
      </right>
      <top style="thick">
        <color indexed="64"/>
      </top>
      <bottom/>
      <diagonal/>
    </border>
    <border>
      <left style="double">
        <color indexed="64"/>
      </left>
      <right style="thin">
        <color indexed="64"/>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style="thick">
        <color indexed="64"/>
      </left>
      <right style="thin">
        <color indexed="64"/>
      </right>
      <top style="thick">
        <color indexed="64"/>
      </top>
      <bottom/>
      <diagonal/>
    </border>
    <border>
      <left style="double">
        <color indexed="64"/>
      </left>
      <right style="thin">
        <color indexed="64"/>
      </right>
      <top/>
      <bottom/>
      <diagonal/>
    </border>
    <border>
      <left style="thin">
        <color indexed="64"/>
      </left>
      <right style="hair">
        <color indexed="64"/>
      </right>
      <top style="thin">
        <color indexed="64"/>
      </top>
      <bottom/>
      <diagonal/>
    </border>
    <border>
      <left style="double">
        <color indexed="64"/>
      </left>
      <right/>
      <top style="thin">
        <color indexed="64"/>
      </top>
      <bottom style="thin">
        <color indexed="64"/>
      </bottom>
      <diagonal/>
    </border>
    <border>
      <left style="thin">
        <color indexed="64"/>
      </left>
      <right/>
      <top/>
      <bottom/>
      <diagonal/>
    </border>
    <border diagonalUp="1">
      <left style="medium">
        <color indexed="64"/>
      </left>
      <right/>
      <top style="thin">
        <color indexed="64"/>
      </top>
      <bottom style="thin">
        <color indexed="64"/>
      </bottom>
      <diagonal style="thin">
        <color indexed="64"/>
      </diagonal>
    </border>
    <border diagonalUp="1">
      <left style="thin">
        <color indexed="64"/>
      </left>
      <right style="thin">
        <color indexed="64"/>
      </right>
      <top style="medium">
        <color indexed="64"/>
      </top>
      <bottom style="thin">
        <color indexed="64"/>
      </bottom>
      <diagonal style="thin">
        <color indexed="64"/>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medium">
        <color indexed="64"/>
      </bottom>
      <diagonal/>
    </border>
  </borders>
  <cellStyleXfs count="8">
    <xf numFmtId="0" fontId="0" fillId="0" borderId="0"/>
    <xf numFmtId="9" fontId="16" fillId="0" borderId="0" applyFont="0" applyFill="0" applyBorder="0" applyAlignment="0" applyProtection="0"/>
    <xf numFmtId="38" fontId="16" fillId="0" borderId="0" applyFont="0" applyFill="0" applyBorder="0" applyAlignment="0" applyProtection="0"/>
    <xf numFmtId="0" fontId="32" fillId="0" borderId="0">
      <alignment vertical="center"/>
    </xf>
    <xf numFmtId="0" fontId="16" fillId="0" borderId="0"/>
    <xf numFmtId="0" fontId="13" fillId="0" borderId="0">
      <alignment vertical="center"/>
    </xf>
    <xf numFmtId="38" fontId="16" fillId="0" borderId="0" applyFont="0" applyFill="0" applyBorder="0" applyAlignment="0" applyProtection="0">
      <alignment vertical="center"/>
    </xf>
    <xf numFmtId="0" fontId="5" fillId="0" borderId="0">
      <alignment vertical="center"/>
    </xf>
  </cellStyleXfs>
  <cellXfs count="409">
    <xf numFmtId="0" fontId="0" fillId="0" borderId="0" xfId="0"/>
    <xf numFmtId="0" fontId="0" fillId="0" borderId="0" xfId="0" applyAlignment="1">
      <alignment horizontal="right"/>
    </xf>
    <xf numFmtId="0" fontId="0" fillId="0" borderId="0" xfId="0" applyAlignment="1">
      <alignment vertical="center"/>
    </xf>
    <xf numFmtId="0" fontId="0" fillId="0" borderId="1" xfId="0" applyBorder="1" applyAlignment="1">
      <alignment vertical="center" wrapText="1"/>
    </xf>
    <xf numFmtId="0" fontId="0" fillId="0" borderId="1" xfId="0" applyBorder="1" applyAlignment="1">
      <alignment horizontal="center" vertical="center"/>
    </xf>
    <xf numFmtId="0" fontId="0" fillId="0" borderId="0" xfId="0" applyAlignment="1">
      <alignment horizontal="center"/>
    </xf>
    <xf numFmtId="0" fontId="0" fillId="0" borderId="0" xfId="0" applyAlignment="1">
      <alignment horizontal="center" vertical="center"/>
    </xf>
    <xf numFmtId="0" fontId="0" fillId="0" borderId="0" xfId="0" applyBorder="1" applyAlignment="1">
      <alignment horizontal="center" vertical="center"/>
    </xf>
    <xf numFmtId="38" fontId="0" fillId="0" borderId="0" xfId="2" applyFont="1" applyAlignment="1">
      <alignment vertical="center"/>
    </xf>
    <xf numFmtId="176" fontId="0" fillId="0" borderId="1" xfId="0" applyNumberFormat="1" applyBorder="1" applyAlignment="1">
      <alignment horizontal="center" vertical="center"/>
    </xf>
    <xf numFmtId="176" fontId="0" fillId="0" borderId="1" xfId="0" applyNumberFormat="1" applyFill="1" applyBorder="1" applyAlignment="1">
      <alignment horizontal="center" vertical="center"/>
    </xf>
    <xf numFmtId="0" fontId="0" fillId="0" borderId="2" xfId="0" applyBorder="1" applyAlignment="1">
      <alignment horizontal="center" vertical="center"/>
    </xf>
    <xf numFmtId="0" fontId="20" fillId="0" borderId="0" xfId="0" applyFont="1" applyAlignment="1">
      <alignment vertical="center"/>
    </xf>
    <xf numFmtId="0" fontId="18" fillId="0" borderId="0" xfId="0" applyFont="1" applyAlignment="1">
      <alignment horizontal="center" vertical="center"/>
    </xf>
    <xf numFmtId="0" fontId="20" fillId="2" borderId="1" xfId="0" applyFont="1" applyFill="1" applyBorder="1" applyAlignment="1">
      <alignment vertical="center"/>
    </xf>
    <xf numFmtId="0" fontId="20" fillId="2" borderId="3" xfId="0" applyFont="1" applyFill="1" applyBorder="1" applyAlignment="1">
      <alignment vertical="center"/>
    </xf>
    <xf numFmtId="0" fontId="20" fillId="2" borderId="4" xfId="0" applyFont="1" applyFill="1" applyBorder="1" applyAlignment="1">
      <alignment vertical="center"/>
    </xf>
    <xf numFmtId="0" fontId="0" fillId="2" borderId="5" xfId="0" applyFont="1" applyFill="1" applyBorder="1" applyAlignment="1">
      <alignment vertical="center" wrapText="1" shrinkToFit="1"/>
    </xf>
    <xf numFmtId="0" fontId="18" fillId="2" borderId="6" xfId="0" applyFont="1" applyFill="1" applyBorder="1" applyAlignment="1">
      <alignment vertical="center" wrapText="1" shrinkToFit="1"/>
    </xf>
    <xf numFmtId="0" fontId="23" fillId="3" borderId="1" xfId="0" applyFont="1" applyFill="1" applyBorder="1" applyAlignment="1">
      <alignment horizontal="center" vertical="center"/>
    </xf>
    <xf numFmtId="0" fontId="24" fillId="0" borderId="5" xfId="0" applyFont="1" applyBorder="1" applyAlignment="1">
      <alignment vertical="center"/>
    </xf>
    <xf numFmtId="0" fontId="20" fillId="0" borderId="7" xfId="0" applyFont="1" applyBorder="1" applyAlignment="1">
      <alignment vertical="center"/>
    </xf>
    <xf numFmtId="38" fontId="24" fillId="0" borderId="1" xfId="2" applyFont="1" applyBorder="1" applyAlignment="1">
      <alignment vertical="center"/>
    </xf>
    <xf numFmtId="38" fontId="0" fillId="0" borderId="0" xfId="2" applyFont="1" applyFill="1"/>
    <xf numFmtId="0" fontId="0" fillId="0" borderId="0" xfId="0" applyBorder="1" applyAlignment="1">
      <alignment horizontal="center"/>
    </xf>
    <xf numFmtId="0" fontId="0" fillId="0" borderId="0" xfId="0" applyBorder="1"/>
    <xf numFmtId="0" fontId="25" fillId="0" borderId="0" xfId="0" applyFont="1" applyBorder="1" applyAlignment="1">
      <alignment horizontal="left"/>
    </xf>
    <xf numFmtId="0" fontId="0" fillId="0" borderId="4" xfId="0" applyBorder="1" applyAlignment="1">
      <alignment horizontal="center"/>
    </xf>
    <xf numFmtId="179" fontId="0" fillId="0" borderId="4" xfId="0" applyNumberFormat="1" applyBorder="1"/>
    <xf numFmtId="0" fontId="0" fillId="0" borderId="0" xfId="0" applyBorder="1" applyAlignment="1">
      <alignment horizontal="right"/>
    </xf>
    <xf numFmtId="0" fontId="0" fillId="0" borderId="0" xfId="0" applyBorder="1" applyAlignment="1">
      <alignment horizontal="left"/>
    </xf>
    <xf numFmtId="0" fontId="18" fillId="0" borderId="0" xfId="0" applyFont="1" applyBorder="1"/>
    <xf numFmtId="0" fontId="18" fillId="0" borderId="0" xfId="0" applyFont="1"/>
    <xf numFmtId="0" fontId="17" fillId="0" borderId="0" xfId="0" applyFont="1" applyBorder="1" applyAlignment="1">
      <alignment vertical="center" wrapText="1"/>
    </xf>
    <xf numFmtId="0" fontId="18" fillId="0" borderId="0" xfId="0" applyFont="1" applyBorder="1" applyAlignment="1">
      <alignment vertical="center" wrapText="1"/>
    </xf>
    <xf numFmtId="0" fontId="18" fillId="0" borderId="0" xfId="0" applyFont="1" applyBorder="1" applyAlignment="1">
      <alignment horizontal="center" vertical="center"/>
    </xf>
    <xf numFmtId="0" fontId="17" fillId="0" borderId="0" xfId="0" applyFont="1" applyBorder="1" applyAlignment="1">
      <alignment horizontal="center" vertical="top"/>
    </xf>
    <xf numFmtId="0" fontId="25" fillId="0" borderId="0" xfId="0" applyFont="1" applyBorder="1"/>
    <xf numFmtId="0" fontId="0" fillId="0" borderId="8" xfId="0" applyBorder="1" applyAlignment="1">
      <alignment horizontal="center" vertical="center"/>
    </xf>
    <xf numFmtId="176" fontId="0" fillId="0" borderId="8" xfId="0" applyNumberFormat="1" applyFill="1" applyBorder="1" applyAlignment="1">
      <alignment horizontal="center" vertical="center"/>
    </xf>
    <xf numFmtId="176" fontId="0" fillId="0" borderId="8" xfId="0" applyNumberFormat="1" applyBorder="1" applyAlignment="1">
      <alignment horizontal="center" vertical="center"/>
    </xf>
    <xf numFmtId="176" fontId="0" fillId="0" borderId="2" xfId="0" applyNumberFormat="1" applyBorder="1" applyAlignment="1">
      <alignment horizontal="center" vertical="center"/>
    </xf>
    <xf numFmtId="38" fontId="0" fillId="0" borderId="0" xfId="2" applyFont="1" applyBorder="1" applyAlignment="1">
      <alignment vertical="center"/>
    </xf>
    <xf numFmtId="177" fontId="18" fillId="4" borderId="4" xfId="2" applyNumberFormat="1" applyFont="1" applyFill="1" applyBorder="1" applyAlignment="1">
      <alignment horizontal="center" vertical="center"/>
    </xf>
    <xf numFmtId="177" fontId="16" fillId="4" borderId="0" xfId="2" applyNumberFormat="1" applyFont="1" applyFill="1" applyBorder="1" applyAlignment="1">
      <alignment vertical="center"/>
    </xf>
    <xf numFmtId="177" fontId="16" fillId="4" borderId="1" xfId="2" applyNumberFormat="1" applyFont="1" applyFill="1" applyBorder="1" applyAlignment="1">
      <alignment vertical="center"/>
    </xf>
    <xf numFmtId="177" fontId="16" fillId="4" borderId="8" xfId="2" applyNumberFormat="1" applyFont="1" applyFill="1" applyBorder="1" applyAlignment="1">
      <alignment vertical="center"/>
    </xf>
    <xf numFmtId="0" fontId="20" fillId="2" borderId="5" xfId="0" applyFont="1" applyFill="1" applyBorder="1" applyAlignment="1">
      <alignment vertical="center"/>
    </xf>
    <xf numFmtId="0" fontId="20" fillId="0" borderId="9" xfId="0" applyFont="1" applyBorder="1" applyAlignment="1">
      <alignment vertical="center"/>
    </xf>
    <xf numFmtId="0" fontId="20" fillId="2" borderId="6" xfId="0" applyFont="1" applyFill="1" applyBorder="1" applyAlignment="1">
      <alignment vertical="center" shrinkToFit="1"/>
    </xf>
    <xf numFmtId="38" fontId="0" fillId="0" borderId="10" xfId="2" applyFont="1" applyBorder="1" applyAlignment="1">
      <alignment horizontal="center" vertical="center"/>
    </xf>
    <xf numFmtId="38" fontId="0" fillId="0" borderId="11" xfId="2" applyFont="1" applyBorder="1" applyAlignment="1">
      <alignment vertical="center"/>
    </xf>
    <xf numFmtId="176" fontId="26" fillId="0" borderId="12" xfId="2" applyNumberFormat="1" applyFont="1" applyBorder="1" applyAlignment="1">
      <alignment vertical="center"/>
    </xf>
    <xf numFmtId="38" fontId="0" fillId="0" borderId="13" xfId="2" applyFont="1" applyBorder="1" applyAlignment="1">
      <alignment horizontal="right" vertical="center"/>
    </xf>
    <xf numFmtId="38" fontId="0" fillId="0" borderId="14" xfId="2" applyFont="1" applyBorder="1" applyAlignment="1">
      <alignment vertical="center"/>
    </xf>
    <xf numFmtId="176" fontId="26" fillId="0" borderId="2" xfId="0" applyNumberFormat="1" applyFont="1" applyBorder="1" applyAlignment="1">
      <alignment horizontal="center" vertical="center"/>
    </xf>
    <xf numFmtId="176" fontId="18" fillId="5" borderId="1" xfId="0" applyNumberFormat="1" applyFont="1" applyFill="1" applyBorder="1" applyAlignment="1" applyProtection="1">
      <alignment horizontal="center" vertical="center"/>
      <protection locked="0"/>
    </xf>
    <xf numFmtId="176" fontId="18" fillId="6" borderId="1" xfId="0" applyNumberFormat="1" applyFont="1" applyFill="1" applyBorder="1" applyAlignment="1" applyProtection="1">
      <alignment horizontal="center" vertical="center"/>
      <protection locked="0"/>
    </xf>
    <xf numFmtId="176" fontId="0" fillId="5" borderId="1" xfId="0" applyNumberFormat="1" applyFill="1" applyBorder="1" applyAlignment="1" applyProtection="1">
      <alignment horizontal="center" vertical="center"/>
      <protection locked="0"/>
    </xf>
    <xf numFmtId="176" fontId="0" fillId="6" borderId="1" xfId="0" applyNumberFormat="1" applyFill="1" applyBorder="1" applyAlignment="1" applyProtection="1">
      <alignment horizontal="center" vertical="center"/>
      <protection locked="0"/>
    </xf>
    <xf numFmtId="0" fontId="23" fillId="5" borderId="12" xfId="0" applyFont="1" applyFill="1" applyBorder="1" applyAlignment="1" applyProtection="1">
      <alignment vertical="center"/>
      <protection locked="0"/>
    </xf>
    <xf numFmtId="179" fontId="20" fillId="5" borderId="12" xfId="0" applyNumberFormat="1" applyFont="1" applyFill="1" applyBorder="1" applyAlignment="1" applyProtection="1">
      <alignment vertical="center"/>
      <protection locked="0"/>
    </xf>
    <xf numFmtId="180" fontId="20" fillId="5" borderId="12" xfId="0" applyNumberFormat="1" applyFont="1" applyFill="1" applyBorder="1" applyAlignment="1" applyProtection="1">
      <alignment vertical="center"/>
      <protection locked="0"/>
    </xf>
    <xf numFmtId="0" fontId="0" fillId="0" borderId="0" xfId="0" applyAlignment="1"/>
    <xf numFmtId="177" fontId="26" fillId="7" borderId="12" xfId="2" applyNumberFormat="1" applyFont="1" applyFill="1" applyBorder="1" applyAlignment="1">
      <alignment vertical="center"/>
    </xf>
    <xf numFmtId="0" fontId="20" fillId="4" borderId="0" xfId="0" applyFont="1" applyFill="1" applyAlignment="1">
      <alignment vertical="center"/>
    </xf>
    <xf numFmtId="0" fontId="18" fillId="4" borderId="0" xfId="0" applyFont="1" applyFill="1" applyAlignment="1">
      <alignment horizontal="right" vertical="center"/>
    </xf>
    <xf numFmtId="0" fontId="18" fillId="4" borderId="0" xfId="0" applyFont="1" applyFill="1" applyAlignment="1">
      <alignment vertical="center"/>
    </xf>
    <xf numFmtId="0" fontId="21" fillId="4" borderId="0" xfId="0" applyFont="1" applyFill="1" applyAlignment="1">
      <alignment horizontal="right" vertical="center"/>
    </xf>
    <xf numFmtId="0" fontId="20" fillId="4" borderId="0" xfId="0" applyFont="1" applyFill="1" applyBorder="1" applyAlignment="1">
      <alignment vertical="center"/>
    </xf>
    <xf numFmtId="0" fontId="20" fillId="4" borderId="0" xfId="0" applyFont="1" applyFill="1" applyAlignment="1">
      <alignment horizontal="center" vertical="center"/>
    </xf>
    <xf numFmtId="0" fontId="0" fillId="4" borderId="0" xfId="0" applyFill="1"/>
    <xf numFmtId="0" fontId="19" fillId="4" borderId="0" xfId="0" applyFont="1" applyFill="1" applyBorder="1" applyAlignment="1">
      <alignment horizontal="center" vertical="center"/>
    </xf>
    <xf numFmtId="0" fontId="22" fillId="4" borderId="0" xfId="0" applyFont="1" applyFill="1"/>
    <xf numFmtId="0" fontId="0" fillId="4" borderId="0" xfId="0" applyFill="1" applyBorder="1" applyAlignment="1">
      <alignment horizontal="right" vertical="center"/>
    </xf>
    <xf numFmtId="0" fontId="0" fillId="4" borderId="0" xfId="0" applyFill="1" applyBorder="1" applyAlignment="1">
      <alignment vertical="center"/>
    </xf>
    <xf numFmtId="0" fontId="20" fillId="4" borderId="0" xfId="0" applyFont="1" applyFill="1" applyBorder="1" applyAlignment="1">
      <alignment horizontal="right" vertical="center"/>
    </xf>
    <xf numFmtId="0" fontId="20" fillId="4" borderId="0" xfId="0" applyFont="1" applyFill="1" applyAlignment="1">
      <alignment horizontal="right" vertical="center"/>
    </xf>
    <xf numFmtId="0" fontId="20" fillId="4" borderId="0" xfId="0" applyFont="1" applyFill="1" applyBorder="1" applyAlignment="1">
      <alignment horizontal="center" vertical="center"/>
    </xf>
    <xf numFmtId="0" fontId="0" fillId="4" borderId="0" xfId="0" applyFill="1" applyAlignment="1">
      <alignment horizontal="right"/>
    </xf>
    <xf numFmtId="0" fontId="0" fillId="4" borderId="0" xfId="0" applyFill="1" applyBorder="1" applyAlignment="1">
      <alignment horizontal="center"/>
    </xf>
    <xf numFmtId="0" fontId="15" fillId="4" borderId="0" xfId="0" applyFont="1" applyFill="1"/>
    <xf numFmtId="38" fontId="16" fillId="4" borderId="15" xfId="2" applyFont="1" applyFill="1" applyBorder="1" applyAlignment="1">
      <alignment vertical="center"/>
    </xf>
    <xf numFmtId="38" fontId="16" fillId="4" borderId="1" xfId="2" applyFont="1" applyFill="1" applyBorder="1" applyAlignment="1">
      <alignment vertical="center"/>
    </xf>
    <xf numFmtId="38" fontId="16" fillId="4" borderId="0" xfId="2" applyFont="1" applyFill="1" applyAlignment="1">
      <alignment vertical="center"/>
    </xf>
    <xf numFmtId="38" fontId="16" fillId="4" borderId="0" xfId="2" applyFont="1" applyFill="1" applyBorder="1" applyAlignment="1">
      <alignment vertical="center"/>
    </xf>
    <xf numFmtId="38" fontId="16" fillId="4" borderId="1" xfId="2" applyFont="1" applyFill="1" applyBorder="1" applyAlignment="1">
      <alignment horizontal="left" vertical="center"/>
    </xf>
    <xf numFmtId="38" fontId="18" fillId="4" borderId="4" xfId="2" applyFont="1" applyFill="1" applyBorder="1" applyAlignment="1">
      <alignment vertical="center" shrinkToFit="1"/>
    </xf>
    <xf numFmtId="38" fontId="25" fillId="4" borderId="0" xfId="2" applyFont="1" applyFill="1" applyBorder="1" applyAlignment="1">
      <alignment vertical="center"/>
    </xf>
    <xf numFmtId="38" fontId="18" fillId="4" borderId="2" xfId="2" applyFont="1" applyFill="1" applyBorder="1" applyAlignment="1">
      <alignment vertical="center"/>
    </xf>
    <xf numFmtId="38" fontId="18" fillId="4" borderId="1" xfId="2" applyFont="1" applyFill="1" applyBorder="1" applyAlignment="1">
      <alignment vertical="center" shrinkToFit="1"/>
    </xf>
    <xf numFmtId="0" fontId="16" fillId="4" borderId="4" xfId="2" applyNumberFormat="1" applyFont="1" applyFill="1" applyBorder="1" applyAlignment="1">
      <alignment vertical="center"/>
    </xf>
    <xf numFmtId="0" fontId="0" fillId="4" borderId="4" xfId="0" applyFill="1" applyBorder="1" applyAlignment="1">
      <alignment horizontal="right" vertical="center"/>
    </xf>
    <xf numFmtId="38" fontId="16" fillId="4" borderId="0" xfId="2" applyFont="1" applyFill="1" applyBorder="1" applyAlignment="1">
      <alignment vertical="center" wrapText="1"/>
    </xf>
    <xf numFmtId="38" fontId="16" fillId="4" borderId="0" xfId="2" applyFont="1" applyFill="1" applyAlignment="1">
      <alignment vertical="center" wrapText="1"/>
    </xf>
    <xf numFmtId="38" fontId="18" fillId="4" borderId="1" xfId="2" applyFont="1" applyFill="1" applyBorder="1" applyAlignment="1">
      <alignment horizontal="center" vertical="center" wrapText="1"/>
    </xf>
    <xf numFmtId="176" fontId="16" fillId="4" borderId="1" xfId="2" applyNumberFormat="1" applyFont="1" applyFill="1" applyBorder="1" applyAlignment="1">
      <alignment horizontal="right" vertical="center"/>
    </xf>
    <xf numFmtId="177" fontId="16" fillId="4" borderId="1" xfId="2" applyNumberFormat="1" applyFont="1" applyFill="1" applyBorder="1" applyAlignment="1">
      <alignment horizontal="right" vertical="center"/>
    </xf>
    <xf numFmtId="38" fontId="18" fillId="4" borderId="1" xfId="2" applyFont="1" applyFill="1" applyBorder="1" applyAlignment="1">
      <alignment vertical="center"/>
    </xf>
    <xf numFmtId="38" fontId="33" fillId="4" borderId="1" xfId="2" applyFont="1" applyFill="1" applyBorder="1" applyAlignment="1">
      <alignment vertical="center"/>
    </xf>
    <xf numFmtId="38" fontId="16" fillId="4" borderId="1" xfId="2" quotePrefix="1" applyFont="1" applyFill="1" applyBorder="1" applyAlignment="1">
      <alignment vertical="center"/>
    </xf>
    <xf numFmtId="38" fontId="16" fillId="4" borderId="1" xfId="2" applyFont="1" applyFill="1" applyBorder="1" applyAlignment="1">
      <alignment horizontal="center" vertical="center"/>
    </xf>
    <xf numFmtId="38" fontId="16" fillId="4" borderId="8" xfId="2" applyFont="1" applyFill="1" applyBorder="1" applyAlignment="1">
      <alignment horizontal="center" vertical="center"/>
    </xf>
    <xf numFmtId="176" fontId="16" fillId="4" borderId="8" xfId="2" applyNumberFormat="1" applyFont="1" applyFill="1" applyBorder="1" applyAlignment="1">
      <alignment horizontal="right" vertical="center"/>
    </xf>
    <xf numFmtId="177" fontId="16" fillId="4" borderId="8" xfId="2" applyNumberFormat="1" applyFont="1" applyFill="1" applyBorder="1" applyAlignment="1">
      <alignment horizontal="right" vertical="center"/>
    </xf>
    <xf numFmtId="38" fontId="17" fillId="4" borderId="8" xfId="2" quotePrefix="1" applyFont="1" applyFill="1" applyBorder="1" applyAlignment="1">
      <alignment vertical="center" wrapText="1"/>
    </xf>
    <xf numFmtId="38" fontId="16" fillId="4" borderId="2" xfId="2" applyFont="1" applyFill="1" applyBorder="1" applyAlignment="1">
      <alignment horizontal="center" vertical="center"/>
    </xf>
    <xf numFmtId="176" fontId="26" fillId="4" borderId="2" xfId="2" applyNumberFormat="1" applyFont="1" applyFill="1" applyBorder="1" applyAlignment="1">
      <alignment vertical="center"/>
    </xf>
    <xf numFmtId="38" fontId="26" fillId="4" borderId="16" xfId="2" applyFont="1" applyFill="1" applyBorder="1" applyAlignment="1">
      <alignment vertical="center"/>
    </xf>
    <xf numFmtId="38" fontId="26" fillId="4" borderId="16" xfId="2" applyFont="1" applyFill="1" applyBorder="1" applyAlignment="1">
      <alignment horizontal="right" vertical="center"/>
    </xf>
    <xf numFmtId="177" fontId="26" fillId="4" borderId="2" xfId="2" applyNumberFormat="1" applyFont="1" applyFill="1" applyBorder="1" applyAlignment="1">
      <alignment vertical="center"/>
    </xf>
    <xf numFmtId="38" fontId="16" fillId="4" borderId="2" xfId="2" applyFont="1" applyFill="1" applyBorder="1" applyAlignment="1">
      <alignment vertical="center"/>
    </xf>
    <xf numFmtId="38" fontId="17" fillId="4" borderId="0" xfId="2" applyFont="1" applyFill="1" applyBorder="1" applyAlignment="1">
      <alignment horizontal="right" vertical="top"/>
    </xf>
    <xf numFmtId="38" fontId="25" fillId="4" borderId="0" xfId="2" applyFont="1" applyFill="1" applyBorder="1" applyAlignment="1">
      <alignment horizontal="left" vertical="center"/>
    </xf>
    <xf numFmtId="38" fontId="18" fillId="4" borderId="2" xfId="2" applyFont="1" applyFill="1" applyBorder="1" applyAlignment="1">
      <alignment vertical="center" shrinkToFit="1"/>
    </xf>
    <xf numFmtId="38" fontId="16" fillId="4" borderId="16" xfId="2" applyFont="1" applyFill="1" applyBorder="1" applyAlignment="1">
      <alignment vertical="center"/>
    </xf>
    <xf numFmtId="38" fontId="16" fillId="4" borderId="16" xfId="2" applyFont="1" applyFill="1" applyBorder="1" applyAlignment="1">
      <alignment horizontal="right" vertical="center"/>
    </xf>
    <xf numFmtId="38" fontId="17" fillId="4" borderId="0" xfId="2" applyFont="1" applyFill="1" applyBorder="1" applyAlignment="1">
      <alignment horizontal="center" vertical="top"/>
    </xf>
    <xf numFmtId="38" fontId="17" fillId="4" borderId="0" xfId="2" applyFont="1" applyFill="1" applyBorder="1" applyAlignment="1">
      <alignment vertical="top" wrapText="1"/>
    </xf>
    <xf numFmtId="0" fontId="17" fillId="4" borderId="0" xfId="0" applyFont="1" applyFill="1" applyBorder="1" applyAlignment="1">
      <alignment vertical="top"/>
    </xf>
    <xf numFmtId="0" fontId="17" fillId="4" borderId="4" xfId="0" applyFont="1" applyFill="1" applyBorder="1" applyAlignment="1">
      <alignment vertical="top"/>
    </xf>
    <xf numFmtId="9" fontId="16" fillId="4" borderId="0" xfId="1" applyFont="1" applyFill="1" applyBorder="1" applyAlignment="1">
      <alignment vertical="center"/>
    </xf>
    <xf numFmtId="0" fontId="26" fillId="4" borderId="0" xfId="0" applyFont="1" applyFill="1" applyBorder="1" applyAlignment="1"/>
    <xf numFmtId="0" fontId="0" fillId="4" borderId="0" xfId="0" applyFill="1" applyBorder="1"/>
    <xf numFmtId="177" fontId="16" fillId="4" borderId="17" xfId="2" applyNumberFormat="1" applyFont="1" applyFill="1" applyBorder="1" applyAlignment="1">
      <alignment vertical="center"/>
    </xf>
    <xf numFmtId="177" fontId="16" fillId="4" borderId="18" xfId="2" applyNumberFormat="1" applyFont="1" applyFill="1" applyBorder="1" applyAlignment="1">
      <alignment horizontal="right" vertical="center"/>
    </xf>
    <xf numFmtId="177" fontId="16" fillId="4" borderId="18" xfId="2" applyNumberFormat="1" applyFont="1" applyFill="1" applyBorder="1" applyAlignment="1">
      <alignment vertical="center"/>
    </xf>
    <xf numFmtId="176" fontId="16" fillId="4" borderId="9" xfId="2" applyNumberFormat="1" applyFont="1" applyFill="1" applyBorder="1" applyAlignment="1">
      <alignment horizontal="right" vertical="center"/>
    </xf>
    <xf numFmtId="177" fontId="16" fillId="4" borderId="19" xfId="2" applyNumberFormat="1" applyFont="1" applyFill="1" applyBorder="1" applyAlignment="1">
      <alignment vertical="center"/>
    </xf>
    <xf numFmtId="177" fontId="16" fillId="4" borderId="19" xfId="2" applyNumberFormat="1" applyFont="1" applyFill="1" applyBorder="1" applyAlignment="1">
      <alignment horizontal="right" vertical="center"/>
    </xf>
    <xf numFmtId="177" fontId="16" fillId="4" borderId="9" xfId="2" applyNumberFormat="1" applyFont="1" applyFill="1" applyBorder="1" applyAlignment="1">
      <alignment horizontal="right" vertical="center"/>
    </xf>
    <xf numFmtId="38" fontId="16" fillId="4" borderId="0" xfId="2" applyFont="1" applyFill="1" applyBorder="1" applyAlignment="1">
      <alignment horizontal="right" vertical="top"/>
    </xf>
    <xf numFmtId="0" fontId="18" fillId="0" borderId="5" xfId="0" applyFont="1" applyBorder="1" applyAlignment="1">
      <alignment vertical="center" wrapText="1"/>
    </xf>
    <xf numFmtId="0" fontId="18" fillId="0" borderId="5" xfId="0" applyFont="1" applyBorder="1" applyAlignment="1">
      <alignment horizontal="center" vertical="center"/>
    </xf>
    <xf numFmtId="0" fontId="18" fillId="0" borderId="20" xfId="0" applyFont="1" applyBorder="1" applyAlignment="1">
      <alignment horizontal="center" vertical="center"/>
    </xf>
    <xf numFmtId="176" fontId="18" fillId="0" borderId="20" xfId="0" applyNumberFormat="1" applyFont="1" applyBorder="1" applyAlignment="1">
      <alignment horizontal="center" vertical="center"/>
    </xf>
    <xf numFmtId="0" fontId="18" fillId="0" borderId="21" xfId="0" applyFont="1" applyBorder="1" applyAlignment="1">
      <alignment horizontal="center" vertical="center"/>
    </xf>
    <xf numFmtId="0" fontId="18" fillId="0" borderId="22" xfId="0" applyFont="1" applyBorder="1" applyAlignment="1">
      <alignment horizontal="center" vertical="center"/>
    </xf>
    <xf numFmtId="0" fontId="18" fillId="0" borderId="23" xfId="0" applyFont="1" applyBorder="1" applyAlignment="1">
      <alignment horizontal="center" vertical="center"/>
    </xf>
    <xf numFmtId="176" fontId="18" fillId="5" borderId="24" xfId="0" applyNumberFormat="1" applyFont="1" applyFill="1" applyBorder="1" applyAlignment="1" applyProtection="1">
      <alignment horizontal="center" vertical="center"/>
      <protection locked="0"/>
    </xf>
    <xf numFmtId="176" fontId="18" fillId="5" borderId="25" xfId="0" applyNumberFormat="1" applyFont="1" applyFill="1" applyBorder="1" applyAlignment="1" applyProtection="1">
      <alignment horizontal="center" vertical="center"/>
      <protection locked="0"/>
    </xf>
    <xf numFmtId="176" fontId="18" fillId="6" borderId="24" xfId="0" applyNumberFormat="1" applyFont="1" applyFill="1" applyBorder="1" applyAlignment="1" applyProtection="1">
      <alignment horizontal="center" vertical="center"/>
      <protection locked="0"/>
    </xf>
    <xf numFmtId="176" fontId="18" fillId="6" borderId="25" xfId="0" applyNumberFormat="1" applyFont="1" applyFill="1" applyBorder="1" applyAlignment="1" applyProtection="1">
      <alignment horizontal="center" vertical="center"/>
      <protection locked="0"/>
    </xf>
    <xf numFmtId="176" fontId="18" fillId="0" borderId="26" xfId="0" applyNumberFormat="1" applyFont="1" applyBorder="1" applyAlignment="1">
      <alignment horizontal="center" vertical="center"/>
    </xf>
    <xf numFmtId="176" fontId="18" fillId="0" borderId="27" xfId="0" applyNumberFormat="1" applyFont="1" applyBorder="1" applyAlignment="1">
      <alignment horizontal="center" vertical="center"/>
    </xf>
    <xf numFmtId="176" fontId="18" fillId="0" borderId="28" xfId="0" applyNumberFormat="1" applyFont="1" applyBorder="1" applyAlignment="1">
      <alignment horizontal="center" vertical="center"/>
    </xf>
    <xf numFmtId="0" fontId="0" fillId="0" borderId="5" xfId="0" applyBorder="1" applyAlignment="1">
      <alignment vertical="center" wrapText="1"/>
    </xf>
    <xf numFmtId="0" fontId="0" fillId="0" borderId="5" xfId="0" applyBorder="1" applyAlignment="1">
      <alignment horizontal="center" vertical="center"/>
    </xf>
    <xf numFmtId="0" fontId="0" fillId="0" borderId="20" xfId="0" applyBorder="1" applyAlignment="1">
      <alignment horizontal="center" vertical="center"/>
    </xf>
    <xf numFmtId="176" fontId="0" fillId="0" borderId="20" xfId="0" applyNumberFormat="1"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176" fontId="0" fillId="5" borderId="24" xfId="0" applyNumberFormat="1" applyFill="1" applyBorder="1" applyAlignment="1" applyProtection="1">
      <alignment horizontal="center" vertical="center"/>
      <protection locked="0"/>
    </xf>
    <xf numFmtId="176" fontId="0" fillId="5" borderId="25" xfId="0" applyNumberFormat="1" applyFill="1" applyBorder="1" applyAlignment="1" applyProtection="1">
      <alignment horizontal="center" vertical="center"/>
      <protection locked="0"/>
    </xf>
    <xf numFmtId="176" fontId="0" fillId="6" borderId="24" xfId="0" applyNumberFormat="1" applyFill="1" applyBorder="1" applyAlignment="1" applyProtection="1">
      <alignment horizontal="center" vertical="center"/>
      <protection locked="0"/>
    </xf>
    <xf numFmtId="176" fontId="0" fillId="6" borderId="25" xfId="0" applyNumberFormat="1" applyFill="1" applyBorder="1" applyAlignment="1" applyProtection="1">
      <alignment horizontal="center" vertical="center"/>
      <protection locked="0"/>
    </xf>
    <xf numFmtId="176" fontId="0" fillId="0" borderId="26" xfId="0" applyNumberFormat="1" applyBorder="1" applyAlignment="1">
      <alignment horizontal="center" vertical="center"/>
    </xf>
    <xf numFmtId="176" fontId="0" fillId="0" borderId="27" xfId="0" applyNumberFormat="1" applyBorder="1" applyAlignment="1">
      <alignment horizontal="center" vertical="center"/>
    </xf>
    <xf numFmtId="176" fontId="0" fillId="0" borderId="28" xfId="0" applyNumberFormat="1" applyBorder="1" applyAlignment="1">
      <alignment horizontal="center" vertical="center"/>
    </xf>
    <xf numFmtId="0" fontId="18" fillId="0" borderId="29" xfId="0" applyFont="1" applyBorder="1" applyAlignment="1">
      <alignment horizontal="center" vertical="center"/>
    </xf>
    <xf numFmtId="176" fontId="18" fillId="5" borderId="5" xfId="0" applyNumberFormat="1" applyFont="1" applyFill="1" applyBorder="1" applyAlignment="1" applyProtection="1">
      <alignment horizontal="center" vertical="center"/>
      <protection locked="0"/>
    </xf>
    <xf numFmtId="176" fontId="18" fillId="6" borderId="5" xfId="0" applyNumberFormat="1" applyFont="1" applyFill="1" applyBorder="1" applyAlignment="1" applyProtection="1">
      <alignment horizontal="center" vertical="center"/>
      <protection locked="0"/>
    </xf>
    <xf numFmtId="176" fontId="18" fillId="0" borderId="30" xfId="0" applyNumberFormat="1" applyFont="1" applyBorder="1" applyAlignment="1">
      <alignment horizontal="center" vertical="center"/>
    </xf>
    <xf numFmtId="176" fontId="28" fillId="0" borderId="20" xfId="0" applyNumberFormat="1" applyFont="1" applyBorder="1" applyAlignment="1">
      <alignment horizontal="center" vertical="center"/>
    </xf>
    <xf numFmtId="0" fontId="0" fillId="0" borderId="29" xfId="0" applyBorder="1" applyAlignment="1">
      <alignment horizontal="center" vertical="center"/>
    </xf>
    <xf numFmtId="176" fontId="0" fillId="5" borderId="5" xfId="0" applyNumberFormat="1" applyFill="1" applyBorder="1" applyAlignment="1" applyProtection="1">
      <alignment horizontal="center" vertical="center"/>
      <protection locked="0"/>
    </xf>
    <xf numFmtId="176" fontId="0" fillId="6" borderId="5" xfId="0" applyNumberFormat="1" applyFill="1" applyBorder="1" applyAlignment="1" applyProtection="1">
      <alignment horizontal="center" vertical="center"/>
      <protection locked="0"/>
    </xf>
    <xf numFmtId="176" fontId="0" fillId="0" borderId="30" xfId="0" applyNumberFormat="1" applyBorder="1" applyAlignment="1">
      <alignment horizontal="center" vertical="center"/>
    </xf>
    <xf numFmtId="176" fontId="26" fillId="0" borderId="20" xfId="0" applyNumberFormat="1" applyFont="1" applyBorder="1" applyAlignment="1">
      <alignment horizontal="center" vertical="center"/>
    </xf>
    <xf numFmtId="0" fontId="32" fillId="0" borderId="0" xfId="3">
      <alignment vertical="center"/>
    </xf>
    <xf numFmtId="0" fontId="32" fillId="0" borderId="2" xfId="3" applyBorder="1">
      <alignment vertical="center"/>
    </xf>
    <xf numFmtId="0" fontId="32" fillId="0" borderId="14" xfId="3" applyBorder="1">
      <alignment vertical="center"/>
    </xf>
    <xf numFmtId="0" fontId="32" fillId="2" borderId="33" xfId="3" applyFill="1" applyBorder="1" applyAlignment="1">
      <alignment horizontal="center" vertical="center"/>
    </xf>
    <xf numFmtId="0" fontId="32" fillId="2" borderId="2" xfId="3" applyFill="1" applyBorder="1">
      <alignment vertical="center"/>
    </xf>
    <xf numFmtId="0" fontId="32" fillId="0" borderId="34" xfId="3" applyBorder="1">
      <alignment vertical="center"/>
    </xf>
    <xf numFmtId="0" fontId="32" fillId="0" borderId="35" xfId="3" applyBorder="1">
      <alignment vertical="center"/>
    </xf>
    <xf numFmtId="0" fontId="32" fillId="2" borderId="36" xfId="3" applyFill="1" applyBorder="1">
      <alignment vertical="center"/>
    </xf>
    <xf numFmtId="0" fontId="32" fillId="2" borderId="37" xfId="3" applyFill="1" applyBorder="1">
      <alignment vertical="center"/>
    </xf>
    <xf numFmtId="0" fontId="32" fillId="0" borderId="38" xfId="3" applyBorder="1">
      <alignment vertical="center"/>
    </xf>
    <xf numFmtId="0" fontId="32" fillId="0" borderId="39" xfId="3" applyBorder="1">
      <alignment vertical="center"/>
    </xf>
    <xf numFmtId="0" fontId="32" fillId="2" borderId="40" xfId="3" applyFill="1" applyBorder="1">
      <alignment vertical="center"/>
    </xf>
    <xf numFmtId="0" fontId="32" fillId="2" borderId="3" xfId="3" applyFill="1" applyBorder="1">
      <alignment vertical="center"/>
    </xf>
    <xf numFmtId="0" fontId="32" fillId="0" borderId="37" xfId="3" applyBorder="1">
      <alignment vertical="center"/>
    </xf>
    <xf numFmtId="0" fontId="32" fillId="0" borderId="15" xfId="3" applyBorder="1">
      <alignment vertical="center"/>
    </xf>
    <xf numFmtId="0" fontId="32" fillId="2" borderId="41" xfId="3" applyFill="1" applyBorder="1" applyAlignment="1">
      <alignment horizontal="center" vertical="center"/>
    </xf>
    <xf numFmtId="0" fontId="32" fillId="2" borderId="9" xfId="3" applyFill="1" applyBorder="1">
      <alignment vertical="center"/>
    </xf>
    <xf numFmtId="0" fontId="32" fillId="0" borderId="1" xfId="3" applyBorder="1">
      <alignment vertical="center"/>
    </xf>
    <xf numFmtId="0" fontId="32" fillId="0" borderId="20" xfId="3" applyBorder="1">
      <alignment vertical="center"/>
    </xf>
    <xf numFmtId="0" fontId="32" fillId="2" borderId="42" xfId="3" applyFill="1" applyBorder="1">
      <alignment vertical="center"/>
    </xf>
    <xf numFmtId="0" fontId="32" fillId="2" borderId="5" xfId="3" applyFill="1" applyBorder="1">
      <alignment vertical="center"/>
    </xf>
    <xf numFmtId="0" fontId="34" fillId="0" borderId="0" xfId="3" applyFont="1">
      <alignment vertical="center"/>
    </xf>
    <xf numFmtId="0" fontId="36" fillId="0" borderId="46" xfId="3" applyFont="1" applyBorder="1" applyAlignment="1" applyProtection="1">
      <alignment vertical="center" shrinkToFit="1"/>
      <protection locked="0"/>
    </xf>
    <xf numFmtId="0" fontId="37" fillId="0" borderId="47" xfId="3" applyFont="1" applyBorder="1" applyProtection="1">
      <alignment vertical="center"/>
      <protection locked="0"/>
    </xf>
    <xf numFmtId="0" fontId="36" fillId="0" borderId="1" xfId="3" applyFont="1" applyBorder="1" applyAlignment="1" applyProtection="1">
      <alignment vertical="center" shrinkToFit="1"/>
      <protection locked="0"/>
    </xf>
    <xf numFmtId="0" fontId="37" fillId="0" borderId="5" xfId="3" applyFont="1" applyBorder="1" applyProtection="1">
      <alignment vertical="center"/>
      <protection locked="0"/>
    </xf>
    <xf numFmtId="181" fontId="34" fillId="0" borderId="0" xfId="3" applyNumberFormat="1" applyFont="1">
      <alignment vertical="center"/>
    </xf>
    <xf numFmtId="57" fontId="36" fillId="0" borderId="1" xfId="3" applyNumberFormat="1" applyFont="1" applyBorder="1" applyAlignment="1" applyProtection="1">
      <alignment vertical="center" shrinkToFit="1"/>
      <protection locked="0"/>
    </xf>
    <xf numFmtId="0" fontId="36" fillId="0" borderId="58" xfId="3" applyFont="1" applyBorder="1" applyAlignment="1" applyProtection="1">
      <alignment vertical="center" shrinkToFit="1"/>
      <protection locked="0"/>
    </xf>
    <xf numFmtId="0" fontId="37" fillId="0" borderId="59" xfId="3" applyFont="1" applyBorder="1" applyProtection="1">
      <alignment vertical="center"/>
      <protection locked="0"/>
    </xf>
    <xf numFmtId="0" fontId="36" fillId="0" borderId="0" xfId="3" applyFont="1">
      <alignment vertical="center"/>
    </xf>
    <xf numFmtId="0" fontId="38" fillId="2" borderId="9" xfId="3" applyFont="1" applyFill="1" applyBorder="1" applyAlignment="1">
      <alignment horizontal="center" vertical="center"/>
    </xf>
    <xf numFmtId="0" fontId="38" fillId="2" borderId="37" xfId="3" applyFont="1" applyFill="1" applyBorder="1" applyAlignment="1">
      <alignment horizontal="center" vertical="center"/>
    </xf>
    <xf numFmtId="0" fontId="38" fillId="2" borderId="61" xfId="3" applyFont="1" applyFill="1" applyBorder="1" applyAlignment="1">
      <alignment horizontal="center" vertical="center"/>
    </xf>
    <xf numFmtId="0" fontId="39" fillId="2" borderId="3" xfId="3" applyFont="1" applyFill="1" applyBorder="1" applyAlignment="1">
      <alignment horizontal="center" vertical="center" wrapText="1"/>
    </xf>
    <xf numFmtId="0" fontId="39" fillId="2" borderId="62" xfId="3" applyFont="1" applyFill="1" applyBorder="1" applyAlignment="1">
      <alignment horizontal="center" vertical="center"/>
    </xf>
    <xf numFmtId="0" fontId="39" fillId="2" borderId="1" xfId="3" applyFont="1" applyFill="1" applyBorder="1" applyAlignment="1">
      <alignment horizontal="center" vertical="center"/>
    </xf>
    <xf numFmtId="0" fontId="20" fillId="4" borderId="0" xfId="0" applyFont="1" applyFill="1" applyAlignment="1">
      <alignment horizontal="center" vertical="center"/>
    </xf>
    <xf numFmtId="0" fontId="0" fillId="2" borderId="5" xfId="0" applyFill="1" applyBorder="1" applyAlignment="1">
      <alignment vertical="center" wrapText="1" shrinkToFit="1"/>
    </xf>
    <xf numFmtId="0" fontId="18" fillId="2" borderId="65" xfId="0" applyFont="1" applyFill="1" applyBorder="1" applyAlignment="1">
      <alignment vertical="center" wrapText="1" shrinkToFit="1"/>
    </xf>
    <xf numFmtId="182" fontId="20" fillId="2" borderId="66" xfId="0" applyNumberFormat="1" applyFont="1" applyFill="1" applyBorder="1" applyAlignment="1">
      <alignment vertical="center"/>
    </xf>
    <xf numFmtId="0" fontId="20" fillId="0" borderId="0" xfId="0" applyFont="1" applyAlignment="1">
      <alignment horizontal="right" vertical="center"/>
    </xf>
    <xf numFmtId="0" fontId="20" fillId="0" borderId="0" xfId="0" applyFont="1" applyAlignment="1">
      <alignment horizontal="center" vertical="center"/>
    </xf>
    <xf numFmtId="0" fontId="20" fillId="4" borderId="0" xfId="4" applyFont="1" applyFill="1" applyAlignment="1">
      <alignment vertical="center"/>
    </xf>
    <xf numFmtId="0" fontId="18" fillId="4" borderId="0" xfId="4" applyFont="1" applyFill="1" applyAlignment="1">
      <alignment horizontal="right" vertical="center"/>
    </xf>
    <xf numFmtId="0" fontId="18" fillId="4" borderId="0" xfId="4" applyFont="1" applyFill="1" applyAlignment="1">
      <alignment vertical="center"/>
    </xf>
    <xf numFmtId="0" fontId="21" fillId="4" borderId="0" xfId="4" applyFont="1" applyFill="1" applyAlignment="1">
      <alignment horizontal="right" vertical="center"/>
    </xf>
    <xf numFmtId="0" fontId="20" fillId="4" borderId="0" xfId="4" applyFont="1" applyFill="1" applyAlignment="1">
      <alignment horizontal="center" vertical="center"/>
    </xf>
    <xf numFmtId="0" fontId="40" fillId="2" borderId="0" xfId="5" applyFont="1" applyFill="1">
      <alignment vertical="center"/>
    </xf>
    <xf numFmtId="0" fontId="13" fillId="2" borderId="0" xfId="5" applyFill="1">
      <alignment vertical="center"/>
    </xf>
    <xf numFmtId="0" fontId="13" fillId="0" borderId="0" xfId="5">
      <alignment vertical="center"/>
    </xf>
    <xf numFmtId="0" fontId="13" fillId="2" borderId="3" xfId="5" applyFill="1" applyBorder="1">
      <alignment vertical="center"/>
    </xf>
    <xf numFmtId="0" fontId="13" fillId="2" borderId="32" xfId="5" applyFill="1" applyBorder="1">
      <alignment vertical="center"/>
    </xf>
    <xf numFmtId="0" fontId="13" fillId="0" borderId="32" xfId="5" applyBorder="1">
      <alignment vertical="center"/>
    </xf>
    <xf numFmtId="0" fontId="13" fillId="0" borderId="31" xfId="5" applyBorder="1">
      <alignment vertical="center"/>
    </xf>
    <xf numFmtId="0" fontId="13" fillId="0" borderId="64" xfId="5" applyBorder="1">
      <alignment vertical="center"/>
    </xf>
    <xf numFmtId="183" fontId="13" fillId="0" borderId="0" xfId="5" applyNumberFormat="1">
      <alignment vertical="center"/>
    </xf>
    <xf numFmtId="0" fontId="13" fillId="0" borderId="15" xfId="5" applyBorder="1">
      <alignment vertical="center"/>
    </xf>
    <xf numFmtId="0" fontId="13" fillId="0" borderId="10" xfId="5" applyBorder="1">
      <alignment vertical="center"/>
    </xf>
    <xf numFmtId="0" fontId="13" fillId="0" borderId="4" xfId="5" applyBorder="1">
      <alignment vertical="center"/>
    </xf>
    <xf numFmtId="0" fontId="13" fillId="0" borderId="67" xfId="5" applyBorder="1">
      <alignment vertical="center"/>
    </xf>
    <xf numFmtId="0" fontId="13" fillId="0" borderId="68" xfId="5" applyBorder="1">
      <alignment vertical="center"/>
    </xf>
    <xf numFmtId="183" fontId="13" fillId="0" borderId="69" xfId="5" applyNumberFormat="1" applyBorder="1">
      <alignment vertical="center"/>
    </xf>
    <xf numFmtId="0" fontId="13" fillId="0" borderId="70" xfId="5" applyBorder="1">
      <alignment vertical="center"/>
    </xf>
    <xf numFmtId="0" fontId="13" fillId="0" borderId="0" xfId="5" applyAlignment="1">
      <alignment vertical="top" wrapText="1"/>
    </xf>
    <xf numFmtId="0" fontId="12" fillId="0" borderId="1" xfId="5" applyFont="1" applyBorder="1" applyAlignment="1">
      <alignment vertical="center"/>
    </xf>
    <xf numFmtId="0" fontId="12" fillId="0" borderId="1" xfId="5" applyFont="1" applyBorder="1">
      <alignment vertical="center"/>
    </xf>
    <xf numFmtId="0" fontId="12" fillId="0" borderId="1" xfId="5" applyFont="1" applyBorder="1" applyAlignment="1">
      <alignment vertical="center" wrapText="1"/>
    </xf>
    <xf numFmtId="0" fontId="0" fillId="0" borderId="0" xfId="0" applyBorder="1" applyAlignment="1" applyProtection="1">
      <alignment horizontal="center"/>
    </xf>
    <xf numFmtId="180" fontId="24" fillId="5" borderId="12" xfId="0" applyNumberFormat="1" applyFont="1" applyFill="1" applyBorder="1" applyAlignment="1" applyProtection="1">
      <alignment vertical="center"/>
      <protection locked="0"/>
    </xf>
    <xf numFmtId="0" fontId="12" fillId="5" borderId="1" xfId="5" applyFont="1" applyFill="1" applyBorder="1" applyAlignment="1" applyProtection="1">
      <alignment vertical="center"/>
    </xf>
    <xf numFmtId="0" fontId="13" fillId="5" borderId="1" xfId="5" applyFill="1" applyBorder="1" applyAlignment="1" applyProtection="1">
      <alignment vertical="top" wrapText="1"/>
    </xf>
    <xf numFmtId="0" fontId="13" fillId="5" borderId="1" xfId="5" applyFill="1" applyBorder="1" applyProtection="1">
      <alignment vertical="center"/>
    </xf>
    <xf numFmtId="0" fontId="13" fillId="0" borderId="1" xfId="5" applyBorder="1" applyAlignment="1">
      <alignment horizontal="center" vertical="center"/>
    </xf>
    <xf numFmtId="0" fontId="40" fillId="4" borderId="0" xfId="5" applyFont="1" applyFill="1">
      <alignment vertical="center"/>
    </xf>
    <xf numFmtId="0" fontId="13" fillId="4" borderId="0" xfId="5" applyFill="1">
      <alignment vertical="center"/>
    </xf>
    <xf numFmtId="0" fontId="0" fillId="0" borderId="9" xfId="0" applyBorder="1" applyAlignment="1" applyProtection="1">
      <alignment horizontal="center"/>
    </xf>
    <xf numFmtId="0" fontId="18" fillId="0" borderId="32" xfId="0" applyFont="1" applyBorder="1" applyAlignment="1">
      <alignment horizontal="left" vertical="center"/>
    </xf>
    <xf numFmtId="0" fontId="0" fillId="0" borderId="32" xfId="0" applyBorder="1" applyAlignment="1">
      <alignment horizontal="left" vertical="center"/>
    </xf>
    <xf numFmtId="0" fontId="0" fillId="0" borderId="32" xfId="0" applyBorder="1" applyAlignment="1" applyProtection="1">
      <alignment horizontal="left"/>
    </xf>
    <xf numFmtId="38" fontId="0" fillId="0" borderId="32" xfId="6" applyFont="1" applyBorder="1" applyAlignment="1" applyProtection="1">
      <alignment horizontal="center"/>
    </xf>
    <xf numFmtId="0" fontId="8" fillId="0" borderId="0" xfId="5" applyFont="1" applyAlignment="1">
      <alignment vertical="top" wrapText="1"/>
    </xf>
    <xf numFmtId="0" fontId="40" fillId="2" borderId="0" xfId="7" applyFont="1" applyFill="1">
      <alignment vertical="center"/>
    </xf>
    <xf numFmtId="0" fontId="5" fillId="2" borderId="0" xfId="7" applyFill="1">
      <alignment vertical="center"/>
    </xf>
    <xf numFmtId="0" fontId="5" fillId="0" borderId="0" xfId="7">
      <alignment vertical="center"/>
    </xf>
    <xf numFmtId="0" fontId="5" fillId="2" borderId="3" xfId="7" applyFill="1" applyBorder="1">
      <alignment vertical="center"/>
    </xf>
    <xf numFmtId="0" fontId="5" fillId="2" borderId="32" xfId="7" applyFill="1" applyBorder="1">
      <alignment vertical="center"/>
    </xf>
    <xf numFmtId="0" fontId="5" fillId="0" borderId="32" xfId="7" applyBorder="1">
      <alignment vertical="center"/>
    </xf>
    <xf numFmtId="0" fontId="5" fillId="0" borderId="31" xfId="7" applyBorder="1">
      <alignment vertical="center"/>
    </xf>
    <xf numFmtId="0" fontId="5" fillId="0" borderId="64" xfId="7" applyBorder="1">
      <alignment vertical="center"/>
    </xf>
    <xf numFmtId="183" fontId="5" fillId="0" borderId="0" xfId="7" applyNumberFormat="1">
      <alignment vertical="center"/>
    </xf>
    <xf numFmtId="0" fontId="5" fillId="0" borderId="15" xfId="7" applyBorder="1">
      <alignment vertical="center"/>
    </xf>
    <xf numFmtId="0" fontId="5" fillId="0" borderId="10" xfId="7" applyBorder="1">
      <alignment vertical="center"/>
    </xf>
    <xf numFmtId="0" fontId="5" fillId="0" borderId="4" xfId="7" applyBorder="1">
      <alignment vertical="center"/>
    </xf>
    <xf numFmtId="183" fontId="5" fillId="0" borderId="14" xfId="7" applyNumberFormat="1" applyBorder="1">
      <alignment vertical="center"/>
    </xf>
    <xf numFmtId="0" fontId="6" fillId="4" borderId="0" xfId="5" applyFont="1" applyFill="1" applyBorder="1" applyAlignment="1">
      <alignment vertical="top" wrapText="1"/>
    </xf>
    <xf numFmtId="0" fontId="8" fillId="4" borderId="0" xfId="5" applyFont="1" applyFill="1" applyBorder="1" applyAlignment="1">
      <alignment vertical="top" wrapText="1"/>
    </xf>
    <xf numFmtId="0" fontId="6" fillId="0" borderId="0" xfId="5" applyFont="1" applyBorder="1" applyAlignment="1">
      <alignment vertical="center" wrapText="1"/>
    </xf>
    <xf numFmtId="0" fontId="8" fillId="0" borderId="0" xfId="5" applyFont="1" applyBorder="1" applyAlignment="1">
      <alignment vertical="center" wrapText="1"/>
    </xf>
    <xf numFmtId="0" fontId="6" fillId="4" borderId="0" xfId="5" applyFont="1" applyFill="1" applyBorder="1" applyAlignment="1">
      <alignment vertical="center" wrapText="1"/>
    </xf>
    <xf numFmtId="0" fontId="13" fillId="4" borderId="0" xfId="5" applyFill="1" applyBorder="1" applyAlignment="1">
      <alignment vertical="center"/>
    </xf>
    <xf numFmtId="0" fontId="13" fillId="0" borderId="0" xfId="5" applyBorder="1" applyAlignment="1">
      <alignment vertical="center"/>
    </xf>
    <xf numFmtId="0" fontId="5" fillId="0" borderId="1" xfId="7" applyBorder="1" applyAlignment="1">
      <alignment horizontal="center" vertical="center"/>
    </xf>
    <xf numFmtId="0" fontId="4" fillId="0" borderId="0" xfId="7" applyFont="1" applyAlignment="1">
      <alignment vertical="top"/>
    </xf>
    <xf numFmtId="0" fontId="5" fillId="0" borderId="0" xfId="7" applyAlignment="1">
      <alignment vertical="top"/>
    </xf>
    <xf numFmtId="0" fontId="13" fillId="0" borderId="0" xfId="5" applyAlignment="1">
      <alignment vertical="center"/>
    </xf>
    <xf numFmtId="0" fontId="4" fillId="0" borderId="0" xfId="5" applyFont="1" applyAlignment="1">
      <alignment vertical="center"/>
    </xf>
    <xf numFmtId="0" fontId="4" fillId="0" borderId="0" xfId="5" applyFont="1">
      <alignment vertical="center"/>
    </xf>
    <xf numFmtId="0" fontId="4" fillId="0" borderId="0" xfId="7" applyFont="1">
      <alignment vertical="center"/>
    </xf>
    <xf numFmtId="0" fontId="5" fillId="0" borderId="0" xfId="7" applyBorder="1">
      <alignment vertical="center"/>
    </xf>
    <xf numFmtId="183" fontId="5" fillId="0" borderId="0" xfId="7" applyNumberFormat="1" applyBorder="1">
      <alignment vertical="center"/>
    </xf>
    <xf numFmtId="0" fontId="4" fillId="0" borderId="0" xfId="7" applyFont="1" applyBorder="1" applyAlignment="1">
      <alignment vertical="center" wrapText="1"/>
    </xf>
    <xf numFmtId="0" fontId="4" fillId="0" borderId="0" xfId="5" applyFont="1" applyBorder="1" applyAlignment="1">
      <alignment vertical="center"/>
    </xf>
    <xf numFmtId="38" fontId="24" fillId="4" borderId="1" xfId="2" applyFont="1" applyFill="1" applyBorder="1" applyAlignment="1" applyProtection="1">
      <alignment vertical="center"/>
    </xf>
    <xf numFmtId="0" fontId="4" fillId="0" borderId="10" xfId="5" applyFont="1" applyBorder="1" applyAlignment="1">
      <alignment vertical="center"/>
    </xf>
    <xf numFmtId="0" fontId="4" fillId="0" borderId="4" xfId="5" applyFont="1" applyBorder="1" applyAlignment="1">
      <alignment vertical="center"/>
    </xf>
    <xf numFmtId="0" fontId="4" fillId="0" borderId="14" xfId="5" applyFont="1" applyBorder="1" applyAlignment="1">
      <alignment vertical="center"/>
    </xf>
    <xf numFmtId="0" fontId="0" fillId="4" borderId="0" xfId="0" applyFont="1" applyFill="1" applyAlignment="1">
      <alignment horizontal="left" vertical="center"/>
    </xf>
    <xf numFmtId="38" fontId="20" fillId="4" borderId="6" xfId="2" applyFont="1" applyFill="1" applyBorder="1" applyAlignment="1">
      <alignment horizontal="right" vertical="center"/>
    </xf>
    <xf numFmtId="0" fontId="20" fillId="4" borderId="0" xfId="0" applyFont="1" applyFill="1" applyAlignment="1">
      <alignment horizontal="center" vertical="center"/>
    </xf>
    <xf numFmtId="0" fontId="20" fillId="4" borderId="0" xfId="0" applyFont="1" applyFill="1" applyAlignment="1">
      <alignment horizontal="left" vertical="center" wrapText="1"/>
    </xf>
    <xf numFmtId="38" fontId="20" fillId="4" borderId="4" xfId="2" applyFont="1" applyFill="1" applyBorder="1" applyAlignment="1">
      <alignment horizontal="right" vertical="center"/>
    </xf>
    <xf numFmtId="38" fontId="20" fillId="8" borderId="6" xfId="2" applyFont="1" applyFill="1" applyBorder="1" applyAlignment="1">
      <alignment horizontal="right" vertical="center"/>
    </xf>
    <xf numFmtId="0" fontId="18" fillId="4" borderId="0" xfId="0" applyFont="1" applyFill="1" applyAlignment="1">
      <alignment horizontal="center" vertical="center" shrinkToFit="1"/>
    </xf>
    <xf numFmtId="178" fontId="20" fillId="4" borderId="0" xfId="0" applyNumberFormat="1" applyFont="1" applyFill="1" applyAlignment="1">
      <alignment horizontal="right" vertical="center"/>
    </xf>
    <xf numFmtId="0" fontId="27" fillId="4" borderId="3" xfId="0" applyFont="1" applyFill="1" applyBorder="1" applyAlignment="1">
      <alignment horizontal="left" vertical="center"/>
    </xf>
    <xf numFmtId="0" fontId="27" fillId="4" borderId="31" xfId="0" applyFont="1" applyFill="1" applyBorder="1" applyAlignment="1">
      <alignment horizontal="left" vertical="center"/>
    </xf>
    <xf numFmtId="0" fontId="27" fillId="4" borderId="10" xfId="0" applyFont="1" applyFill="1" applyBorder="1" applyAlignment="1">
      <alignment horizontal="left" vertical="center"/>
    </xf>
    <xf numFmtId="0" fontId="27" fillId="4" borderId="14" xfId="0" applyFont="1" applyFill="1" applyBorder="1" applyAlignment="1">
      <alignment horizontal="left" vertical="center"/>
    </xf>
    <xf numFmtId="0" fontId="20" fillId="0" borderId="1" xfId="0" applyFont="1" applyBorder="1" applyAlignment="1">
      <alignment horizontal="left" vertical="center" wrapText="1"/>
    </xf>
    <xf numFmtId="0" fontId="24" fillId="4" borderId="0" xfId="0" applyFont="1" applyFill="1" applyBorder="1" applyAlignment="1">
      <alignment vertical="center" wrapText="1"/>
    </xf>
    <xf numFmtId="0" fontId="19" fillId="4" borderId="5" xfId="0" applyFont="1" applyFill="1" applyBorder="1" applyAlignment="1">
      <alignment horizontal="center" vertical="center"/>
    </xf>
    <xf numFmtId="0" fontId="19" fillId="4" borderId="6" xfId="0" applyFont="1" applyFill="1" applyBorder="1" applyAlignment="1">
      <alignment horizontal="center" vertical="center"/>
    </xf>
    <xf numFmtId="0" fontId="19" fillId="4" borderId="20" xfId="0" applyFont="1" applyFill="1" applyBorder="1" applyAlignment="1">
      <alignment horizontal="center" vertical="center"/>
    </xf>
    <xf numFmtId="0" fontId="23" fillId="3" borderId="5" xfId="0" applyFont="1" applyFill="1" applyBorder="1" applyAlignment="1">
      <alignment horizontal="center" vertical="center"/>
    </xf>
    <xf numFmtId="0" fontId="23" fillId="3" borderId="20" xfId="0" applyFont="1" applyFill="1" applyBorder="1" applyAlignment="1">
      <alignment horizontal="center" vertical="center"/>
    </xf>
    <xf numFmtId="0" fontId="23" fillId="3" borderId="1" xfId="0" applyFont="1" applyFill="1" applyBorder="1" applyAlignment="1">
      <alignment horizontal="center" vertical="center"/>
    </xf>
    <xf numFmtId="0" fontId="23" fillId="0" borderId="1" xfId="0" applyFont="1" applyBorder="1" applyAlignment="1">
      <alignment horizontal="left" vertical="center"/>
    </xf>
    <xf numFmtId="0" fontId="18" fillId="0" borderId="1" xfId="0" applyFont="1" applyBorder="1" applyAlignment="1">
      <alignment horizontal="center"/>
    </xf>
    <xf numFmtId="0" fontId="28" fillId="0" borderId="1" xfId="0" applyFont="1" applyBorder="1" applyAlignment="1">
      <alignment horizontal="center" shrinkToFit="1"/>
    </xf>
    <xf numFmtId="0" fontId="17" fillId="0" borderId="0" xfId="0" applyFont="1" applyBorder="1" applyAlignment="1">
      <alignment vertical="top" wrapText="1"/>
    </xf>
    <xf numFmtId="0" fontId="0" fillId="0" borderId="9" xfId="0" applyBorder="1" applyAlignment="1">
      <alignment horizontal="center" vertical="center" wrapText="1"/>
    </xf>
    <xf numFmtId="0" fontId="0" fillId="0" borderId="2" xfId="0" applyBorder="1" applyAlignment="1">
      <alignment horizontal="center" vertical="center"/>
    </xf>
    <xf numFmtId="0" fontId="18" fillId="0" borderId="3" xfId="0" applyFont="1" applyBorder="1" applyAlignment="1">
      <alignment horizontal="center" vertical="center" wrapText="1"/>
    </xf>
    <xf numFmtId="0" fontId="18" fillId="0" borderId="10" xfId="0" applyFont="1" applyBorder="1" applyAlignment="1">
      <alignment horizontal="center" vertical="center"/>
    </xf>
    <xf numFmtId="0" fontId="0" fillId="0" borderId="3" xfId="0" applyBorder="1" applyAlignment="1">
      <alignment horizontal="center" vertical="center" wrapText="1"/>
    </xf>
    <xf numFmtId="0" fontId="0" fillId="0" borderId="10" xfId="0" applyBorder="1" applyAlignment="1">
      <alignment horizontal="center" vertical="center"/>
    </xf>
    <xf numFmtId="38" fontId="16" fillId="4" borderId="0" xfId="2" applyFont="1" applyFill="1" applyBorder="1" applyAlignment="1">
      <alignment vertical="top" wrapText="1"/>
    </xf>
    <xf numFmtId="38" fontId="16" fillId="4" borderId="32" xfId="2" applyFont="1" applyFill="1" applyBorder="1" applyAlignment="1">
      <alignment vertical="top" wrapText="1"/>
    </xf>
    <xf numFmtId="0" fontId="0" fillId="4" borderId="32" xfId="0" applyFill="1" applyBorder="1" applyAlignment="1">
      <alignment vertical="top"/>
    </xf>
    <xf numFmtId="0" fontId="0" fillId="4" borderId="0" xfId="0" applyFill="1" applyBorder="1" applyAlignment="1">
      <alignment vertical="top"/>
    </xf>
    <xf numFmtId="38" fontId="16" fillId="4" borderId="9" xfId="2" applyFont="1" applyFill="1" applyBorder="1" applyAlignment="1">
      <alignment horizontal="center" vertical="center"/>
    </xf>
    <xf numFmtId="0" fontId="0" fillId="4" borderId="2" xfId="0" applyFill="1" applyBorder="1" applyAlignment="1">
      <alignment horizontal="center" vertical="center"/>
    </xf>
    <xf numFmtId="38" fontId="17" fillId="4" borderId="32" xfId="2" applyFont="1" applyFill="1" applyBorder="1" applyAlignment="1">
      <alignment vertical="top" wrapText="1"/>
    </xf>
    <xf numFmtId="0" fontId="17" fillId="4" borderId="32" xfId="0" applyFont="1" applyFill="1" applyBorder="1" applyAlignment="1">
      <alignment vertical="top"/>
    </xf>
    <xf numFmtId="0" fontId="26" fillId="4" borderId="1" xfId="2" applyNumberFormat="1" applyFont="1" applyFill="1" applyBorder="1" applyAlignment="1">
      <alignment horizontal="center" vertical="center"/>
    </xf>
    <xf numFmtId="38" fontId="26" fillId="4" borderId="1" xfId="2" applyFont="1" applyFill="1" applyBorder="1" applyAlignment="1">
      <alignment horizontal="center" vertical="center"/>
    </xf>
    <xf numFmtId="0" fontId="18" fillId="4" borderId="9" xfId="2" applyNumberFormat="1" applyFont="1" applyFill="1" applyBorder="1" applyAlignment="1">
      <alignment horizontal="center" vertical="center" wrapText="1"/>
    </xf>
    <xf numFmtId="0" fontId="18" fillId="4" borderId="2" xfId="2" applyNumberFormat="1" applyFont="1" applyFill="1" applyBorder="1" applyAlignment="1">
      <alignment horizontal="center" vertical="center" wrapText="1"/>
    </xf>
    <xf numFmtId="38" fontId="18" fillId="4" borderId="9" xfId="2" applyFont="1" applyFill="1" applyBorder="1" applyAlignment="1">
      <alignment vertical="center" wrapText="1"/>
    </xf>
    <xf numFmtId="38" fontId="18" fillId="4" borderId="2" xfId="2" applyFont="1" applyFill="1" applyBorder="1" applyAlignment="1">
      <alignment vertical="center"/>
    </xf>
    <xf numFmtId="38" fontId="18" fillId="4" borderId="9" xfId="2" applyFont="1" applyFill="1" applyBorder="1" applyAlignment="1">
      <alignment horizontal="center" vertical="center" wrapText="1"/>
    </xf>
    <xf numFmtId="38" fontId="18" fillId="4" borderId="2" xfId="2" applyFont="1" applyFill="1" applyBorder="1" applyAlignment="1">
      <alignment horizontal="center" vertical="center"/>
    </xf>
    <xf numFmtId="38" fontId="18" fillId="4" borderId="5" xfId="2" applyFont="1" applyFill="1" applyBorder="1" applyAlignment="1">
      <alignment horizontal="center" vertical="center" wrapText="1"/>
    </xf>
    <xf numFmtId="38" fontId="18" fillId="4" borderId="20" xfId="2" applyFont="1" applyFill="1" applyBorder="1" applyAlignment="1">
      <alignment horizontal="center" vertical="center" wrapText="1"/>
    </xf>
    <xf numFmtId="176" fontId="16" fillId="4" borderId="0" xfId="2" applyNumberFormat="1" applyFont="1" applyFill="1" applyBorder="1" applyAlignment="1">
      <alignment horizontal="center" vertical="center"/>
    </xf>
    <xf numFmtId="38" fontId="26" fillId="4" borderId="3" xfId="2" applyFont="1" applyFill="1" applyBorder="1" applyAlignment="1">
      <alignment horizontal="left" vertical="center"/>
    </xf>
    <xf numFmtId="38" fontId="26" fillId="4" borderId="32" xfId="2" applyFont="1" applyFill="1" applyBorder="1" applyAlignment="1">
      <alignment horizontal="left" vertical="center"/>
    </xf>
    <xf numFmtId="38" fontId="26" fillId="4" borderId="31" xfId="2" applyFont="1" applyFill="1" applyBorder="1" applyAlignment="1">
      <alignment horizontal="left" vertical="center"/>
    </xf>
    <xf numFmtId="38" fontId="26" fillId="4" borderId="10" xfId="2" applyFont="1" applyFill="1" applyBorder="1" applyAlignment="1">
      <alignment horizontal="left" vertical="center"/>
    </xf>
    <xf numFmtId="38" fontId="26" fillId="4" borderId="4" xfId="2" applyFont="1" applyFill="1" applyBorder="1" applyAlignment="1">
      <alignment horizontal="left" vertical="center"/>
    </xf>
    <xf numFmtId="38" fontId="26" fillId="4" borderId="14" xfId="2" applyFont="1" applyFill="1" applyBorder="1" applyAlignment="1">
      <alignment horizontal="left" vertical="center"/>
    </xf>
    <xf numFmtId="38" fontId="17" fillId="4" borderId="0" xfId="2" applyFont="1" applyFill="1" applyBorder="1" applyAlignment="1">
      <alignment horizontal="left" vertical="top" wrapText="1"/>
    </xf>
    <xf numFmtId="176" fontId="18" fillId="4" borderId="1" xfId="2" applyNumberFormat="1" applyFont="1" applyFill="1" applyBorder="1" applyAlignment="1">
      <alignment horizontal="center" vertical="center"/>
    </xf>
    <xf numFmtId="176" fontId="18" fillId="4" borderId="2" xfId="2" applyNumberFormat="1" applyFont="1" applyFill="1" applyBorder="1" applyAlignment="1">
      <alignment horizontal="center" vertical="center"/>
    </xf>
    <xf numFmtId="177" fontId="18" fillId="4" borderId="1" xfId="2" applyNumberFormat="1" applyFont="1" applyFill="1" applyBorder="1" applyAlignment="1">
      <alignment horizontal="center" vertical="center"/>
    </xf>
    <xf numFmtId="0" fontId="32" fillId="0" borderId="51" xfId="3" applyFont="1" applyBorder="1" applyAlignment="1" applyProtection="1">
      <alignment horizontal="center" vertical="center" shrinkToFit="1"/>
      <protection locked="0"/>
    </xf>
    <xf numFmtId="0" fontId="32" fillId="0" borderId="48" xfId="3" applyFont="1" applyBorder="1" applyAlignment="1" applyProtection="1">
      <alignment horizontal="center" vertical="center" shrinkToFit="1"/>
      <protection locked="0"/>
    </xf>
    <xf numFmtId="0" fontId="37" fillId="0" borderId="9" xfId="3" applyFont="1" applyBorder="1" applyAlignment="1" applyProtection="1">
      <alignment horizontal="center" vertical="center"/>
      <protection locked="0"/>
    </xf>
    <xf numFmtId="0" fontId="37" fillId="0" borderId="44" xfId="3" applyFont="1" applyBorder="1" applyAlignment="1" applyProtection="1">
      <alignment horizontal="center" vertical="center"/>
      <protection locked="0"/>
    </xf>
    <xf numFmtId="181" fontId="35" fillId="0" borderId="50" xfId="3" applyNumberFormat="1" applyFont="1" applyBorder="1" applyAlignment="1" applyProtection="1">
      <alignment horizontal="right" vertical="center"/>
      <protection locked="0"/>
    </xf>
    <xf numFmtId="181" fontId="35" fillId="0" borderId="45" xfId="3" applyNumberFormat="1" applyFont="1" applyBorder="1" applyAlignment="1" applyProtection="1">
      <alignment horizontal="right" vertical="center"/>
      <protection locked="0"/>
    </xf>
    <xf numFmtId="181" fontId="35" fillId="0" borderId="9" xfId="3" applyNumberFormat="1" applyFont="1" applyBorder="1" applyAlignment="1" applyProtection="1">
      <alignment horizontal="right" vertical="center"/>
      <protection locked="0"/>
    </xf>
    <xf numFmtId="181" fontId="35" fillId="0" borderId="44" xfId="3" applyNumberFormat="1" applyFont="1" applyBorder="1" applyAlignment="1" applyProtection="1">
      <alignment horizontal="right" vertical="center"/>
      <protection locked="0"/>
    </xf>
    <xf numFmtId="181" fontId="35" fillId="0" borderId="49" xfId="3" applyNumberFormat="1" applyFont="1" applyBorder="1" applyAlignment="1" applyProtection="1">
      <alignment horizontal="right" vertical="center"/>
      <protection locked="0"/>
    </xf>
    <xf numFmtId="181" fontId="35" fillId="0" borderId="43" xfId="3" applyNumberFormat="1" applyFont="1" applyBorder="1" applyAlignment="1" applyProtection="1">
      <alignment horizontal="right" vertical="center"/>
      <protection locked="0"/>
    </xf>
    <xf numFmtId="0" fontId="40" fillId="0" borderId="3" xfId="3" applyFont="1" applyBorder="1" applyAlignment="1">
      <alignment horizontal="left" vertical="center"/>
    </xf>
    <xf numFmtId="0" fontId="40" fillId="0" borderId="32" xfId="3" applyFont="1" applyBorder="1" applyAlignment="1">
      <alignment horizontal="left" vertical="center"/>
    </xf>
    <xf numFmtId="0" fontId="40" fillId="0" borderId="31" xfId="3" applyFont="1" applyBorder="1" applyAlignment="1">
      <alignment horizontal="left" vertical="center"/>
    </xf>
    <xf numFmtId="0" fontId="40" fillId="0" borderId="10" xfId="3" applyFont="1" applyBorder="1" applyAlignment="1">
      <alignment horizontal="left" vertical="center"/>
    </xf>
    <xf numFmtId="0" fontId="40" fillId="0" borderId="4" xfId="3" applyFont="1" applyBorder="1" applyAlignment="1">
      <alignment horizontal="left" vertical="center"/>
    </xf>
    <xf numFmtId="0" fontId="40" fillId="0" borderId="14" xfId="3" applyFont="1" applyBorder="1" applyAlignment="1">
      <alignment horizontal="left" vertical="center"/>
    </xf>
    <xf numFmtId="0" fontId="37" fillId="0" borderId="1" xfId="3" applyFont="1" applyBorder="1" applyAlignment="1">
      <alignment horizontal="center" vertical="center"/>
    </xf>
    <xf numFmtId="0" fontId="35" fillId="0" borderId="1" xfId="3" applyFont="1" applyBorder="1" applyAlignment="1">
      <alignment horizontal="center" vertical="center" shrinkToFit="1"/>
    </xf>
    <xf numFmtId="0" fontId="37" fillId="0" borderId="4" xfId="3" applyFont="1" applyBorder="1" applyAlignment="1">
      <alignment horizontal="right" vertical="center"/>
    </xf>
    <xf numFmtId="0" fontId="32" fillId="0" borderId="54" xfId="3" applyFont="1" applyBorder="1" applyAlignment="1" applyProtection="1">
      <alignment horizontal="center" vertical="center" shrinkToFit="1"/>
      <protection locked="0"/>
    </xf>
    <xf numFmtId="0" fontId="37" fillId="0" borderId="2" xfId="3" applyFont="1" applyBorder="1" applyAlignment="1" applyProtection="1">
      <alignment horizontal="center" vertical="center"/>
      <protection locked="0"/>
    </xf>
    <xf numFmtId="181" fontId="35" fillId="0" borderId="53" xfId="3" applyNumberFormat="1" applyFont="1" applyBorder="1" applyAlignment="1" applyProtection="1">
      <alignment horizontal="right" vertical="center"/>
      <protection locked="0"/>
    </xf>
    <xf numFmtId="181" fontId="35" fillId="0" borderId="2" xfId="3" applyNumberFormat="1" applyFont="1" applyBorder="1" applyAlignment="1" applyProtection="1">
      <alignment horizontal="right" vertical="center"/>
      <protection locked="0"/>
    </xf>
    <xf numFmtId="181" fontId="35" fillId="0" borderId="52" xfId="3" applyNumberFormat="1" applyFont="1" applyBorder="1" applyAlignment="1" applyProtection="1">
      <alignment horizontal="right" vertical="center"/>
      <protection locked="0"/>
    </xf>
    <xf numFmtId="0" fontId="39" fillId="2" borderId="9" xfId="3" applyFont="1" applyFill="1" applyBorder="1" applyAlignment="1">
      <alignment horizontal="center" vertical="center"/>
    </xf>
    <xf numFmtId="0" fontId="39" fillId="2" borderId="37" xfId="3" applyFont="1" applyFill="1" applyBorder="1" applyAlignment="1">
      <alignment horizontal="center" vertical="center"/>
    </xf>
    <xf numFmtId="0" fontId="38" fillId="2" borderId="63" xfId="3" applyFont="1" applyFill="1" applyBorder="1" applyAlignment="1">
      <alignment horizontal="center" vertical="center"/>
    </xf>
    <xf numFmtId="0" fontId="38" fillId="2" borderId="6" xfId="3" applyFont="1" applyFill="1" applyBorder="1" applyAlignment="1">
      <alignment horizontal="center" vertical="center"/>
    </xf>
    <xf numFmtId="0" fontId="38" fillId="2" borderId="20" xfId="3" applyFont="1" applyFill="1" applyBorder="1" applyAlignment="1">
      <alignment horizontal="center" vertical="center"/>
    </xf>
    <xf numFmtId="0" fontId="38" fillId="2" borderId="5" xfId="3" applyFont="1" applyFill="1" applyBorder="1" applyAlignment="1">
      <alignment horizontal="center" vertical="center"/>
    </xf>
    <xf numFmtId="0" fontId="32" fillId="0" borderId="60" xfId="3" applyFont="1" applyBorder="1" applyAlignment="1" applyProtection="1">
      <alignment horizontal="center" vertical="center" shrinkToFit="1"/>
      <protection locked="0"/>
    </xf>
    <xf numFmtId="0" fontId="37" fillId="0" borderId="56" xfId="3" applyFont="1" applyBorder="1" applyAlignment="1" applyProtection="1">
      <alignment horizontal="center" vertical="center"/>
      <protection locked="0"/>
    </xf>
    <xf numFmtId="181" fontId="35" fillId="0" borderId="57" xfId="3" applyNumberFormat="1" applyFont="1" applyBorder="1" applyAlignment="1" applyProtection="1">
      <alignment horizontal="right" vertical="center"/>
      <protection locked="0"/>
    </xf>
    <xf numFmtId="181" fontId="35" fillId="0" borderId="56" xfId="3" applyNumberFormat="1" applyFont="1" applyBorder="1" applyAlignment="1" applyProtection="1">
      <alignment horizontal="right" vertical="center"/>
      <protection locked="0"/>
    </xf>
    <xf numFmtId="181" fontId="35" fillId="0" borderId="55" xfId="3" applyNumberFormat="1" applyFont="1" applyBorder="1" applyAlignment="1" applyProtection="1">
      <alignment horizontal="right" vertical="center"/>
      <protection locked="0"/>
    </xf>
    <xf numFmtId="0" fontId="20" fillId="4" borderId="0" xfId="4" applyFont="1" applyFill="1" applyAlignment="1">
      <alignment horizontal="center" vertical="center"/>
    </xf>
    <xf numFmtId="0" fontId="20" fillId="4" borderId="0" xfId="4" applyFont="1" applyFill="1" applyAlignment="1">
      <alignment horizontal="left" vertical="center" wrapText="1"/>
    </xf>
    <xf numFmtId="178" fontId="20" fillId="4" borderId="0" xfId="4" applyNumberFormat="1" applyFont="1" applyFill="1" applyAlignment="1">
      <alignment horizontal="right" vertical="center"/>
    </xf>
    <xf numFmtId="0" fontId="18" fillId="4" borderId="0" xfId="4" applyFont="1" applyFill="1" applyAlignment="1" applyProtection="1">
      <alignment horizontal="center" vertical="center" shrinkToFit="1"/>
      <protection locked="0"/>
    </xf>
    <xf numFmtId="0" fontId="3" fillId="0" borderId="3" xfId="5" applyFont="1" applyBorder="1" applyAlignment="1">
      <alignment horizontal="left" vertical="center" wrapText="1"/>
    </xf>
    <xf numFmtId="0" fontId="4" fillId="0" borderId="32" xfId="5" applyFont="1" applyBorder="1" applyAlignment="1">
      <alignment horizontal="left" vertical="center" wrapText="1"/>
    </xf>
    <xf numFmtId="0" fontId="4" fillId="0" borderId="31" xfId="5" applyFont="1" applyBorder="1" applyAlignment="1">
      <alignment horizontal="left" vertical="center" wrapText="1"/>
    </xf>
    <xf numFmtId="0" fontId="4" fillId="0" borderId="64" xfId="5" applyFont="1" applyBorder="1" applyAlignment="1">
      <alignment horizontal="left" vertical="center" wrapText="1"/>
    </xf>
    <xf numFmtId="0" fontId="4" fillId="0" borderId="0" xfId="5" applyFont="1" applyBorder="1" applyAlignment="1">
      <alignment horizontal="left" vertical="center" wrapText="1"/>
    </xf>
    <xf numFmtId="0" fontId="4" fillId="0" borderId="15" xfId="5" applyFont="1" applyBorder="1" applyAlignment="1">
      <alignment horizontal="left" vertical="center" wrapText="1"/>
    </xf>
    <xf numFmtId="0" fontId="4" fillId="0" borderId="1" xfId="7" applyFont="1" applyBorder="1" applyAlignment="1">
      <alignment horizontal="left" vertical="center" wrapText="1"/>
    </xf>
    <xf numFmtId="38" fontId="5" fillId="5" borderId="1" xfId="2" applyFont="1" applyFill="1" applyBorder="1" applyAlignment="1" applyProtection="1">
      <alignment horizontal="left" vertical="center" wrapText="1"/>
      <protection locked="0"/>
    </xf>
    <xf numFmtId="0" fontId="5" fillId="0" borderId="1" xfId="7" applyBorder="1" applyAlignment="1">
      <alignment horizontal="left" vertical="center"/>
    </xf>
    <xf numFmtId="0" fontId="2" fillId="4" borderId="0" xfId="5" applyFont="1" applyFill="1" applyAlignment="1">
      <alignment horizontal="left" vertical="top" wrapText="1"/>
    </xf>
    <xf numFmtId="0" fontId="7" fillId="4" borderId="0" xfId="5" applyFont="1" applyFill="1" applyAlignment="1">
      <alignment horizontal="left" vertical="top" wrapText="1"/>
    </xf>
    <xf numFmtId="0" fontId="9" fillId="0" borderId="1" xfId="5" applyFont="1" applyBorder="1" applyAlignment="1">
      <alignment horizontal="left" vertical="center"/>
    </xf>
    <xf numFmtId="0" fontId="13" fillId="0" borderId="1" xfId="5" applyBorder="1" applyAlignment="1">
      <alignment horizontal="left" vertical="center"/>
    </xf>
    <xf numFmtId="0" fontId="0" fillId="0" borderId="3" xfId="0" applyBorder="1" applyAlignment="1">
      <alignment horizontal="left" vertical="center"/>
    </xf>
    <xf numFmtId="0" fontId="0" fillId="0" borderId="32" xfId="0" applyBorder="1" applyAlignment="1">
      <alignment horizontal="left" vertical="center"/>
    </xf>
    <xf numFmtId="0" fontId="11" fillId="0" borderId="0" xfId="5" applyFont="1" applyAlignment="1">
      <alignment horizontal="left" vertical="top" wrapText="1"/>
    </xf>
    <xf numFmtId="0" fontId="13" fillId="0" borderId="0" xfId="5" applyAlignment="1">
      <alignment horizontal="left" vertical="top" wrapText="1"/>
    </xf>
    <xf numFmtId="0" fontId="10" fillId="5" borderId="1" xfId="5" applyFont="1" applyFill="1" applyBorder="1" applyAlignment="1" applyProtection="1">
      <alignment horizontal="left" vertical="center" wrapText="1"/>
      <protection locked="0"/>
    </xf>
    <xf numFmtId="0" fontId="12" fillId="5" borderId="1" xfId="5" applyFont="1" applyFill="1" applyBorder="1" applyAlignment="1" applyProtection="1">
      <alignment horizontal="left" vertical="center" wrapText="1"/>
      <protection locked="0"/>
    </xf>
    <xf numFmtId="0" fontId="12" fillId="0" borderId="1" xfId="5" applyFont="1" applyBorder="1" applyAlignment="1">
      <alignment horizontal="left" vertical="center" wrapText="1"/>
    </xf>
    <xf numFmtId="0" fontId="12" fillId="0" borderId="1" xfId="5" applyFont="1" applyBorder="1" applyAlignment="1">
      <alignment horizontal="left" vertical="center"/>
    </xf>
    <xf numFmtId="0" fontId="9" fillId="0" borderId="1" xfId="5" applyFont="1" applyBorder="1" applyAlignment="1">
      <alignment horizontal="left" vertical="center" wrapText="1"/>
    </xf>
    <xf numFmtId="0" fontId="11" fillId="0" borderId="1" xfId="5" applyFont="1" applyBorder="1" applyAlignment="1">
      <alignment horizontal="left" vertical="center" wrapText="1"/>
    </xf>
    <xf numFmtId="38" fontId="12" fillId="5" borderId="1" xfId="6" applyFont="1" applyFill="1" applyBorder="1" applyAlignment="1" applyProtection="1">
      <alignment horizontal="left" vertical="center" wrapText="1"/>
      <protection locked="0"/>
    </xf>
  </cellXfs>
  <cellStyles count="8">
    <cellStyle name="パーセント 2" xfId="1" xr:uid="{00000000-0005-0000-0000-000000000000}"/>
    <cellStyle name="桁区切り" xfId="6" builtinId="6"/>
    <cellStyle name="桁区切り 2" xfId="2" xr:uid="{00000000-0005-0000-0000-000001000000}"/>
    <cellStyle name="標準" xfId="0" builtinId="0"/>
    <cellStyle name="標準 2" xfId="3" xr:uid="{00000000-0005-0000-0000-000003000000}"/>
    <cellStyle name="標準 2 2" xfId="4" xr:uid="{348A0A82-79AF-4D42-BB48-88E4960654BC}"/>
    <cellStyle name="標準 3" xfId="5" xr:uid="{2DECEA72-CDAD-4CA4-AA8B-E09BC013BC6A}"/>
    <cellStyle name="標準 3 2" xfId="7" xr:uid="{0DA81A02-55C0-4DB4-A912-2F3B444C4A24}"/>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5</xdr:col>
      <xdr:colOff>476250</xdr:colOff>
      <xdr:row>13</xdr:row>
      <xdr:rowOff>219075</xdr:rowOff>
    </xdr:from>
    <xdr:to>
      <xdr:col>10</xdr:col>
      <xdr:colOff>66675</xdr:colOff>
      <xdr:row>16</xdr:row>
      <xdr:rowOff>0</xdr:rowOff>
    </xdr:to>
    <xdr:sp macro="" textlink="">
      <xdr:nvSpPr>
        <xdr:cNvPr id="7241" name="大かっこ 1">
          <a:extLst>
            <a:ext uri="{FF2B5EF4-FFF2-40B4-BE49-F238E27FC236}">
              <a16:creationId xmlns:a16="http://schemas.microsoft.com/office/drawing/2014/main" id="{00000000-0008-0000-0000-0000491C0000}"/>
            </a:ext>
          </a:extLst>
        </xdr:cNvPr>
        <xdr:cNvSpPr>
          <a:spLocks noChangeArrowheads="1"/>
        </xdr:cNvSpPr>
      </xdr:nvSpPr>
      <xdr:spPr bwMode="auto">
        <a:xfrm>
          <a:off x="3409950" y="3190875"/>
          <a:ext cx="3019425" cy="466725"/>
        </a:xfrm>
        <a:prstGeom prst="bracketPair">
          <a:avLst>
            <a:gd name="adj" fmla="val 1666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342900</xdr:colOff>
      <xdr:row>13</xdr:row>
      <xdr:rowOff>175260</xdr:rowOff>
    </xdr:from>
    <xdr:to>
      <xdr:col>10</xdr:col>
      <xdr:colOff>53340</xdr:colOff>
      <xdr:row>16</xdr:row>
      <xdr:rowOff>0</xdr:rowOff>
    </xdr:to>
    <xdr:sp macro="" textlink="">
      <xdr:nvSpPr>
        <xdr:cNvPr id="2" name="大かっこ 1">
          <a:extLst>
            <a:ext uri="{FF2B5EF4-FFF2-40B4-BE49-F238E27FC236}">
              <a16:creationId xmlns:a16="http://schemas.microsoft.com/office/drawing/2014/main" id="{00000000-0008-0000-0500-000002000000}"/>
            </a:ext>
          </a:extLst>
        </xdr:cNvPr>
        <xdr:cNvSpPr>
          <a:spLocks noChangeArrowheads="1"/>
        </xdr:cNvSpPr>
      </xdr:nvSpPr>
      <xdr:spPr bwMode="auto">
        <a:xfrm>
          <a:off x="2371725" y="3147060"/>
          <a:ext cx="3425190" cy="510540"/>
        </a:xfrm>
        <a:prstGeom prst="bracketPair">
          <a:avLst>
            <a:gd name="adj" fmla="val 1666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editAs="oneCell">
        <xdr:from>
          <xdr:col>2</xdr:col>
          <xdr:colOff>342900</xdr:colOff>
          <xdr:row>24</xdr:row>
          <xdr:rowOff>0</xdr:rowOff>
        </xdr:from>
        <xdr:to>
          <xdr:col>2</xdr:col>
          <xdr:colOff>514350</xdr:colOff>
          <xdr:row>25</xdr:row>
          <xdr:rowOff>19050</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500-00000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342900</xdr:colOff>
          <xdr:row>25</xdr:row>
          <xdr:rowOff>219075</xdr:rowOff>
        </xdr:from>
        <xdr:to>
          <xdr:col>2</xdr:col>
          <xdr:colOff>533400</xdr:colOff>
          <xdr:row>27</xdr:row>
          <xdr:rowOff>9525</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id="{00000000-0008-0000-0500-00000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342900</xdr:colOff>
          <xdr:row>28</xdr:row>
          <xdr:rowOff>0</xdr:rowOff>
        </xdr:from>
        <xdr:to>
          <xdr:col>2</xdr:col>
          <xdr:colOff>533400</xdr:colOff>
          <xdr:row>29</xdr:row>
          <xdr:rowOff>0</xdr:rowOff>
        </xdr:to>
        <xdr:sp macro="" textlink="">
          <xdr:nvSpPr>
            <xdr:cNvPr id="12291" name="Check Box 3" hidden="1">
              <a:extLst>
                <a:ext uri="{63B3BB69-23CF-44E3-9099-C40C66FF867C}">
                  <a14:compatExt spid="_x0000_s12291"/>
                </a:ext>
                <a:ext uri="{FF2B5EF4-FFF2-40B4-BE49-F238E27FC236}">
                  <a16:creationId xmlns:a16="http://schemas.microsoft.com/office/drawing/2014/main" id="{00000000-0008-0000-0500-00000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152400</xdr:colOff>
          <xdr:row>56</xdr:row>
          <xdr:rowOff>542925</xdr:rowOff>
        </xdr:from>
        <xdr:to>
          <xdr:col>4</xdr:col>
          <xdr:colOff>695325</xdr:colOff>
          <xdr:row>58</xdr:row>
          <xdr:rowOff>47625</xdr:rowOff>
        </xdr:to>
        <xdr:sp macro="" textlink="">
          <xdr:nvSpPr>
            <xdr:cNvPr id="14337" name="Check Box 1" hidden="1">
              <a:extLst>
                <a:ext uri="{63B3BB69-23CF-44E3-9099-C40C66FF867C}">
                  <a14:compatExt spid="_x0000_s14337"/>
                </a:ext>
                <a:ext uri="{FF2B5EF4-FFF2-40B4-BE49-F238E27FC236}">
                  <a16:creationId xmlns:a16="http://schemas.microsoft.com/office/drawing/2014/main" id="{00000000-0008-0000-0600-00000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133350</xdr:colOff>
          <xdr:row>58</xdr:row>
          <xdr:rowOff>0</xdr:rowOff>
        </xdr:from>
        <xdr:to>
          <xdr:col>4</xdr:col>
          <xdr:colOff>676275</xdr:colOff>
          <xdr:row>58</xdr:row>
          <xdr:rowOff>400050</xdr:rowOff>
        </xdr:to>
        <xdr:sp macro="" textlink="">
          <xdr:nvSpPr>
            <xdr:cNvPr id="14338" name="Check Box 2" hidden="1">
              <a:extLst>
                <a:ext uri="{63B3BB69-23CF-44E3-9099-C40C66FF867C}">
                  <a14:compatExt spid="_x0000_s14338"/>
                </a:ext>
                <a:ext uri="{FF2B5EF4-FFF2-40B4-BE49-F238E27FC236}">
                  <a16:creationId xmlns:a16="http://schemas.microsoft.com/office/drawing/2014/main" id="{00000000-0008-0000-0600-00000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133350</xdr:colOff>
          <xdr:row>58</xdr:row>
          <xdr:rowOff>9525</xdr:rowOff>
        </xdr:from>
        <xdr:to>
          <xdr:col>5</xdr:col>
          <xdr:colOff>476250</xdr:colOff>
          <xdr:row>58</xdr:row>
          <xdr:rowOff>400050</xdr:rowOff>
        </xdr:to>
        <xdr:sp macro="" textlink="">
          <xdr:nvSpPr>
            <xdr:cNvPr id="14339" name="Check Box 3" hidden="1">
              <a:extLst>
                <a:ext uri="{63B3BB69-23CF-44E3-9099-C40C66FF867C}">
                  <a14:compatExt spid="_x0000_s14339"/>
                </a:ext>
                <a:ext uri="{FF2B5EF4-FFF2-40B4-BE49-F238E27FC236}">
                  <a16:creationId xmlns:a16="http://schemas.microsoft.com/office/drawing/2014/main" id="{00000000-0008-0000-0600-00000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200025</xdr:colOff>
          <xdr:row>56</xdr:row>
          <xdr:rowOff>523875</xdr:rowOff>
        </xdr:from>
        <xdr:to>
          <xdr:col>8</xdr:col>
          <xdr:colOff>628650</xdr:colOff>
          <xdr:row>58</xdr:row>
          <xdr:rowOff>28575</xdr:rowOff>
        </xdr:to>
        <xdr:sp macro="" textlink="">
          <xdr:nvSpPr>
            <xdr:cNvPr id="14340" name="Check Box 4" hidden="1">
              <a:extLst>
                <a:ext uri="{63B3BB69-23CF-44E3-9099-C40C66FF867C}">
                  <a14:compatExt spid="_x0000_s14340"/>
                </a:ext>
                <a:ext uri="{FF2B5EF4-FFF2-40B4-BE49-F238E27FC236}">
                  <a16:creationId xmlns:a16="http://schemas.microsoft.com/office/drawing/2014/main" id="{00000000-0008-0000-0600-000004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123825</xdr:colOff>
          <xdr:row>56</xdr:row>
          <xdr:rowOff>533400</xdr:rowOff>
        </xdr:from>
        <xdr:to>
          <xdr:col>6</xdr:col>
          <xdr:colOff>704850</xdr:colOff>
          <xdr:row>58</xdr:row>
          <xdr:rowOff>38100</xdr:rowOff>
        </xdr:to>
        <xdr:sp macro="" textlink="">
          <xdr:nvSpPr>
            <xdr:cNvPr id="14341" name="Check Box 5" hidden="1">
              <a:extLst>
                <a:ext uri="{63B3BB69-23CF-44E3-9099-C40C66FF867C}">
                  <a14:compatExt spid="_x0000_s14341"/>
                </a:ext>
                <a:ext uri="{FF2B5EF4-FFF2-40B4-BE49-F238E27FC236}">
                  <a16:creationId xmlns:a16="http://schemas.microsoft.com/office/drawing/2014/main" id="{00000000-0008-0000-0600-000005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7" Type="http://schemas.openxmlformats.org/officeDocument/2006/relationships/comments" Target="../comments4.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8.xml"/><Relationship Id="rId3" Type="http://schemas.openxmlformats.org/officeDocument/2006/relationships/vmlDrawing" Target="../drawings/vmlDrawing5.vml"/><Relationship Id="rId7" Type="http://schemas.openxmlformats.org/officeDocument/2006/relationships/ctrlProp" Target="../ctrlProps/ctrlProp7.xml"/><Relationship Id="rId2" Type="http://schemas.openxmlformats.org/officeDocument/2006/relationships/drawing" Target="../drawings/drawing3.xml"/><Relationship Id="rId1" Type="http://schemas.openxmlformats.org/officeDocument/2006/relationships/printerSettings" Target="../printerSettings/printerSettings6.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499984740745262"/>
  </sheetPr>
  <dimension ref="A1:K42"/>
  <sheetViews>
    <sheetView tabSelected="1" view="pageBreakPreview" zoomScale="80" zoomScaleNormal="100" zoomScaleSheetLayoutView="80" workbookViewId="0">
      <selection activeCell="N23" sqref="N23"/>
    </sheetView>
  </sheetViews>
  <sheetFormatPr defaultColWidth="0" defaultRowHeight="14.25" customHeight="1" zeroHeight="1"/>
  <cols>
    <col min="1" max="1" width="2.5" style="12" customWidth="1"/>
    <col min="2" max="10" width="9" style="12" customWidth="1"/>
    <col min="11" max="11" width="2.5" style="12" customWidth="1"/>
    <col min="12" max="15" width="9" style="12" customWidth="1"/>
    <col min="16" max="16384" width="0" style="12" hidden="1"/>
  </cols>
  <sheetData>
    <row r="1" spans="1:11" ht="18" customHeight="1">
      <c r="A1" s="65"/>
      <c r="B1" s="65"/>
      <c r="C1" s="65"/>
      <c r="D1" s="65"/>
      <c r="E1" s="65"/>
      <c r="F1" s="65"/>
      <c r="G1" s="65"/>
      <c r="H1" s="65"/>
      <c r="I1" s="65"/>
      <c r="J1" s="65"/>
      <c r="K1" s="65"/>
    </row>
    <row r="2" spans="1:11" ht="18" customHeight="1">
      <c r="A2" s="65"/>
      <c r="B2" s="65"/>
      <c r="C2" s="65"/>
      <c r="D2" s="65"/>
      <c r="E2" s="65"/>
      <c r="F2" s="65"/>
      <c r="G2" s="65"/>
      <c r="H2" s="65"/>
      <c r="I2" s="65"/>
      <c r="J2" s="65"/>
      <c r="K2" s="65"/>
    </row>
    <row r="3" spans="1:11" ht="18" customHeight="1">
      <c r="A3" s="65"/>
      <c r="B3" s="65" t="s">
        <v>79</v>
      </c>
      <c r="C3" s="65"/>
      <c r="D3" s="65"/>
      <c r="E3" s="65"/>
      <c r="F3" s="65"/>
      <c r="G3" s="65"/>
      <c r="H3" s="65"/>
      <c r="I3" s="65"/>
      <c r="J3" s="65"/>
      <c r="K3" s="65"/>
    </row>
    <row r="4" spans="1:11" ht="18" customHeight="1">
      <c r="A4" s="65"/>
      <c r="B4" s="65"/>
      <c r="C4" s="65"/>
      <c r="D4" s="65"/>
      <c r="E4" s="65"/>
      <c r="F4" s="65"/>
      <c r="G4" s="65"/>
      <c r="H4" s="65"/>
      <c r="I4" s="65"/>
      <c r="J4" s="65"/>
      <c r="K4" s="65"/>
    </row>
    <row r="5" spans="1:11" ht="18" customHeight="1">
      <c r="A5" s="65"/>
      <c r="B5" s="65"/>
      <c r="C5" s="65"/>
      <c r="D5" s="65"/>
      <c r="E5" s="65"/>
      <c r="F5" s="65"/>
      <c r="G5" s="65"/>
      <c r="H5" s="294">
        <f ca="1">TODAY()</f>
        <v>45593</v>
      </c>
      <c r="I5" s="294"/>
      <c r="J5" s="294"/>
      <c r="K5" s="65"/>
    </row>
    <row r="6" spans="1:11" ht="18" customHeight="1">
      <c r="A6" s="65"/>
      <c r="B6" s="65"/>
      <c r="C6" s="65"/>
      <c r="D6" s="65"/>
      <c r="E6" s="65"/>
      <c r="F6" s="65"/>
      <c r="G6" s="65"/>
      <c r="H6" s="65"/>
      <c r="I6" s="65"/>
      <c r="J6" s="65"/>
      <c r="K6" s="65"/>
    </row>
    <row r="7" spans="1:11" ht="18" customHeight="1">
      <c r="A7" s="65"/>
      <c r="B7" s="65"/>
      <c r="C7" s="65"/>
      <c r="D7" s="65"/>
      <c r="E7" s="65"/>
      <c r="F7" s="65"/>
      <c r="G7" s="65"/>
      <c r="H7" s="65"/>
      <c r="I7" s="65"/>
      <c r="J7" s="65"/>
      <c r="K7" s="65"/>
    </row>
    <row r="8" spans="1:11" ht="18" customHeight="1">
      <c r="A8" s="65"/>
      <c r="B8" s="65" t="s">
        <v>155</v>
      </c>
      <c r="C8" s="65"/>
      <c r="D8" s="65"/>
      <c r="E8" s="65"/>
      <c r="F8" s="65"/>
      <c r="G8" s="65"/>
      <c r="H8" s="65"/>
      <c r="I8" s="65"/>
      <c r="J8" s="65"/>
      <c r="K8" s="65"/>
    </row>
    <row r="9" spans="1:11" ht="18" customHeight="1">
      <c r="A9" s="65"/>
      <c r="B9" s="65"/>
      <c r="C9" s="65"/>
      <c r="D9" s="65"/>
      <c r="E9" s="65"/>
      <c r="F9" s="65"/>
      <c r="G9" s="65"/>
      <c r="H9" s="65"/>
      <c r="I9" s="65"/>
      <c r="J9" s="65"/>
      <c r="K9" s="65"/>
    </row>
    <row r="10" spans="1:11" ht="18" customHeight="1">
      <c r="A10" s="65"/>
      <c r="B10" s="65"/>
      <c r="C10" s="65"/>
      <c r="D10" s="65"/>
      <c r="E10" s="65"/>
      <c r="F10" s="65"/>
      <c r="G10" s="65"/>
      <c r="H10" s="65"/>
      <c r="I10" s="65"/>
      <c r="J10" s="65"/>
      <c r="K10" s="65"/>
    </row>
    <row r="11" spans="1:11" ht="18" customHeight="1">
      <c r="A11" s="65"/>
      <c r="B11" s="65"/>
      <c r="C11" s="65"/>
      <c r="D11" s="65"/>
      <c r="E11" s="65"/>
      <c r="F11" s="65"/>
      <c r="G11" s="66" t="s">
        <v>32</v>
      </c>
      <c r="H11" s="293"/>
      <c r="I11" s="293"/>
      <c r="J11" s="293"/>
      <c r="K11" s="65"/>
    </row>
    <row r="12" spans="1:11" ht="18" customHeight="1">
      <c r="A12" s="65"/>
      <c r="B12" s="65"/>
      <c r="C12" s="65"/>
      <c r="D12" s="65"/>
      <c r="E12" s="65"/>
      <c r="F12" s="65"/>
      <c r="G12" s="66" t="s">
        <v>33</v>
      </c>
      <c r="H12" s="293"/>
      <c r="I12" s="293"/>
      <c r="J12" s="293"/>
      <c r="K12" s="65"/>
    </row>
    <row r="13" spans="1:11" ht="18" customHeight="1">
      <c r="A13" s="65"/>
      <c r="B13" s="65"/>
      <c r="C13" s="65"/>
      <c r="D13" s="65"/>
      <c r="E13" s="65"/>
      <c r="F13" s="65"/>
      <c r="G13" s="66" t="s">
        <v>34</v>
      </c>
      <c r="H13" s="293"/>
      <c r="I13" s="293"/>
      <c r="J13" s="293"/>
      <c r="K13" s="65"/>
    </row>
    <row r="14" spans="1:11" ht="18" customHeight="1">
      <c r="A14" s="65"/>
      <c r="B14" s="65"/>
      <c r="C14" s="65"/>
      <c r="D14" s="65"/>
      <c r="E14" s="65"/>
      <c r="F14" s="65"/>
      <c r="G14" s="66"/>
      <c r="H14" s="67"/>
      <c r="I14" s="67"/>
      <c r="J14" s="67"/>
      <c r="K14" s="65"/>
    </row>
    <row r="15" spans="1:11" ht="18" customHeight="1">
      <c r="A15" s="65"/>
      <c r="B15" s="65"/>
      <c r="C15" s="65"/>
      <c r="D15" s="65"/>
      <c r="E15" s="65"/>
      <c r="F15" s="65"/>
      <c r="G15" s="68" t="s">
        <v>35</v>
      </c>
      <c r="H15" s="293"/>
      <c r="I15" s="293"/>
      <c r="J15" s="293"/>
      <c r="K15" s="65"/>
    </row>
    <row r="16" spans="1:11" ht="18" customHeight="1">
      <c r="A16" s="65"/>
      <c r="B16" s="65"/>
      <c r="C16" s="65"/>
      <c r="D16" s="65"/>
      <c r="E16" s="65"/>
      <c r="F16" s="65"/>
      <c r="G16" s="68" t="s">
        <v>23</v>
      </c>
      <c r="H16" s="293"/>
      <c r="I16" s="293"/>
      <c r="J16" s="293"/>
      <c r="K16" s="65"/>
    </row>
    <row r="17" spans="1:11" ht="18" customHeight="1">
      <c r="A17" s="65"/>
      <c r="B17" s="65"/>
      <c r="C17" s="65"/>
      <c r="D17" s="65"/>
      <c r="E17" s="65"/>
      <c r="F17" s="65"/>
      <c r="G17" s="65"/>
      <c r="H17" s="65"/>
      <c r="I17" s="65"/>
      <c r="J17" s="65"/>
      <c r="K17" s="65"/>
    </row>
    <row r="18" spans="1:11" ht="18" customHeight="1">
      <c r="A18" s="65"/>
      <c r="B18" s="65"/>
      <c r="C18" s="65"/>
      <c r="D18" s="65"/>
      <c r="E18" s="65"/>
      <c r="F18" s="65"/>
      <c r="G18" s="65"/>
      <c r="H18" s="65"/>
      <c r="I18" s="65"/>
      <c r="J18" s="65"/>
      <c r="K18" s="65"/>
    </row>
    <row r="19" spans="1:11" ht="18" customHeight="1">
      <c r="A19" s="65"/>
      <c r="B19" s="289" t="s">
        <v>70</v>
      </c>
      <c r="C19" s="289"/>
      <c r="D19" s="289"/>
      <c r="E19" s="289"/>
      <c r="F19" s="289"/>
      <c r="G19" s="289"/>
      <c r="H19" s="289"/>
      <c r="I19" s="289"/>
      <c r="J19" s="289"/>
      <c r="K19" s="65"/>
    </row>
    <row r="20" spans="1:11" ht="18" customHeight="1">
      <c r="A20" s="65"/>
      <c r="B20" s="65"/>
      <c r="C20" s="65"/>
      <c r="D20" s="65"/>
      <c r="E20" s="65"/>
      <c r="F20" s="65"/>
      <c r="G20" s="65"/>
      <c r="H20" s="65"/>
      <c r="I20" s="65"/>
      <c r="J20" s="65"/>
      <c r="K20" s="65"/>
    </row>
    <row r="21" spans="1:11" ht="18" customHeight="1">
      <c r="A21" s="65"/>
      <c r="B21" s="65"/>
      <c r="C21" s="65"/>
      <c r="D21" s="65"/>
      <c r="E21" s="65"/>
      <c r="F21" s="65"/>
      <c r="G21" s="65"/>
      <c r="H21" s="65"/>
      <c r="I21" s="65"/>
      <c r="J21" s="65"/>
      <c r="K21" s="65"/>
    </row>
    <row r="22" spans="1:11" ht="18" customHeight="1">
      <c r="A22" s="65"/>
      <c r="B22" s="290" t="s">
        <v>158</v>
      </c>
      <c r="C22" s="290"/>
      <c r="D22" s="290"/>
      <c r="E22" s="290"/>
      <c r="F22" s="290"/>
      <c r="G22" s="290"/>
      <c r="H22" s="290"/>
      <c r="I22" s="290"/>
      <c r="J22" s="290"/>
      <c r="K22" s="65"/>
    </row>
    <row r="23" spans="1:11" ht="18" customHeight="1">
      <c r="A23" s="65"/>
      <c r="B23" s="290"/>
      <c r="C23" s="290"/>
      <c r="D23" s="290"/>
      <c r="E23" s="290"/>
      <c r="F23" s="290"/>
      <c r="G23" s="290"/>
      <c r="H23" s="290"/>
      <c r="I23" s="290"/>
      <c r="J23" s="290"/>
      <c r="K23" s="65"/>
    </row>
    <row r="24" spans="1:11" ht="18" customHeight="1">
      <c r="A24" s="65"/>
      <c r="B24" s="290"/>
      <c r="C24" s="290"/>
      <c r="D24" s="290"/>
      <c r="E24" s="290"/>
      <c r="F24" s="290"/>
      <c r="G24" s="290"/>
      <c r="H24" s="290"/>
      <c r="I24" s="290"/>
      <c r="J24" s="290"/>
      <c r="K24" s="65"/>
    </row>
    <row r="25" spans="1:11" ht="18" customHeight="1">
      <c r="A25" s="65"/>
      <c r="B25" s="65"/>
      <c r="C25" s="65"/>
      <c r="D25" s="65"/>
      <c r="E25" s="65"/>
      <c r="F25" s="65"/>
      <c r="G25" s="65"/>
      <c r="H25" s="65"/>
      <c r="I25" s="65"/>
      <c r="J25" s="65"/>
      <c r="K25" s="65"/>
    </row>
    <row r="26" spans="1:11" ht="18" customHeight="1">
      <c r="A26" s="65"/>
      <c r="B26" s="289" t="s">
        <v>36</v>
      </c>
      <c r="C26" s="289"/>
      <c r="D26" s="289"/>
      <c r="E26" s="289"/>
      <c r="F26" s="289"/>
      <c r="G26" s="289"/>
      <c r="H26" s="289"/>
      <c r="I26" s="289"/>
      <c r="J26" s="289"/>
      <c r="K26" s="65"/>
    </row>
    <row r="27" spans="1:11" ht="18" customHeight="1">
      <c r="A27" s="65"/>
      <c r="B27" s="65"/>
      <c r="C27" s="65"/>
      <c r="D27" s="65"/>
      <c r="E27" s="65"/>
      <c r="F27" s="65"/>
      <c r="G27" s="65"/>
      <c r="H27" s="65"/>
      <c r="I27" s="65"/>
      <c r="J27" s="65"/>
      <c r="K27" s="65"/>
    </row>
    <row r="28" spans="1:11" ht="18" customHeight="1">
      <c r="A28" s="65"/>
      <c r="B28" s="65"/>
      <c r="C28" s="65"/>
      <c r="D28" s="65"/>
      <c r="E28" s="65"/>
      <c r="F28" s="69"/>
      <c r="G28" s="69"/>
      <c r="H28" s="69"/>
      <c r="I28" s="65"/>
      <c r="J28" s="65"/>
      <c r="K28" s="65"/>
    </row>
    <row r="29" spans="1:11" ht="18" customHeight="1">
      <c r="A29" s="65"/>
      <c r="B29" s="65"/>
      <c r="C29" s="287" t="s">
        <v>71</v>
      </c>
      <c r="D29" s="287"/>
      <c r="E29" s="287"/>
      <c r="F29" s="291">
        <f>別表１!C20</f>
        <v>0</v>
      </c>
      <c r="G29" s="291"/>
      <c r="H29" s="291"/>
      <c r="I29" s="65" t="s">
        <v>72</v>
      </c>
      <c r="J29" s="65"/>
      <c r="K29" s="65"/>
    </row>
    <row r="30" spans="1:11" ht="18" customHeight="1">
      <c r="A30" s="65"/>
      <c r="B30" s="65"/>
      <c r="C30" s="287" t="s">
        <v>73</v>
      </c>
      <c r="D30" s="287"/>
      <c r="E30" s="287"/>
      <c r="F30" s="292"/>
      <c r="G30" s="292"/>
      <c r="H30" s="292"/>
      <c r="I30" s="65" t="s">
        <v>72</v>
      </c>
      <c r="J30" s="65"/>
      <c r="K30" s="65"/>
    </row>
    <row r="31" spans="1:11" ht="18" customHeight="1">
      <c r="A31" s="65"/>
      <c r="B31" s="65"/>
      <c r="C31" s="287" t="s">
        <v>74</v>
      </c>
      <c r="D31" s="287"/>
      <c r="E31" s="287"/>
      <c r="F31" s="288">
        <f>F29-F30</f>
        <v>0</v>
      </c>
      <c r="G31" s="288"/>
      <c r="H31" s="288"/>
      <c r="I31" s="65" t="s">
        <v>72</v>
      </c>
      <c r="J31" s="65"/>
      <c r="K31" s="65"/>
    </row>
    <row r="32" spans="1:11" ht="18" customHeight="1">
      <c r="A32" s="65"/>
      <c r="B32" s="65"/>
      <c r="C32" s="65"/>
      <c r="D32" s="65"/>
      <c r="E32" s="65"/>
      <c r="F32" s="65"/>
      <c r="G32" s="65"/>
      <c r="H32" s="65"/>
      <c r="I32" s="65"/>
      <c r="J32" s="65"/>
      <c r="K32" s="65"/>
    </row>
    <row r="33" spans="1:11" ht="18" customHeight="1">
      <c r="A33" s="65"/>
      <c r="B33" s="65"/>
      <c r="C33" s="65"/>
      <c r="D33" s="65"/>
      <c r="E33" s="65"/>
      <c r="F33" s="65"/>
      <c r="G33" s="65"/>
      <c r="H33" s="65"/>
      <c r="I33" s="65"/>
      <c r="J33" s="65"/>
      <c r="K33" s="65"/>
    </row>
    <row r="34" spans="1:11" ht="18" customHeight="1">
      <c r="A34" s="65"/>
      <c r="B34" s="65"/>
      <c r="C34" s="65"/>
      <c r="D34" s="65"/>
      <c r="E34" s="65"/>
      <c r="F34" s="65"/>
      <c r="G34" s="65"/>
      <c r="H34" s="65"/>
      <c r="I34" s="65"/>
      <c r="J34" s="65"/>
      <c r="K34" s="65"/>
    </row>
    <row r="35" spans="1:11" ht="18" customHeight="1">
      <c r="A35" s="65"/>
      <c r="B35" s="65"/>
      <c r="C35" s="70"/>
      <c r="D35" s="65"/>
      <c r="E35" s="65"/>
      <c r="F35" s="65"/>
      <c r="G35" s="65"/>
      <c r="H35" s="65"/>
      <c r="I35" s="65"/>
      <c r="J35" s="65"/>
      <c r="K35" s="65"/>
    </row>
    <row r="36" spans="1:11" ht="18" customHeight="1">
      <c r="A36" s="65"/>
      <c r="B36" s="65"/>
      <c r="C36" s="70"/>
      <c r="D36" s="65"/>
      <c r="E36" s="65"/>
      <c r="F36" s="65"/>
      <c r="G36" s="65"/>
      <c r="H36" s="65"/>
      <c r="I36" s="65"/>
      <c r="J36" s="65"/>
      <c r="K36" s="65"/>
    </row>
    <row r="37" spans="1:11" ht="18" customHeight="1">
      <c r="A37" s="65"/>
      <c r="B37" s="65"/>
      <c r="C37" s="70"/>
      <c r="D37" s="65"/>
      <c r="E37" s="65"/>
      <c r="F37" s="65"/>
      <c r="G37" s="65"/>
      <c r="H37" s="65"/>
      <c r="I37" s="65"/>
      <c r="J37" s="65"/>
      <c r="K37" s="65"/>
    </row>
    <row r="38" spans="1:11" ht="18" customHeight="1">
      <c r="A38" s="65"/>
      <c r="B38" s="65"/>
      <c r="C38" s="65"/>
      <c r="D38" s="65"/>
      <c r="E38" s="65"/>
      <c r="F38" s="65"/>
      <c r="G38" s="65"/>
      <c r="H38" s="65"/>
      <c r="I38" s="65"/>
      <c r="J38" s="65"/>
      <c r="K38" s="65"/>
    </row>
    <row r="39" spans="1:11" ht="18" customHeight="1"/>
    <row r="40" spans="1:11" ht="18" hidden="1" customHeight="1"/>
    <row r="41" spans="1:11" ht="15" hidden="1" customHeight="1"/>
    <row r="42" spans="1:11"/>
  </sheetData>
  <protectedRanges>
    <protectedRange sqref="F30 H16 H15 H13 H12 H11" name="範囲1"/>
  </protectedRanges>
  <mergeCells count="15">
    <mergeCell ref="H16:J16"/>
    <mergeCell ref="H5:J5"/>
    <mergeCell ref="H11:J11"/>
    <mergeCell ref="H12:J12"/>
    <mergeCell ref="H13:J13"/>
    <mergeCell ref="H15:J15"/>
    <mergeCell ref="C31:E31"/>
    <mergeCell ref="F31:H31"/>
    <mergeCell ref="B19:J19"/>
    <mergeCell ref="B22:J24"/>
    <mergeCell ref="B26:J26"/>
    <mergeCell ref="C29:E29"/>
    <mergeCell ref="F29:H29"/>
    <mergeCell ref="C30:E30"/>
    <mergeCell ref="F30:H30"/>
  </mergeCells>
  <phoneticPr fontId="14"/>
  <pageMargins left="0.7" right="0.7" top="0.75" bottom="0.75" header="0.3" footer="0.3"/>
  <pageSetup paperSize="9"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27"/>
  <sheetViews>
    <sheetView view="pageBreakPreview" zoomScale="70" zoomScaleNormal="80" zoomScaleSheetLayoutView="70" workbookViewId="0">
      <selection activeCell="A22" sqref="A22:G22"/>
    </sheetView>
  </sheetViews>
  <sheetFormatPr defaultColWidth="0" defaultRowHeight="13.5" zeroHeight="1"/>
  <cols>
    <col min="1" max="1" width="25.375" customWidth="1"/>
    <col min="2" max="2" width="24.75" customWidth="1"/>
    <col min="3" max="3" width="33.875" customWidth="1"/>
    <col min="4" max="4" width="24.25" customWidth="1"/>
    <col min="5" max="5" width="8.875" customWidth="1"/>
    <col min="6" max="6" width="12.5" customWidth="1"/>
    <col min="7" max="7" width="14.625" customWidth="1"/>
    <col min="8" max="8" width="14.625" hidden="1" customWidth="1"/>
    <col min="9" max="9" width="25.125" hidden="1" customWidth="1"/>
  </cols>
  <sheetData>
    <row r="1" spans="1:7" s="71" customFormat="1" ht="20.100000000000001" customHeight="1">
      <c r="A1" s="295" t="s">
        <v>64</v>
      </c>
      <c r="B1" s="296"/>
    </row>
    <row r="2" spans="1:7" s="71" customFormat="1" ht="20.100000000000001" customHeight="1">
      <c r="A2" s="297"/>
      <c r="B2" s="298"/>
    </row>
    <row r="3" spans="1:7" s="71" customFormat="1"/>
    <row r="4" spans="1:7" s="71" customFormat="1" ht="30" customHeight="1">
      <c r="A4" s="301" t="s">
        <v>75</v>
      </c>
      <c r="B4" s="302"/>
      <c r="C4" s="302"/>
      <c r="D4" s="302"/>
      <c r="E4" s="302"/>
      <c r="F4" s="302"/>
      <c r="G4" s="303"/>
    </row>
    <row r="5" spans="1:7" s="71" customFormat="1" ht="15.75" customHeight="1">
      <c r="A5" s="72"/>
      <c r="B5" s="72"/>
    </row>
    <row r="6" spans="1:7" s="71" customFormat="1" ht="30" customHeight="1">
      <c r="A6" s="73" t="s">
        <v>37</v>
      </c>
      <c r="E6" s="74"/>
      <c r="F6" s="75"/>
      <c r="G6" s="75"/>
    </row>
    <row r="7" spans="1:7" s="71" customFormat="1" ht="14.25" customHeight="1">
      <c r="E7" s="74"/>
      <c r="F7" s="75"/>
      <c r="G7" s="75"/>
    </row>
    <row r="8" spans="1:7" s="12" customFormat="1" ht="39.950000000000003" customHeight="1" thickBot="1">
      <c r="A8" s="14" t="s">
        <v>23</v>
      </c>
      <c r="B8" s="48">
        <f>【ケアハウス】別記様式２!H16</f>
        <v>0</v>
      </c>
      <c r="C8" s="14" t="s">
        <v>21</v>
      </c>
      <c r="D8" s="48">
        <f>【ケアハウス】別記様式２!H15</f>
        <v>0</v>
      </c>
      <c r="E8" s="76"/>
      <c r="F8" s="69"/>
      <c r="G8" s="69"/>
    </row>
    <row r="9" spans="1:7" s="12" customFormat="1" ht="39.950000000000003" customHeight="1" thickBot="1">
      <c r="A9" s="47" t="s">
        <v>38</v>
      </c>
      <c r="B9" s="60"/>
      <c r="C9" s="49" t="s">
        <v>39</v>
      </c>
      <c r="D9" s="60" t="s">
        <v>154</v>
      </c>
      <c r="E9" s="76"/>
      <c r="F9" s="69"/>
      <c r="G9" s="69"/>
    </row>
    <row r="10" spans="1:7" s="12" customFormat="1" ht="39.950000000000003" customHeight="1" thickBot="1">
      <c r="A10" s="15" t="s">
        <v>40</v>
      </c>
      <c r="B10" s="61"/>
      <c r="C10" s="16" t="s">
        <v>41</v>
      </c>
      <c r="D10" s="61"/>
      <c r="E10" s="77"/>
      <c r="F10" s="78"/>
      <c r="G10" s="78"/>
    </row>
    <row r="11" spans="1:7" s="12" customFormat="1" ht="39.950000000000003" customHeight="1" thickBot="1">
      <c r="A11" s="17" t="s">
        <v>42</v>
      </c>
      <c r="B11" s="62"/>
      <c r="C11" s="18" t="s">
        <v>43</v>
      </c>
      <c r="D11" s="62"/>
      <c r="E11" s="77"/>
      <c r="F11" s="78"/>
      <c r="G11" s="78"/>
    </row>
    <row r="12" spans="1:7" s="12" customFormat="1" ht="39.950000000000003" customHeight="1" thickBot="1">
      <c r="A12" s="208" t="s">
        <v>107</v>
      </c>
      <c r="B12" s="62"/>
      <c r="C12" s="209"/>
      <c r="D12" s="210"/>
      <c r="E12" s="211"/>
      <c r="F12" s="207"/>
      <c r="G12" s="212"/>
    </row>
    <row r="13" spans="1:7" ht="30" customHeight="1">
      <c r="A13" s="71"/>
      <c r="B13" s="71"/>
      <c r="C13" s="71"/>
      <c r="D13" s="71"/>
      <c r="E13" s="71"/>
      <c r="F13" s="79"/>
      <c r="G13" s="80"/>
    </row>
    <row r="14" spans="1:7" ht="30" customHeight="1">
      <c r="A14" s="73" t="s">
        <v>19</v>
      </c>
      <c r="B14" s="71"/>
      <c r="C14" s="71"/>
      <c r="D14" s="71"/>
      <c r="E14" s="71"/>
      <c r="F14" s="79"/>
      <c r="G14" s="80"/>
    </row>
    <row r="15" spans="1:7" ht="24">
      <c r="A15" s="81"/>
      <c r="B15" s="71"/>
      <c r="C15" s="71"/>
      <c r="D15" s="71"/>
      <c r="E15" s="71"/>
      <c r="F15" s="71"/>
      <c r="G15" s="71"/>
    </row>
    <row r="16" spans="1:7" s="12" customFormat="1" ht="50.1" customHeight="1" thickBot="1">
      <c r="A16" s="304" t="s">
        <v>44</v>
      </c>
      <c r="B16" s="305"/>
      <c r="C16" s="19" t="s">
        <v>45</v>
      </c>
      <c r="D16" s="306" t="s">
        <v>46</v>
      </c>
      <c r="E16" s="306"/>
      <c r="F16" s="306"/>
      <c r="G16" s="306"/>
    </row>
    <row r="17" spans="1:9" s="12" customFormat="1" ht="50.1" customHeight="1" thickBot="1">
      <c r="A17" s="20" t="s">
        <v>47</v>
      </c>
      <c r="B17" s="21" t="s">
        <v>48</v>
      </c>
      <c r="C17" s="239"/>
      <c r="D17" s="299" t="s">
        <v>76</v>
      </c>
      <c r="E17" s="299"/>
      <c r="F17" s="299"/>
      <c r="G17" s="299"/>
    </row>
    <row r="18" spans="1:9" s="12" customFormat="1" ht="50.1" customHeight="1">
      <c r="A18" s="20" t="s">
        <v>49</v>
      </c>
      <c r="B18" s="21" t="s">
        <v>50</v>
      </c>
      <c r="C18" s="22">
        <f>別表３!E86+処遇改善額!G56</f>
        <v>0</v>
      </c>
      <c r="D18" s="299" t="s">
        <v>141</v>
      </c>
      <c r="E18" s="299"/>
      <c r="F18" s="299"/>
      <c r="G18" s="299"/>
    </row>
    <row r="19" spans="1:9" s="12" customFormat="1" ht="50.1" customHeight="1">
      <c r="A19" s="20" t="s">
        <v>51</v>
      </c>
      <c r="B19" s="21" t="s">
        <v>52</v>
      </c>
      <c r="C19" s="283">
        <f>別表３!F86+処遇改善額!P48</f>
        <v>0</v>
      </c>
      <c r="D19" s="299" t="s">
        <v>150</v>
      </c>
      <c r="E19" s="299"/>
      <c r="F19" s="299"/>
      <c r="G19" s="299"/>
    </row>
    <row r="20" spans="1:9" s="12" customFormat="1" ht="50.1" customHeight="1">
      <c r="A20" s="20" t="s">
        <v>53</v>
      </c>
      <c r="B20" s="21" t="s">
        <v>54</v>
      </c>
      <c r="C20" s="22">
        <f>IF(C17&gt;C18,C18-C19,C17-C19)</f>
        <v>0</v>
      </c>
      <c r="D20" s="299" t="s">
        <v>139</v>
      </c>
      <c r="E20" s="299"/>
      <c r="F20" s="299"/>
      <c r="G20" s="299"/>
    </row>
    <row r="21" spans="1:9">
      <c r="A21" s="71"/>
      <c r="B21" s="71"/>
      <c r="C21" s="71"/>
      <c r="D21" s="71"/>
      <c r="E21" s="71"/>
      <c r="F21" s="71"/>
      <c r="G21" s="71"/>
    </row>
    <row r="22" spans="1:9" ht="50.1" customHeight="1">
      <c r="A22" s="300" t="s">
        <v>156</v>
      </c>
      <c r="B22" s="300"/>
      <c r="C22" s="300"/>
      <c r="D22" s="300"/>
      <c r="E22" s="300"/>
      <c r="F22" s="300"/>
      <c r="G22" s="300"/>
    </row>
    <row r="23" spans="1:9" hidden="1">
      <c r="C23" s="1"/>
      <c r="D23" s="23"/>
    </row>
    <row r="24" spans="1:9" hidden="1">
      <c r="A24" s="1"/>
    </row>
    <row r="27" spans="1:9" hidden="1">
      <c r="B27" s="63"/>
      <c r="C27" s="63"/>
      <c r="D27" s="63"/>
      <c r="E27" s="63"/>
      <c r="F27" s="63"/>
      <c r="G27" s="63"/>
      <c r="H27" s="63"/>
      <c r="I27" s="63"/>
    </row>
  </sheetData>
  <sheetProtection selectLockedCells="1"/>
  <mergeCells count="9">
    <mergeCell ref="A1:B2"/>
    <mergeCell ref="D18:G18"/>
    <mergeCell ref="D19:G19"/>
    <mergeCell ref="D20:G20"/>
    <mergeCell ref="A22:G22"/>
    <mergeCell ref="A4:G4"/>
    <mergeCell ref="A16:B16"/>
    <mergeCell ref="D16:G16"/>
    <mergeCell ref="D17:G17"/>
  </mergeCells>
  <phoneticPr fontId="14"/>
  <dataValidations count="2">
    <dataValidation type="list" allowBlank="1" showInputMessage="1" showErrorMessage="1" sqref="D9" xr:uid="{00000000-0002-0000-0100-000000000000}">
      <formula1>"選択して下さい,指定有,指定無"</formula1>
    </dataValidation>
    <dataValidation type="list" allowBlank="1" showInputMessage="1" showErrorMessage="1" sqref="B9" xr:uid="{00000000-0002-0000-0100-000001000000}">
      <formula1>"選択して下さい,単独型,併設型"</formula1>
    </dataValidation>
  </dataValidations>
  <pageMargins left="0.51181102362204722" right="0.51181102362204722" top="0.74803149606299213" bottom="0.74803149606299213" header="0.31496062992125984" footer="0.31496062992125984"/>
  <pageSetup paperSize="9" scale="65" fitToHeight="0" orientation="portrait" horizontalDpi="300" verticalDpi="300" r:id="rId1"/>
  <headerFooter alignWithMargins="0"/>
  <colBreaks count="1" manualBreakCount="1">
    <brk id="9"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79"/>
  <sheetViews>
    <sheetView zoomScale="80" zoomScaleNormal="80" zoomScaleSheetLayoutView="80" workbookViewId="0">
      <selection activeCell="J34" sqref="J34"/>
    </sheetView>
  </sheetViews>
  <sheetFormatPr defaultColWidth="0" defaultRowHeight="13.5" zeroHeight="1"/>
  <cols>
    <col min="1" max="1" width="11.625" customWidth="1"/>
    <col min="2" max="13" width="10.125" customWidth="1"/>
    <col min="14" max="14" width="10.625" style="5" customWidth="1"/>
    <col min="15" max="15" width="8.375" customWidth="1"/>
    <col min="16" max="16" width="2.5" customWidth="1"/>
  </cols>
  <sheetData>
    <row r="1" spans="1:16" s="32" customFormat="1" ht="13.5" customHeight="1">
      <c r="A1" s="307" t="s">
        <v>77</v>
      </c>
      <c r="B1" s="307"/>
      <c r="C1" s="307"/>
      <c r="D1" s="307"/>
      <c r="E1" s="307"/>
      <c r="J1" s="308" t="s">
        <v>23</v>
      </c>
      <c r="K1" s="308"/>
      <c r="L1" s="309">
        <f>別表１!B8</f>
        <v>0</v>
      </c>
      <c r="M1" s="309"/>
      <c r="N1" s="309"/>
    </row>
    <row r="2" spans="1:16" s="32" customFormat="1" ht="13.5" customHeight="1">
      <c r="A2" s="307"/>
      <c r="B2" s="307"/>
      <c r="C2" s="307"/>
      <c r="D2" s="307"/>
      <c r="E2" s="307"/>
      <c r="J2" s="308" t="s">
        <v>21</v>
      </c>
      <c r="K2" s="308"/>
      <c r="L2" s="309">
        <f>別表１!D8</f>
        <v>0</v>
      </c>
      <c r="M2" s="309"/>
      <c r="N2" s="309"/>
    </row>
    <row r="3" spans="1:16" ht="9" customHeight="1">
      <c r="A3" s="24"/>
      <c r="B3" s="25"/>
      <c r="C3" s="25"/>
      <c r="D3" s="25"/>
      <c r="E3" s="25"/>
      <c r="F3" s="25"/>
      <c r="G3" s="25"/>
      <c r="H3" s="25"/>
      <c r="I3" s="25"/>
      <c r="J3" s="25"/>
      <c r="K3" s="25"/>
      <c r="L3" s="25"/>
      <c r="M3" s="25"/>
      <c r="N3" s="24"/>
      <c r="O3" s="25"/>
      <c r="P3" s="25"/>
    </row>
    <row r="4" spans="1:16" ht="14.25">
      <c r="A4" s="26" t="s">
        <v>55</v>
      </c>
      <c r="B4" s="25"/>
      <c r="C4" s="27" t="s">
        <v>56</v>
      </c>
      <c r="D4" s="28">
        <f>別表１!B10</f>
        <v>0</v>
      </c>
      <c r="E4" s="25"/>
      <c r="F4" s="25"/>
      <c r="G4" s="25"/>
      <c r="H4" s="25"/>
      <c r="I4" s="25"/>
      <c r="J4" s="25"/>
      <c r="K4" s="25"/>
      <c r="L4" s="25"/>
      <c r="M4" s="25"/>
      <c r="N4" s="24"/>
      <c r="O4" s="25"/>
      <c r="P4" s="25"/>
    </row>
    <row r="5" spans="1:16" ht="6" customHeight="1" thickBot="1">
      <c r="A5" s="29"/>
      <c r="B5" s="30"/>
      <c r="C5" s="25"/>
      <c r="D5" s="25"/>
      <c r="E5" s="25"/>
      <c r="F5" s="25"/>
      <c r="G5" s="25"/>
      <c r="H5" s="25"/>
      <c r="I5" s="25"/>
      <c r="J5" s="25"/>
      <c r="K5" s="25"/>
      <c r="L5" s="25"/>
      <c r="M5" s="25"/>
      <c r="N5" s="24"/>
      <c r="O5" s="25"/>
      <c r="P5" s="25"/>
    </row>
    <row r="6" spans="1:16" s="32" customFormat="1" ht="30" customHeight="1">
      <c r="A6" s="132" t="s">
        <v>2</v>
      </c>
      <c r="B6" s="136" t="s">
        <v>3</v>
      </c>
      <c r="C6" s="137" t="s">
        <v>4</v>
      </c>
      <c r="D6" s="137" t="s">
        <v>5</v>
      </c>
      <c r="E6" s="137" t="s">
        <v>6</v>
      </c>
      <c r="F6" s="137" t="s">
        <v>7</v>
      </c>
      <c r="G6" s="137" t="s">
        <v>8</v>
      </c>
      <c r="H6" s="137" t="s">
        <v>9</v>
      </c>
      <c r="I6" s="137" t="s">
        <v>10</v>
      </c>
      <c r="J6" s="137" t="s">
        <v>11</v>
      </c>
      <c r="K6" s="137" t="s">
        <v>12</v>
      </c>
      <c r="L6" s="160" t="s">
        <v>13</v>
      </c>
      <c r="M6" s="138" t="s">
        <v>14</v>
      </c>
      <c r="N6" s="134" t="s">
        <v>15</v>
      </c>
      <c r="O6" s="31"/>
      <c r="P6" s="31"/>
    </row>
    <row r="7" spans="1:16" s="32" customFormat="1" ht="27.95" customHeight="1">
      <c r="A7" s="313">
        <v>1</v>
      </c>
      <c r="B7" s="139"/>
      <c r="C7" s="56"/>
      <c r="D7" s="56"/>
      <c r="E7" s="56"/>
      <c r="F7" s="56"/>
      <c r="G7" s="56"/>
      <c r="H7" s="56"/>
      <c r="I7" s="56"/>
      <c r="J7" s="56"/>
      <c r="K7" s="56"/>
      <c r="L7" s="161"/>
      <c r="M7" s="140"/>
      <c r="N7" s="135">
        <f>SUM(B7:M7)</f>
        <v>0</v>
      </c>
      <c r="O7" s="33" t="s">
        <v>69</v>
      </c>
      <c r="P7" s="34"/>
    </row>
    <row r="8" spans="1:16" s="32" customFormat="1" ht="27.95" customHeight="1">
      <c r="A8" s="314"/>
      <c r="B8" s="141"/>
      <c r="C8" s="57"/>
      <c r="D8" s="57"/>
      <c r="E8" s="57"/>
      <c r="F8" s="57"/>
      <c r="G8" s="57"/>
      <c r="H8" s="57"/>
      <c r="I8" s="57"/>
      <c r="J8" s="57"/>
      <c r="K8" s="57"/>
      <c r="L8" s="162"/>
      <c r="M8" s="142"/>
      <c r="N8" s="135">
        <f>SUM(B8:M8)</f>
        <v>0</v>
      </c>
      <c r="O8" s="31"/>
      <c r="P8" s="31"/>
    </row>
    <row r="9" spans="1:16" s="32" customFormat="1" ht="27.95" customHeight="1">
      <c r="A9" s="133">
        <v>2</v>
      </c>
      <c r="B9" s="139"/>
      <c r="C9" s="56"/>
      <c r="D9" s="56"/>
      <c r="E9" s="56"/>
      <c r="F9" s="56"/>
      <c r="G9" s="56"/>
      <c r="H9" s="56"/>
      <c r="I9" s="56"/>
      <c r="J9" s="56"/>
      <c r="K9" s="56"/>
      <c r="L9" s="161"/>
      <c r="M9" s="140"/>
      <c r="N9" s="135">
        <f t="shared" ref="N9:N24" si="0">SUM(B9:M9)</f>
        <v>0</v>
      </c>
      <c r="O9" s="31"/>
      <c r="P9" s="31"/>
    </row>
    <row r="10" spans="1:16" s="32" customFormat="1" ht="27.95" customHeight="1">
      <c r="A10" s="133">
        <v>3</v>
      </c>
      <c r="B10" s="141"/>
      <c r="C10" s="57"/>
      <c r="D10" s="57"/>
      <c r="E10" s="57"/>
      <c r="F10" s="57"/>
      <c r="G10" s="57"/>
      <c r="H10" s="57"/>
      <c r="I10" s="57"/>
      <c r="J10" s="57"/>
      <c r="K10" s="57"/>
      <c r="L10" s="162"/>
      <c r="M10" s="142"/>
      <c r="N10" s="135">
        <f t="shared" si="0"/>
        <v>0</v>
      </c>
      <c r="O10" s="31"/>
      <c r="P10" s="31"/>
    </row>
    <row r="11" spans="1:16" s="32" customFormat="1" ht="27.95" customHeight="1">
      <c r="A11" s="133">
        <v>4</v>
      </c>
      <c r="B11" s="139"/>
      <c r="C11" s="56"/>
      <c r="D11" s="56"/>
      <c r="E11" s="56"/>
      <c r="F11" s="56"/>
      <c r="G11" s="56"/>
      <c r="H11" s="56"/>
      <c r="I11" s="56"/>
      <c r="J11" s="56"/>
      <c r="K11" s="56"/>
      <c r="L11" s="161"/>
      <c r="M11" s="140"/>
      <c r="N11" s="135">
        <f t="shared" si="0"/>
        <v>0</v>
      </c>
      <c r="O11" s="31"/>
      <c r="P11" s="31"/>
    </row>
    <row r="12" spans="1:16" s="32" customFormat="1" ht="27.95" customHeight="1">
      <c r="A12" s="133">
        <v>5</v>
      </c>
      <c r="B12" s="141"/>
      <c r="C12" s="57"/>
      <c r="D12" s="57"/>
      <c r="E12" s="57"/>
      <c r="F12" s="57"/>
      <c r="G12" s="57"/>
      <c r="H12" s="57"/>
      <c r="I12" s="57"/>
      <c r="J12" s="57"/>
      <c r="K12" s="57"/>
      <c r="L12" s="162"/>
      <c r="M12" s="142"/>
      <c r="N12" s="135">
        <f t="shared" si="0"/>
        <v>0</v>
      </c>
      <c r="O12" s="31"/>
      <c r="P12" s="31"/>
    </row>
    <row r="13" spans="1:16" s="32" customFormat="1" ht="27.95" customHeight="1">
      <c r="A13" s="133">
        <v>6</v>
      </c>
      <c r="B13" s="139"/>
      <c r="C13" s="56"/>
      <c r="D13" s="56"/>
      <c r="E13" s="56"/>
      <c r="F13" s="56"/>
      <c r="G13" s="56"/>
      <c r="H13" s="56"/>
      <c r="I13" s="56"/>
      <c r="J13" s="56"/>
      <c r="K13" s="56"/>
      <c r="L13" s="161"/>
      <c r="M13" s="140"/>
      <c r="N13" s="135">
        <f t="shared" si="0"/>
        <v>0</v>
      </c>
      <c r="O13" s="31"/>
      <c r="P13" s="31"/>
    </row>
    <row r="14" spans="1:16" s="32" customFormat="1" ht="27.95" customHeight="1">
      <c r="A14" s="133">
        <v>7</v>
      </c>
      <c r="B14" s="141"/>
      <c r="C14" s="57"/>
      <c r="D14" s="57"/>
      <c r="E14" s="57"/>
      <c r="F14" s="57"/>
      <c r="G14" s="57"/>
      <c r="H14" s="57"/>
      <c r="I14" s="57"/>
      <c r="J14" s="57"/>
      <c r="K14" s="57"/>
      <c r="L14" s="162"/>
      <c r="M14" s="142"/>
      <c r="N14" s="135">
        <f t="shared" si="0"/>
        <v>0</v>
      </c>
      <c r="O14" s="31"/>
      <c r="P14" s="31"/>
    </row>
    <row r="15" spans="1:16" s="32" customFormat="1" ht="27.95" customHeight="1">
      <c r="A15" s="133">
        <v>8</v>
      </c>
      <c r="B15" s="139"/>
      <c r="C15" s="56"/>
      <c r="D15" s="56"/>
      <c r="E15" s="56"/>
      <c r="F15" s="56"/>
      <c r="G15" s="56"/>
      <c r="H15" s="56"/>
      <c r="I15" s="56"/>
      <c r="J15" s="56"/>
      <c r="K15" s="56"/>
      <c r="L15" s="161"/>
      <c r="M15" s="140"/>
      <c r="N15" s="135">
        <f t="shared" si="0"/>
        <v>0</v>
      </c>
      <c r="O15" s="31"/>
      <c r="P15" s="31"/>
    </row>
    <row r="16" spans="1:16" s="32" customFormat="1" ht="27.95" customHeight="1">
      <c r="A16" s="133">
        <v>9</v>
      </c>
      <c r="B16" s="141"/>
      <c r="C16" s="57"/>
      <c r="D16" s="57"/>
      <c r="E16" s="57"/>
      <c r="F16" s="57"/>
      <c r="G16" s="57"/>
      <c r="H16" s="57"/>
      <c r="I16" s="57"/>
      <c r="J16" s="57"/>
      <c r="K16" s="57"/>
      <c r="L16" s="162"/>
      <c r="M16" s="142"/>
      <c r="N16" s="135">
        <f t="shared" si="0"/>
        <v>0</v>
      </c>
      <c r="O16" s="31"/>
      <c r="P16" s="31"/>
    </row>
    <row r="17" spans="1:16" s="32" customFormat="1" ht="27.95" customHeight="1">
      <c r="A17" s="133">
        <v>10</v>
      </c>
      <c r="B17" s="139"/>
      <c r="C17" s="56"/>
      <c r="D17" s="56"/>
      <c r="E17" s="56"/>
      <c r="F17" s="56"/>
      <c r="G17" s="56"/>
      <c r="H17" s="56"/>
      <c r="I17" s="56"/>
      <c r="J17" s="56"/>
      <c r="K17" s="56"/>
      <c r="L17" s="161"/>
      <c r="M17" s="140"/>
      <c r="N17" s="135">
        <f t="shared" si="0"/>
        <v>0</v>
      </c>
      <c r="O17" s="31"/>
      <c r="P17" s="31"/>
    </row>
    <row r="18" spans="1:16" s="32" customFormat="1" ht="27.95" customHeight="1">
      <c r="A18" s="133">
        <v>11</v>
      </c>
      <c r="B18" s="141"/>
      <c r="C18" s="57"/>
      <c r="D18" s="57"/>
      <c r="E18" s="57"/>
      <c r="F18" s="57"/>
      <c r="G18" s="57"/>
      <c r="H18" s="57"/>
      <c r="I18" s="57"/>
      <c r="J18" s="57"/>
      <c r="K18" s="57"/>
      <c r="L18" s="162"/>
      <c r="M18" s="142"/>
      <c r="N18" s="135">
        <f t="shared" si="0"/>
        <v>0</v>
      </c>
      <c r="O18" s="31"/>
      <c r="P18" s="31"/>
    </row>
    <row r="19" spans="1:16" s="32" customFormat="1" ht="27.95" customHeight="1">
      <c r="A19" s="133">
        <v>12</v>
      </c>
      <c r="B19" s="139"/>
      <c r="C19" s="56"/>
      <c r="D19" s="56"/>
      <c r="E19" s="56"/>
      <c r="F19" s="56"/>
      <c r="G19" s="56"/>
      <c r="H19" s="56"/>
      <c r="I19" s="56"/>
      <c r="J19" s="56"/>
      <c r="K19" s="56"/>
      <c r="L19" s="161"/>
      <c r="M19" s="140"/>
      <c r="N19" s="135">
        <f t="shared" si="0"/>
        <v>0</v>
      </c>
      <c r="O19" s="31"/>
      <c r="P19" s="31"/>
    </row>
    <row r="20" spans="1:16" s="32" customFormat="1" ht="27.95" customHeight="1">
      <c r="A20" s="133">
        <v>13</v>
      </c>
      <c r="B20" s="141"/>
      <c r="C20" s="57"/>
      <c r="D20" s="57"/>
      <c r="E20" s="57"/>
      <c r="F20" s="57"/>
      <c r="G20" s="57"/>
      <c r="H20" s="57"/>
      <c r="I20" s="57"/>
      <c r="J20" s="57"/>
      <c r="K20" s="57"/>
      <c r="L20" s="162"/>
      <c r="M20" s="142"/>
      <c r="N20" s="135">
        <f t="shared" si="0"/>
        <v>0</v>
      </c>
      <c r="O20" s="31"/>
      <c r="P20" s="31"/>
    </row>
    <row r="21" spans="1:16" s="32" customFormat="1" ht="27.95" customHeight="1">
      <c r="A21" s="133">
        <v>14</v>
      </c>
      <c r="B21" s="139"/>
      <c r="C21" s="56"/>
      <c r="D21" s="56"/>
      <c r="E21" s="56"/>
      <c r="F21" s="56"/>
      <c r="G21" s="56"/>
      <c r="H21" s="56"/>
      <c r="I21" s="56"/>
      <c r="J21" s="56"/>
      <c r="K21" s="56"/>
      <c r="L21" s="161"/>
      <c r="M21" s="140"/>
      <c r="N21" s="135">
        <f t="shared" si="0"/>
        <v>0</v>
      </c>
      <c r="O21" s="31"/>
      <c r="P21" s="31"/>
    </row>
    <row r="22" spans="1:16" s="32" customFormat="1" ht="27.95" customHeight="1">
      <c r="A22" s="133">
        <v>15</v>
      </c>
      <c r="B22" s="141"/>
      <c r="C22" s="57"/>
      <c r="D22" s="57"/>
      <c r="E22" s="57"/>
      <c r="F22" s="57"/>
      <c r="G22" s="57"/>
      <c r="H22" s="57"/>
      <c r="I22" s="57"/>
      <c r="J22" s="57"/>
      <c r="K22" s="57"/>
      <c r="L22" s="162"/>
      <c r="M22" s="142"/>
      <c r="N22" s="135">
        <f t="shared" si="0"/>
        <v>0</v>
      </c>
      <c r="O22" s="31"/>
      <c r="P22" s="31"/>
    </row>
    <row r="23" spans="1:16" s="32" customFormat="1" ht="27.95" customHeight="1">
      <c r="A23" s="133">
        <v>16</v>
      </c>
      <c r="B23" s="139"/>
      <c r="C23" s="56"/>
      <c r="D23" s="56"/>
      <c r="E23" s="56"/>
      <c r="F23" s="56"/>
      <c r="G23" s="56"/>
      <c r="H23" s="56"/>
      <c r="I23" s="56"/>
      <c r="J23" s="56"/>
      <c r="K23" s="56"/>
      <c r="L23" s="161"/>
      <c r="M23" s="140"/>
      <c r="N23" s="135">
        <f t="shared" si="0"/>
        <v>0</v>
      </c>
      <c r="O23" s="31"/>
      <c r="P23" s="31"/>
    </row>
    <row r="24" spans="1:16" s="32" customFormat="1" ht="27.95" customHeight="1">
      <c r="A24" s="133">
        <v>17</v>
      </c>
      <c r="B24" s="141"/>
      <c r="C24" s="57"/>
      <c r="D24" s="57"/>
      <c r="E24" s="57"/>
      <c r="F24" s="57"/>
      <c r="G24" s="57"/>
      <c r="H24" s="57"/>
      <c r="I24" s="57"/>
      <c r="J24" s="57"/>
      <c r="K24" s="57"/>
      <c r="L24" s="162"/>
      <c r="M24" s="142"/>
      <c r="N24" s="135">
        <f t="shared" si="0"/>
        <v>0</v>
      </c>
      <c r="O24" s="31"/>
      <c r="P24" s="31"/>
    </row>
    <row r="25" spans="1:16" s="32" customFormat="1" ht="27.95" customHeight="1">
      <c r="A25" s="133">
        <v>18</v>
      </c>
      <c r="B25" s="139"/>
      <c r="C25" s="56"/>
      <c r="D25" s="56"/>
      <c r="E25" s="56"/>
      <c r="F25" s="56"/>
      <c r="G25" s="56"/>
      <c r="H25" s="56"/>
      <c r="I25" s="56"/>
      <c r="J25" s="56"/>
      <c r="K25" s="56"/>
      <c r="L25" s="161"/>
      <c r="M25" s="140"/>
      <c r="N25" s="135">
        <f>SUM(B25:M25)</f>
        <v>0</v>
      </c>
      <c r="O25" s="31"/>
      <c r="P25" s="31"/>
    </row>
    <row r="26" spans="1:16" s="13" customFormat="1" ht="24.95" customHeight="1" thickBot="1">
      <c r="A26" s="133" t="s">
        <v>15</v>
      </c>
      <c r="B26" s="143">
        <f>SUM(B7:B25)</f>
        <v>0</v>
      </c>
      <c r="C26" s="144">
        <f t="shared" ref="C26:L26" si="1">SUM(C7:C25)</f>
        <v>0</v>
      </c>
      <c r="D26" s="144">
        <f t="shared" si="1"/>
        <v>0</v>
      </c>
      <c r="E26" s="144">
        <f t="shared" si="1"/>
        <v>0</v>
      </c>
      <c r="F26" s="144">
        <f t="shared" si="1"/>
        <v>0</v>
      </c>
      <c r="G26" s="144">
        <f t="shared" si="1"/>
        <v>0</v>
      </c>
      <c r="H26" s="144">
        <f t="shared" si="1"/>
        <v>0</v>
      </c>
      <c r="I26" s="144">
        <f t="shared" si="1"/>
        <v>0</v>
      </c>
      <c r="J26" s="144">
        <f t="shared" si="1"/>
        <v>0</v>
      </c>
      <c r="K26" s="144">
        <f t="shared" si="1"/>
        <v>0</v>
      </c>
      <c r="L26" s="163">
        <f t="shared" si="1"/>
        <v>0</v>
      </c>
      <c r="M26" s="145">
        <f>SUM(M7:M25)</f>
        <v>0</v>
      </c>
      <c r="N26" s="164">
        <f>SUM(N7:N25)</f>
        <v>0</v>
      </c>
      <c r="O26" s="35"/>
      <c r="P26" s="35"/>
    </row>
    <row r="27" spans="1:16" s="6" customFormat="1" ht="18" customHeight="1">
      <c r="A27" s="36" t="s">
        <v>22</v>
      </c>
      <c r="B27" s="310" t="s">
        <v>57</v>
      </c>
      <c r="C27" s="310"/>
      <c r="D27" s="310"/>
      <c r="E27" s="310"/>
      <c r="F27" s="310"/>
      <c r="G27" s="310"/>
      <c r="H27" s="310"/>
      <c r="I27" s="310"/>
      <c r="J27" s="310"/>
      <c r="K27" s="310"/>
      <c r="L27" s="310"/>
      <c r="M27" s="310"/>
      <c r="N27" s="310"/>
      <c r="O27" s="7"/>
      <c r="P27" s="7"/>
    </row>
    <row r="28" spans="1:16" ht="18" customHeight="1">
      <c r="A28" s="36" t="s">
        <v>29</v>
      </c>
      <c r="B28" s="310" t="s">
        <v>30</v>
      </c>
      <c r="C28" s="310"/>
      <c r="D28" s="310"/>
      <c r="E28" s="310"/>
      <c r="F28" s="310"/>
      <c r="G28" s="310"/>
      <c r="H28" s="310"/>
      <c r="I28" s="310"/>
      <c r="J28" s="310"/>
      <c r="K28" s="310"/>
      <c r="L28" s="310"/>
      <c r="M28" s="310"/>
      <c r="N28" s="310"/>
      <c r="O28" s="25"/>
      <c r="P28" s="25"/>
    </row>
    <row r="29" spans="1:16" ht="9" customHeight="1">
      <c r="A29" s="25"/>
      <c r="B29" s="25"/>
      <c r="C29" s="25"/>
      <c r="D29" s="25"/>
      <c r="E29" s="25"/>
      <c r="F29" s="25"/>
      <c r="G29" s="25"/>
      <c r="H29" s="25"/>
      <c r="I29" s="25"/>
      <c r="J29" s="25"/>
      <c r="K29" s="25"/>
      <c r="L29" s="25"/>
      <c r="M29" s="25"/>
      <c r="N29" s="24"/>
      <c r="O29" s="25"/>
      <c r="P29" s="25"/>
    </row>
    <row r="30" spans="1:16" ht="14.25">
      <c r="A30" s="37" t="s">
        <v>58</v>
      </c>
      <c r="B30" s="25"/>
      <c r="C30" s="27" t="s">
        <v>56</v>
      </c>
      <c r="D30" s="28">
        <f>別表１!D10</f>
        <v>0</v>
      </c>
      <c r="E30" s="25"/>
      <c r="F30" s="25"/>
      <c r="G30" s="25"/>
      <c r="H30" s="25"/>
      <c r="I30" s="25"/>
      <c r="J30" s="25"/>
      <c r="K30" s="25"/>
      <c r="L30" s="25"/>
      <c r="M30" s="25"/>
      <c r="N30" s="24"/>
      <c r="O30" s="25"/>
      <c r="P30" s="25"/>
    </row>
    <row r="31" spans="1:16" ht="6" customHeight="1" thickBot="1">
      <c r="A31" s="29"/>
      <c r="B31" s="30"/>
      <c r="C31" s="25"/>
      <c r="D31" s="25"/>
      <c r="E31" s="25"/>
      <c r="F31" s="25"/>
      <c r="G31" s="25"/>
      <c r="H31" s="25"/>
      <c r="I31" s="25"/>
      <c r="J31" s="25"/>
      <c r="K31" s="25"/>
      <c r="L31" s="25"/>
      <c r="M31" s="25"/>
      <c r="N31" s="24"/>
      <c r="O31" s="25"/>
      <c r="P31" s="25"/>
    </row>
    <row r="32" spans="1:16" ht="30" customHeight="1">
      <c r="A32" s="146" t="s">
        <v>2</v>
      </c>
      <c r="B32" s="150" t="s">
        <v>3</v>
      </c>
      <c r="C32" s="151" t="s">
        <v>4</v>
      </c>
      <c r="D32" s="151" t="s">
        <v>5</v>
      </c>
      <c r="E32" s="151" t="s">
        <v>6</v>
      </c>
      <c r="F32" s="151" t="s">
        <v>7</v>
      </c>
      <c r="G32" s="151" t="s">
        <v>8</v>
      </c>
      <c r="H32" s="151" t="s">
        <v>9</v>
      </c>
      <c r="I32" s="151" t="s">
        <v>10</v>
      </c>
      <c r="J32" s="151" t="s">
        <v>11</v>
      </c>
      <c r="K32" s="151" t="s">
        <v>12</v>
      </c>
      <c r="L32" s="165" t="s">
        <v>13</v>
      </c>
      <c r="M32" s="152" t="s">
        <v>14</v>
      </c>
      <c r="N32" s="148" t="s">
        <v>15</v>
      </c>
      <c r="O32" s="25"/>
      <c r="P32" s="25"/>
    </row>
    <row r="33" spans="1:16" ht="27.95" customHeight="1">
      <c r="A33" s="315">
        <v>1</v>
      </c>
      <c r="B33" s="153"/>
      <c r="C33" s="58"/>
      <c r="D33" s="58"/>
      <c r="E33" s="58"/>
      <c r="F33" s="58"/>
      <c r="G33" s="58"/>
      <c r="H33" s="58"/>
      <c r="I33" s="58"/>
      <c r="J33" s="58"/>
      <c r="K33" s="58"/>
      <c r="L33" s="166"/>
      <c r="M33" s="154"/>
      <c r="N33" s="149">
        <f t="shared" ref="N33:N51" si="2">SUM(B33:M33)</f>
        <v>0</v>
      </c>
      <c r="O33" s="33" t="s">
        <v>69</v>
      </c>
      <c r="P33" s="33"/>
    </row>
    <row r="34" spans="1:16" ht="27.95" customHeight="1">
      <c r="A34" s="316"/>
      <c r="B34" s="155"/>
      <c r="C34" s="59"/>
      <c r="D34" s="59"/>
      <c r="E34" s="59"/>
      <c r="F34" s="59"/>
      <c r="G34" s="59"/>
      <c r="H34" s="59"/>
      <c r="I34" s="59"/>
      <c r="J34" s="59"/>
      <c r="K34" s="59"/>
      <c r="L34" s="167"/>
      <c r="M34" s="156"/>
      <c r="N34" s="149">
        <f t="shared" si="2"/>
        <v>0</v>
      </c>
      <c r="O34" s="25"/>
      <c r="P34" s="25"/>
    </row>
    <row r="35" spans="1:16" ht="27.95" customHeight="1">
      <c r="A35" s="147">
        <v>2</v>
      </c>
      <c r="B35" s="153"/>
      <c r="C35" s="58"/>
      <c r="D35" s="58"/>
      <c r="E35" s="58"/>
      <c r="F35" s="58"/>
      <c r="G35" s="58"/>
      <c r="H35" s="58"/>
      <c r="I35" s="58"/>
      <c r="J35" s="58"/>
      <c r="K35" s="58"/>
      <c r="L35" s="166"/>
      <c r="M35" s="154"/>
      <c r="N35" s="149">
        <f t="shared" si="2"/>
        <v>0</v>
      </c>
      <c r="O35" s="25"/>
      <c r="P35" s="25"/>
    </row>
    <row r="36" spans="1:16" ht="27.95" customHeight="1">
      <c r="A36" s="147">
        <v>3</v>
      </c>
      <c r="B36" s="155"/>
      <c r="C36" s="59"/>
      <c r="D36" s="59"/>
      <c r="E36" s="59"/>
      <c r="F36" s="59"/>
      <c r="G36" s="59"/>
      <c r="H36" s="59"/>
      <c r="I36" s="59"/>
      <c r="J36" s="59"/>
      <c r="K36" s="59"/>
      <c r="L36" s="167"/>
      <c r="M36" s="156"/>
      <c r="N36" s="149">
        <f t="shared" si="2"/>
        <v>0</v>
      </c>
      <c r="O36" s="25"/>
      <c r="P36" s="25"/>
    </row>
    <row r="37" spans="1:16" ht="27.95" customHeight="1">
      <c r="A37" s="147">
        <v>4</v>
      </c>
      <c r="B37" s="153"/>
      <c r="C37" s="58"/>
      <c r="D37" s="58"/>
      <c r="E37" s="58"/>
      <c r="F37" s="58"/>
      <c r="G37" s="58"/>
      <c r="H37" s="58"/>
      <c r="I37" s="58"/>
      <c r="J37" s="58"/>
      <c r="K37" s="58"/>
      <c r="L37" s="166"/>
      <c r="M37" s="154"/>
      <c r="N37" s="149">
        <f t="shared" si="2"/>
        <v>0</v>
      </c>
      <c r="O37" s="25"/>
      <c r="P37" s="25"/>
    </row>
    <row r="38" spans="1:16" ht="27.95" customHeight="1">
      <c r="A38" s="147">
        <v>5</v>
      </c>
      <c r="B38" s="155"/>
      <c r="C38" s="59"/>
      <c r="D38" s="59"/>
      <c r="E38" s="59"/>
      <c r="F38" s="59"/>
      <c r="G38" s="59"/>
      <c r="H38" s="59"/>
      <c r="I38" s="59"/>
      <c r="J38" s="59"/>
      <c r="K38" s="59"/>
      <c r="L38" s="167"/>
      <c r="M38" s="156"/>
      <c r="N38" s="149">
        <f t="shared" si="2"/>
        <v>0</v>
      </c>
      <c r="O38" s="25"/>
      <c r="P38" s="25"/>
    </row>
    <row r="39" spans="1:16" ht="27.95" customHeight="1">
      <c r="A39" s="147">
        <v>6</v>
      </c>
      <c r="B39" s="153"/>
      <c r="C39" s="58"/>
      <c r="D39" s="58"/>
      <c r="E39" s="58"/>
      <c r="F39" s="58"/>
      <c r="G39" s="58"/>
      <c r="H39" s="58"/>
      <c r="I39" s="58"/>
      <c r="J39" s="58"/>
      <c r="K39" s="58"/>
      <c r="L39" s="166"/>
      <c r="M39" s="154"/>
      <c r="N39" s="149">
        <f t="shared" si="2"/>
        <v>0</v>
      </c>
      <c r="O39" s="25"/>
      <c r="P39" s="25"/>
    </row>
    <row r="40" spans="1:16" ht="27.95" customHeight="1">
      <c r="A40" s="147">
        <v>7</v>
      </c>
      <c r="B40" s="155"/>
      <c r="C40" s="59"/>
      <c r="D40" s="59"/>
      <c r="E40" s="59"/>
      <c r="F40" s="59"/>
      <c r="G40" s="59"/>
      <c r="H40" s="59"/>
      <c r="I40" s="59"/>
      <c r="J40" s="59"/>
      <c r="K40" s="59"/>
      <c r="L40" s="167"/>
      <c r="M40" s="156"/>
      <c r="N40" s="149">
        <f t="shared" si="2"/>
        <v>0</v>
      </c>
      <c r="O40" s="25"/>
      <c r="P40" s="25"/>
    </row>
    <row r="41" spans="1:16" ht="27.95" customHeight="1">
      <c r="A41" s="147">
        <v>8</v>
      </c>
      <c r="B41" s="153"/>
      <c r="C41" s="58"/>
      <c r="D41" s="58"/>
      <c r="E41" s="58"/>
      <c r="F41" s="58"/>
      <c r="G41" s="58"/>
      <c r="H41" s="58"/>
      <c r="I41" s="58"/>
      <c r="J41" s="58"/>
      <c r="K41" s="58"/>
      <c r="L41" s="166"/>
      <c r="M41" s="154"/>
      <c r="N41" s="149">
        <f t="shared" si="2"/>
        <v>0</v>
      </c>
      <c r="O41" s="25"/>
      <c r="P41" s="25"/>
    </row>
    <row r="42" spans="1:16" ht="27.95" customHeight="1">
      <c r="A42" s="147">
        <v>9</v>
      </c>
      <c r="B42" s="155"/>
      <c r="C42" s="59"/>
      <c r="D42" s="59"/>
      <c r="E42" s="59"/>
      <c r="F42" s="59"/>
      <c r="G42" s="59"/>
      <c r="H42" s="59"/>
      <c r="I42" s="59"/>
      <c r="J42" s="59"/>
      <c r="K42" s="59"/>
      <c r="L42" s="167"/>
      <c r="M42" s="156"/>
      <c r="N42" s="149">
        <f t="shared" si="2"/>
        <v>0</v>
      </c>
      <c r="O42" s="25"/>
      <c r="P42" s="25"/>
    </row>
    <row r="43" spans="1:16" ht="27.95" customHeight="1">
      <c r="A43" s="147">
        <v>10</v>
      </c>
      <c r="B43" s="153"/>
      <c r="C43" s="58"/>
      <c r="D43" s="58"/>
      <c r="E43" s="58"/>
      <c r="F43" s="58"/>
      <c r="G43" s="58"/>
      <c r="H43" s="58"/>
      <c r="I43" s="58"/>
      <c r="J43" s="58"/>
      <c r="K43" s="58"/>
      <c r="L43" s="166"/>
      <c r="M43" s="154"/>
      <c r="N43" s="149">
        <f t="shared" si="2"/>
        <v>0</v>
      </c>
      <c r="O43" s="25"/>
      <c r="P43" s="25"/>
    </row>
    <row r="44" spans="1:16" ht="27.95" customHeight="1">
      <c r="A44" s="147">
        <v>11</v>
      </c>
      <c r="B44" s="155"/>
      <c r="C44" s="59"/>
      <c r="D44" s="59"/>
      <c r="E44" s="59"/>
      <c r="F44" s="59"/>
      <c r="G44" s="59"/>
      <c r="H44" s="59"/>
      <c r="I44" s="59"/>
      <c r="J44" s="59"/>
      <c r="K44" s="59"/>
      <c r="L44" s="167"/>
      <c r="M44" s="156"/>
      <c r="N44" s="149">
        <f t="shared" si="2"/>
        <v>0</v>
      </c>
      <c r="O44" s="25"/>
      <c r="P44" s="25"/>
    </row>
    <row r="45" spans="1:16" ht="27.95" customHeight="1">
      <c r="A45" s="147">
        <v>12</v>
      </c>
      <c r="B45" s="153"/>
      <c r="C45" s="58"/>
      <c r="D45" s="58"/>
      <c r="E45" s="58"/>
      <c r="F45" s="58"/>
      <c r="G45" s="58"/>
      <c r="H45" s="58"/>
      <c r="I45" s="58"/>
      <c r="J45" s="58"/>
      <c r="K45" s="58"/>
      <c r="L45" s="166"/>
      <c r="M45" s="154"/>
      <c r="N45" s="149">
        <f t="shared" si="2"/>
        <v>0</v>
      </c>
      <c r="O45" s="25"/>
      <c r="P45" s="25"/>
    </row>
    <row r="46" spans="1:16" ht="27.95" customHeight="1">
      <c r="A46" s="147">
        <v>13</v>
      </c>
      <c r="B46" s="155"/>
      <c r="C46" s="59"/>
      <c r="D46" s="59"/>
      <c r="E46" s="59"/>
      <c r="F46" s="59"/>
      <c r="G46" s="59"/>
      <c r="H46" s="59"/>
      <c r="I46" s="59"/>
      <c r="J46" s="59"/>
      <c r="K46" s="59"/>
      <c r="L46" s="167"/>
      <c r="M46" s="156"/>
      <c r="N46" s="149">
        <f t="shared" si="2"/>
        <v>0</v>
      </c>
      <c r="O46" s="25"/>
      <c r="P46" s="25"/>
    </row>
    <row r="47" spans="1:16" ht="27.95" customHeight="1">
      <c r="A47" s="147">
        <v>14</v>
      </c>
      <c r="B47" s="153"/>
      <c r="C47" s="58"/>
      <c r="D47" s="58"/>
      <c r="E47" s="58"/>
      <c r="F47" s="58"/>
      <c r="G47" s="58"/>
      <c r="H47" s="58"/>
      <c r="I47" s="58"/>
      <c r="J47" s="58"/>
      <c r="K47" s="58"/>
      <c r="L47" s="166"/>
      <c r="M47" s="154"/>
      <c r="N47" s="149">
        <f t="shared" si="2"/>
        <v>0</v>
      </c>
      <c r="O47" s="25"/>
      <c r="P47" s="25"/>
    </row>
    <row r="48" spans="1:16" ht="27.95" customHeight="1">
      <c r="A48" s="147">
        <v>15</v>
      </c>
      <c r="B48" s="155"/>
      <c r="C48" s="59"/>
      <c r="D48" s="59"/>
      <c r="E48" s="59"/>
      <c r="F48" s="59"/>
      <c r="G48" s="59"/>
      <c r="H48" s="59"/>
      <c r="I48" s="59"/>
      <c r="J48" s="59"/>
      <c r="K48" s="59"/>
      <c r="L48" s="167"/>
      <c r="M48" s="156"/>
      <c r="N48" s="149">
        <f t="shared" si="2"/>
        <v>0</v>
      </c>
      <c r="O48" s="25"/>
      <c r="P48" s="25"/>
    </row>
    <row r="49" spans="1:16" ht="27.95" customHeight="1">
      <c r="A49" s="147">
        <v>16</v>
      </c>
      <c r="B49" s="153"/>
      <c r="C49" s="58"/>
      <c r="D49" s="58"/>
      <c r="E49" s="58"/>
      <c r="F49" s="58"/>
      <c r="G49" s="58"/>
      <c r="H49" s="58"/>
      <c r="I49" s="58"/>
      <c r="J49" s="58"/>
      <c r="K49" s="58"/>
      <c r="L49" s="166"/>
      <c r="M49" s="154"/>
      <c r="N49" s="149">
        <f t="shared" si="2"/>
        <v>0</v>
      </c>
      <c r="O49" s="25"/>
      <c r="P49" s="25"/>
    </row>
    <row r="50" spans="1:16" ht="27.95" customHeight="1">
      <c r="A50" s="147">
        <v>17</v>
      </c>
      <c r="B50" s="155"/>
      <c r="C50" s="59"/>
      <c r="D50" s="59"/>
      <c r="E50" s="59"/>
      <c r="F50" s="59"/>
      <c r="G50" s="59"/>
      <c r="H50" s="59"/>
      <c r="I50" s="59"/>
      <c r="J50" s="59"/>
      <c r="K50" s="59"/>
      <c r="L50" s="167"/>
      <c r="M50" s="156"/>
      <c r="N50" s="149">
        <f t="shared" si="2"/>
        <v>0</v>
      </c>
      <c r="O50" s="25"/>
      <c r="P50" s="25"/>
    </row>
    <row r="51" spans="1:16" ht="27.95" customHeight="1">
      <c r="A51" s="147">
        <v>18</v>
      </c>
      <c r="B51" s="153"/>
      <c r="C51" s="58"/>
      <c r="D51" s="58"/>
      <c r="E51" s="58"/>
      <c r="F51" s="58"/>
      <c r="G51" s="58"/>
      <c r="H51" s="58"/>
      <c r="I51" s="58"/>
      <c r="J51" s="58"/>
      <c r="K51" s="58"/>
      <c r="L51" s="166"/>
      <c r="M51" s="154"/>
      <c r="N51" s="149">
        <f t="shared" si="2"/>
        <v>0</v>
      </c>
      <c r="O51" s="25"/>
      <c r="P51" s="25"/>
    </row>
    <row r="52" spans="1:16" s="6" customFormat="1" ht="24.95" customHeight="1" thickBot="1">
      <c r="A52" s="147" t="s">
        <v>15</v>
      </c>
      <c r="B52" s="157">
        <f t="shared" ref="B52:N52" si="3">SUM(B33:B51)</f>
        <v>0</v>
      </c>
      <c r="C52" s="158">
        <f t="shared" si="3"/>
        <v>0</v>
      </c>
      <c r="D52" s="158">
        <f t="shared" si="3"/>
        <v>0</v>
      </c>
      <c r="E52" s="158">
        <f t="shared" si="3"/>
        <v>0</v>
      </c>
      <c r="F52" s="158">
        <f t="shared" si="3"/>
        <v>0</v>
      </c>
      <c r="G52" s="158">
        <f t="shared" si="3"/>
        <v>0</v>
      </c>
      <c r="H52" s="158">
        <f t="shared" si="3"/>
        <v>0</v>
      </c>
      <c r="I52" s="158">
        <f t="shared" si="3"/>
        <v>0</v>
      </c>
      <c r="J52" s="158">
        <f t="shared" si="3"/>
        <v>0</v>
      </c>
      <c r="K52" s="158">
        <f t="shared" si="3"/>
        <v>0</v>
      </c>
      <c r="L52" s="168">
        <f t="shared" si="3"/>
        <v>0</v>
      </c>
      <c r="M52" s="159">
        <f t="shared" si="3"/>
        <v>0</v>
      </c>
      <c r="N52" s="169">
        <f t="shared" si="3"/>
        <v>0</v>
      </c>
      <c r="O52" s="7"/>
      <c r="P52" s="7"/>
    </row>
    <row r="53" spans="1:16" ht="18" customHeight="1">
      <c r="A53" s="36" t="s">
        <v>59</v>
      </c>
      <c r="B53" s="310" t="s">
        <v>57</v>
      </c>
      <c r="C53" s="310"/>
      <c r="D53" s="310"/>
      <c r="E53" s="310"/>
      <c r="F53" s="310"/>
      <c r="G53" s="310"/>
      <c r="H53" s="310"/>
      <c r="I53" s="310"/>
      <c r="J53" s="310"/>
      <c r="K53" s="310"/>
      <c r="L53" s="310"/>
      <c r="M53" s="310"/>
      <c r="N53" s="310"/>
      <c r="O53" s="25"/>
      <c r="P53" s="25"/>
    </row>
    <row r="54" spans="1:16" s="32" customFormat="1" ht="13.5" customHeight="1">
      <c r="A54" s="307" t="s">
        <v>77</v>
      </c>
      <c r="B54" s="307"/>
      <c r="C54" s="307"/>
      <c r="D54" s="307"/>
      <c r="E54" s="307"/>
      <c r="J54" s="308" t="s">
        <v>23</v>
      </c>
      <c r="K54" s="308"/>
      <c r="L54" s="309">
        <f>L1</f>
        <v>0</v>
      </c>
      <c r="M54" s="309"/>
      <c r="N54" s="309"/>
    </row>
    <row r="55" spans="1:16" s="32" customFormat="1" ht="13.5" customHeight="1">
      <c r="A55" s="307"/>
      <c r="B55" s="307"/>
      <c r="C55" s="307"/>
      <c r="D55" s="307"/>
      <c r="E55" s="307"/>
      <c r="J55" s="308" t="s">
        <v>21</v>
      </c>
      <c r="K55" s="308"/>
      <c r="L55" s="309">
        <f>L2</f>
        <v>0</v>
      </c>
      <c r="M55" s="309"/>
      <c r="N55" s="309"/>
    </row>
    <row r="56" spans="1:16" ht="9.75" customHeight="1">
      <c r="B56" s="25"/>
      <c r="C56" s="25"/>
      <c r="D56" s="25"/>
      <c r="E56" s="25"/>
      <c r="F56" s="25"/>
      <c r="G56" s="25"/>
      <c r="H56" s="25"/>
      <c r="I56" s="25"/>
      <c r="J56" s="25"/>
      <c r="K56" s="25"/>
      <c r="O56" s="25"/>
      <c r="P56" s="25"/>
    </row>
    <row r="57" spans="1:16">
      <c r="A57" s="25" t="s">
        <v>24</v>
      </c>
      <c r="B57" s="30"/>
      <c r="C57" s="25"/>
      <c r="D57" s="25"/>
      <c r="E57" s="25"/>
      <c r="F57" s="25"/>
      <c r="G57" s="25"/>
      <c r="H57" s="25"/>
      <c r="I57" s="25"/>
      <c r="J57" s="25"/>
      <c r="K57" s="25"/>
      <c r="L57" s="25"/>
      <c r="M57" s="25"/>
      <c r="N57" s="24"/>
      <c r="O57" s="25"/>
      <c r="P57" s="25"/>
    </row>
    <row r="58" spans="1:16" ht="30" customHeight="1">
      <c r="A58" s="3" t="s">
        <v>2</v>
      </c>
      <c r="B58" s="4" t="s">
        <v>3</v>
      </c>
      <c r="C58" s="4" t="s">
        <v>4</v>
      </c>
      <c r="D58" s="4" t="s">
        <v>5</v>
      </c>
      <c r="E58" s="4" t="s">
        <v>6</v>
      </c>
      <c r="F58" s="4" t="s">
        <v>7</v>
      </c>
      <c r="G58" s="4" t="s">
        <v>8</v>
      </c>
      <c r="H58" s="4" t="s">
        <v>9</v>
      </c>
      <c r="I58" s="4" t="s">
        <v>10</v>
      </c>
      <c r="J58" s="4" t="s">
        <v>11</v>
      </c>
      <c r="K58" s="4" t="s">
        <v>12</v>
      </c>
      <c r="L58" s="4" t="s">
        <v>13</v>
      </c>
      <c r="M58" s="4" t="s">
        <v>14</v>
      </c>
      <c r="N58" s="4" t="s">
        <v>15</v>
      </c>
      <c r="O58" s="25"/>
      <c r="P58" s="25"/>
    </row>
    <row r="59" spans="1:16" ht="27.95" customHeight="1">
      <c r="A59" s="311">
        <v>1</v>
      </c>
      <c r="B59" s="10">
        <f t="shared" ref="B59:M59" si="4">SUM(B33+B7)</f>
        <v>0</v>
      </c>
      <c r="C59" s="10">
        <f t="shared" si="4"/>
        <v>0</v>
      </c>
      <c r="D59" s="10">
        <f t="shared" si="4"/>
        <v>0</v>
      </c>
      <c r="E59" s="10">
        <f t="shared" si="4"/>
        <v>0</v>
      </c>
      <c r="F59" s="10">
        <f t="shared" si="4"/>
        <v>0</v>
      </c>
      <c r="G59" s="10">
        <f t="shared" si="4"/>
        <v>0</v>
      </c>
      <c r="H59" s="10">
        <f t="shared" si="4"/>
        <v>0</v>
      </c>
      <c r="I59" s="10">
        <f t="shared" si="4"/>
        <v>0</v>
      </c>
      <c r="J59" s="10">
        <f t="shared" si="4"/>
        <v>0</v>
      </c>
      <c r="K59" s="10">
        <f t="shared" si="4"/>
        <v>0</v>
      </c>
      <c r="L59" s="10">
        <f t="shared" si="4"/>
        <v>0</v>
      </c>
      <c r="M59" s="10">
        <f t="shared" si="4"/>
        <v>0</v>
      </c>
      <c r="N59" s="9">
        <f>SUM(B59:M59)</f>
        <v>0</v>
      </c>
      <c r="O59" s="33" t="s">
        <v>69</v>
      </c>
      <c r="P59" s="33"/>
    </row>
    <row r="60" spans="1:16" ht="27.95" customHeight="1">
      <c r="A60" s="312"/>
      <c r="B60" s="10">
        <f t="shared" ref="B60:M60" si="5">SUM(B34+B8)</f>
        <v>0</v>
      </c>
      <c r="C60" s="10">
        <f t="shared" si="5"/>
        <v>0</v>
      </c>
      <c r="D60" s="10">
        <f t="shared" si="5"/>
        <v>0</v>
      </c>
      <c r="E60" s="10">
        <f t="shared" si="5"/>
        <v>0</v>
      </c>
      <c r="F60" s="10">
        <f t="shared" si="5"/>
        <v>0</v>
      </c>
      <c r="G60" s="10">
        <f t="shared" si="5"/>
        <v>0</v>
      </c>
      <c r="H60" s="10">
        <f t="shared" si="5"/>
        <v>0</v>
      </c>
      <c r="I60" s="10">
        <f t="shared" si="5"/>
        <v>0</v>
      </c>
      <c r="J60" s="10">
        <f t="shared" si="5"/>
        <v>0</v>
      </c>
      <c r="K60" s="10">
        <f t="shared" si="5"/>
        <v>0</v>
      </c>
      <c r="L60" s="10">
        <f t="shared" si="5"/>
        <v>0</v>
      </c>
      <c r="M60" s="10">
        <f t="shared" si="5"/>
        <v>0</v>
      </c>
      <c r="N60" s="9">
        <f t="shared" ref="N60:N77" si="6">SUM(B60:M60)</f>
        <v>0</v>
      </c>
      <c r="O60" s="25"/>
      <c r="P60" s="25"/>
    </row>
    <row r="61" spans="1:16" ht="27.95" customHeight="1">
      <c r="A61" s="4">
        <v>2</v>
      </c>
      <c r="B61" s="10">
        <f t="shared" ref="B61:M61" si="7">SUM(B35+B9)</f>
        <v>0</v>
      </c>
      <c r="C61" s="10">
        <f t="shared" si="7"/>
        <v>0</v>
      </c>
      <c r="D61" s="10">
        <f t="shared" si="7"/>
        <v>0</v>
      </c>
      <c r="E61" s="10">
        <f t="shared" si="7"/>
        <v>0</v>
      </c>
      <c r="F61" s="10">
        <f t="shared" si="7"/>
        <v>0</v>
      </c>
      <c r="G61" s="10">
        <f t="shared" si="7"/>
        <v>0</v>
      </c>
      <c r="H61" s="10">
        <f t="shared" si="7"/>
        <v>0</v>
      </c>
      <c r="I61" s="10">
        <f t="shared" si="7"/>
        <v>0</v>
      </c>
      <c r="J61" s="10">
        <f t="shared" si="7"/>
        <v>0</v>
      </c>
      <c r="K61" s="10">
        <f t="shared" si="7"/>
        <v>0</v>
      </c>
      <c r="L61" s="10">
        <f t="shared" si="7"/>
        <v>0</v>
      </c>
      <c r="M61" s="10">
        <f t="shared" si="7"/>
        <v>0</v>
      </c>
      <c r="N61" s="9">
        <f t="shared" si="6"/>
        <v>0</v>
      </c>
      <c r="O61" s="25"/>
      <c r="P61" s="25"/>
    </row>
    <row r="62" spans="1:16" ht="27.95" customHeight="1">
      <c r="A62" s="4">
        <v>3</v>
      </c>
      <c r="B62" s="10">
        <f t="shared" ref="B62:M62" si="8">SUM(B36+B10)</f>
        <v>0</v>
      </c>
      <c r="C62" s="10">
        <f t="shared" si="8"/>
        <v>0</v>
      </c>
      <c r="D62" s="10">
        <f t="shared" si="8"/>
        <v>0</v>
      </c>
      <c r="E62" s="10">
        <f t="shared" si="8"/>
        <v>0</v>
      </c>
      <c r="F62" s="10">
        <f t="shared" si="8"/>
        <v>0</v>
      </c>
      <c r="G62" s="10">
        <f t="shared" si="8"/>
        <v>0</v>
      </c>
      <c r="H62" s="10">
        <f t="shared" si="8"/>
        <v>0</v>
      </c>
      <c r="I62" s="10">
        <f t="shared" si="8"/>
        <v>0</v>
      </c>
      <c r="J62" s="10">
        <f t="shared" si="8"/>
        <v>0</v>
      </c>
      <c r="K62" s="10">
        <f t="shared" si="8"/>
        <v>0</v>
      </c>
      <c r="L62" s="10">
        <f t="shared" si="8"/>
        <v>0</v>
      </c>
      <c r="M62" s="10">
        <f t="shared" si="8"/>
        <v>0</v>
      </c>
      <c r="N62" s="9">
        <f t="shared" si="6"/>
        <v>0</v>
      </c>
      <c r="O62" s="25"/>
      <c r="P62" s="25"/>
    </row>
    <row r="63" spans="1:16" ht="27.95" customHeight="1">
      <c r="A63" s="4">
        <v>4</v>
      </c>
      <c r="B63" s="10">
        <f t="shared" ref="B63:M63" si="9">SUM(B37+B11)</f>
        <v>0</v>
      </c>
      <c r="C63" s="10">
        <f t="shared" si="9"/>
        <v>0</v>
      </c>
      <c r="D63" s="10">
        <f t="shared" si="9"/>
        <v>0</v>
      </c>
      <c r="E63" s="10">
        <f t="shared" si="9"/>
        <v>0</v>
      </c>
      <c r="F63" s="10">
        <f t="shared" si="9"/>
        <v>0</v>
      </c>
      <c r="G63" s="10">
        <f t="shared" si="9"/>
        <v>0</v>
      </c>
      <c r="H63" s="10">
        <f t="shared" si="9"/>
        <v>0</v>
      </c>
      <c r="I63" s="10">
        <f t="shared" si="9"/>
        <v>0</v>
      </c>
      <c r="J63" s="10">
        <f t="shared" si="9"/>
        <v>0</v>
      </c>
      <c r="K63" s="10">
        <f t="shared" si="9"/>
        <v>0</v>
      </c>
      <c r="L63" s="10">
        <f t="shared" si="9"/>
        <v>0</v>
      </c>
      <c r="M63" s="10">
        <f t="shared" si="9"/>
        <v>0</v>
      </c>
      <c r="N63" s="9">
        <f t="shared" si="6"/>
        <v>0</v>
      </c>
      <c r="O63" s="25"/>
      <c r="P63" s="25"/>
    </row>
    <row r="64" spans="1:16" ht="27.95" customHeight="1">
      <c r="A64" s="4">
        <v>5</v>
      </c>
      <c r="B64" s="10">
        <f t="shared" ref="B64:M64" si="10">SUM(B38+B12)</f>
        <v>0</v>
      </c>
      <c r="C64" s="10">
        <f t="shared" si="10"/>
        <v>0</v>
      </c>
      <c r="D64" s="10">
        <f t="shared" si="10"/>
        <v>0</v>
      </c>
      <c r="E64" s="10">
        <f t="shared" si="10"/>
        <v>0</v>
      </c>
      <c r="F64" s="10">
        <f t="shared" si="10"/>
        <v>0</v>
      </c>
      <c r="G64" s="10">
        <f t="shared" si="10"/>
        <v>0</v>
      </c>
      <c r="H64" s="10">
        <f t="shared" si="10"/>
        <v>0</v>
      </c>
      <c r="I64" s="10">
        <f t="shared" si="10"/>
        <v>0</v>
      </c>
      <c r="J64" s="10">
        <f t="shared" si="10"/>
        <v>0</v>
      </c>
      <c r="K64" s="10">
        <f t="shared" si="10"/>
        <v>0</v>
      </c>
      <c r="L64" s="10">
        <f t="shared" si="10"/>
        <v>0</v>
      </c>
      <c r="M64" s="10">
        <f t="shared" si="10"/>
        <v>0</v>
      </c>
      <c r="N64" s="9">
        <f t="shared" si="6"/>
        <v>0</v>
      </c>
      <c r="O64" s="25"/>
      <c r="P64" s="25"/>
    </row>
    <row r="65" spans="1:16" ht="27.95" customHeight="1">
      <c r="A65" s="4">
        <v>6</v>
      </c>
      <c r="B65" s="10">
        <f t="shared" ref="B65:M65" si="11">SUM(B39+B13)</f>
        <v>0</v>
      </c>
      <c r="C65" s="10">
        <f t="shared" si="11"/>
        <v>0</v>
      </c>
      <c r="D65" s="10">
        <f t="shared" si="11"/>
        <v>0</v>
      </c>
      <c r="E65" s="10">
        <f t="shared" si="11"/>
        <v>0</v>
      </c>
      <c r="F65" s="10">
        <f t="shared" si="11"/>
        <v>0</v>
      </c>
      <c r="G65" s="10">
        <f t="shared" si="11"/>
        <v>0</v>
      </c>
      <c r="H65" s="10">
        <f t="shared" si="11"/>
        <v>0</v>
      </c>
      <c r="I65" s="10">
        <f t="shared" si="11"/>
        <v>0</v>
      </c>
      <c r="J65" s="10">
        <f t="shared" si="11"/>
        <v>0</v>
      </c>
      <c r="K65" s="10">
        <f t="shared" si="11"/>
        <v>0</v>
      </c>
      <c r="L65" s="10">
        <f t="shared" si="11"/>
        <v>0</v>
      </c>
      <c r="M65" s="10">
        <f t="shared" si="11"/>
        <v>0</v>
      </c>
      <c r="N65" s="9">
        <f t="shared" si="6"/>
        <v>0</v>
      </c>
      <c r="O65" s="25"/>
      <c r="P65" s="25"/>
    </row>
    <row r="66" spans="1:16" ht="27.95" customHeight="1">
      <c r="A66" s="4">
        <v>7</v>
      </c>
      <c r="B66" s="10">
        <f t="shared" ref="B66:M66" si="12">SUM(B40+B14)</f>
        <v>0</v>
      </c>
      <c r="C66" s="10">
        <f t="shared" si="12"/>
        <v>0</v>
      </c>
      <c r="D66" s="10">
        <f t="shared" si="12"/>
        <v>0</v>
      </c>
      <c r="E66" s="10">
        <f t="shared" si="12"/>
        <v>0</v>
      </c>
      <c r="F66" s="10">
        <f t="shared" si="12"/>
        <v>0</v>
      </c>
      <c r="G66" s="10">
        <f t="shared" si="12"/>
        <v>0</v>
      </c>
      <c r="H66" s="10">
        <f t="shared" si="12"/>
        <v>0</v>
      </c>
      <c r="I66" s="10">
        <f t="shared" si="12"/>
        <v>0</v>
      </c>
      <c r="J66" s="10">
        <f t="shared" si="12"/>
        <v>0</v>
      </c>
      <c r="K66" s="10">
        <f t="shared" si="12"/>
        <v>0</v>
      </c>
      <c r="L66" s="10">
        <f t="shared" si="12"/>
        <v>0</v>
      </c>
      <c r="M66" s="10">
        <f t="shared" si="12"/>
        <v>0</v>
      </c>
      <c r="N66" s="9">
        <f t="shared" si="6"/>
        <v>0</v>
      </c>
      <c r="O66" s="25"/>
      <c r="P66" s="25"/>
    </row>
    <row r="67" spans="1:16" ht="27.95" customHeight="1">
      <c r="A67" s="4">
        <v>8</v>
      </c>
      <c r="B67" s="10">
        <f t="shared" ref="B67:M67" si="13">SUM(B41+B15)</f>
        <v>0</v>
      </c>
      <c r="C67" s="10">
        <f t="shared" si="13"/>
        <v>0</v>
      </c>
      <c r="D67" s="10">
        <f t="shared" si="13"/>
        <v>0</v>
      </c>
      <c r="E67" s="10">
        <f t="shared" si="13"/>
        <v>0</v>
      </c>
      <c r="F67" s="10">
        <f t="shared" si="13"/>
        <v>0</v>
      </c>
      <c r="G67" s="10">
        <f t="shared" si="13"/>
        <v>0</v>
      </c>
      <c r="H67" s="10">
        <f t="shared" si="13"/>
        <v>0</v>
      </c>
      <c r="I67" s="10">
        <f t="shared" si="13"/>
        <v>0</v>
      </c>
      <c r="J67" s="10">
        <f t="shared" si="13"/>
        <v>0</v>
      </c>
      <c r="K67" s="10">
        <f t="shared" si="13"/>
        <v>0</v>
      </c>
      <c r="L67" s="10">
        <f t="shared" si="13"/>
        <v>0</v>
      </c>
      <c r="M67" s="10">
        <f t="shared" si="13"/>
        <v>0</v>
      </c>
      <c r="N67" s="9">
        <f t="shared" si="6"/>
        <v>0</v>
      </c>
      <c r="O67" s="25"/>
      <c r="P67" s="25"/>
    </row>
    <row r="68" spans="1:16" ht="27.95" customHeight="1">
      <c r="A68" s="4">
        <v>9</v>
      </c>
      <c r="B68" s="10">
        <f t="shared" ref="B68:M68" si="14">SUM(B42+B16)</f>
        <v>0</v>
      </c>
      <c r="C68" s="10">
        <f t="shared" si="14"/>
        <v>0</v>
      </c>
      <c r="D68" s="10">
        <f t="shared" si="14"/>
        <v>0</v>
      </c>
      <c r="E68" s="10">
        <f t="shared" si="14"/>
        <v>0</v>
      </c>
      <c r="F68" s="10">
        <f t="shared" si="14"/>
        <v>0</v>
      </c>
      <c r="G68" s="10">
        <f t="shared" si="14"/>
        <v>0</v>
      </c>
      <c r="H68" s="10">
        <f t="shared" si="14"/>
        <v>0</v>
      </c>
      <c r="I68" s="10">
        <f t="shared" si="14"/>
        <v>0</v>
      </c>
      <c r="J68" s="10">
        <f t="shared" si="14"/>
        <v>0</v>
      </c>
      <c r="K68" s="10">
        <f t="shared" si="14"/>
        <v>0</v>
      </c>
      <c r="L68" s="10">
        <f t="shared" si="14"/>
        <v>0</v>
      </c>
      <c r="M68" s="10">
        <f t="shared" si="14"/>
        <v>0</v>
      </c>
      <c r="N68" s="9">
        <f t="shared" si="6"/>
        <v>0</v>
      </c>
      <c r="O68" s="25"/>
      <c r="P68" s="25"/>
    </row>
    <row r="69" spans="1:16" ht="27.95" customHeight="1">
      <c r="A69" s="4">
        <v>10</v>
      </c>
      <c r="B69" s="10">
        <f t="shared" ref="B69:M69" si="15">SUM(B43+B17)</f>
        <v>0</v>
      </c>
      <c r="C69" s="10">
        <f t="shared" si="15"/>
        <v>0</v>
      </c>
      <c r="D69" s="10">
        <f t="shared" si="15"/>
        <v>0</v>
      </c>
      <c r="E69" s="10">
        <f t="shared" si="15"/>
        <v>0</v>
      </c>
      <c r="F69" s="10">
        <f t="shared" si="15"/>
        <v>0</v>
      </c>
      <c r="G69" s="10">
        <f t="shared" si="15"/>
        <v>0</v>
      </c>
      <c r="H69" s="10">
        <f t="shared" si="15"/>
        <v>0</v>
      </c>
      <c r="I69" s="10">
        <f t="shared" si="15"/>
        <v>0</v>
      </c>
      <c r="J69" s="10">
        <f t="shared" si="15"/>
        <v>0</v>
      </c>
      <c r="K69" s="10">
        <f t="shared" si="15"/>
        <v>0</v>
      </c>
      <c r="L69" s="10">
        <f t="shared" si="15"/>
        <v>0</v>
      </c>
      <c r="M69" s="10">
        <f t="shared" si="15"/>
        <v>0</v>
      </c>
      <c r="N69" s="9">
        <f t="shared" si="6"/>
        <v>0</v>
      </c>
      <c r="O69" s="25"/>
      <c r="P69" s="25"/>
    </row>
    <row r="70" spans="1:16" ht="27.95" customHeight="1">
      <c r="A70" s="4">
        <v>11</v>
      </c>
      <c r="B70" s="10">
        <f t="shared" ref="B70:M70" si="16">SUM(B44+B18)</f>
        <v>0</v>
      </c>
      <c r="C70" s="10">
        <f t="shared" si="16"/>
        <v>0</v>
      </c>
      <c r="D70" s="10">
        <f t="shared" si="16"/>
        <v>0</v>
      </c>
      <c r="E70" s="10">
        <f t="shared" si="16"/>
        <v>0</v>
      </c>
      <c r="F70" s="10">
        <f t="shared" si="16"/>
        <v>0</v>
      </c>
      <c r="G70" s="10">
        <f t="shared" si="16"/>
        <v>0</v>
      </c>
      <c r="H70" s="10">
        <f t="shared" si="16"/>
        <v>0</v>
      </c>
      <c r="I70" s="10">
        <f t="shared" si="16"/>
        <v>0</v>
      </c>
      <c r="J70" s="10">
        <f t="shared" si="16"/>
        <v>0</v>
      </c>
      <c r="K70" s="10">
        <f t="shared" si="16"/>
        <v>0</v>
      </c>
      <c r="L70" s="10">
        <f t="shared" si="16"/>
        <v>0</v>
      </c>
      <c r="M70" s="10">
        <f t="shared" si="16"/>
        <v>0</v>
      </c>
      <c r="N70" s="9">
        <f t="shared" si="6"/>
        <v>0</v>
      </c>
      <c r="O70" s="25"/>
      <c r="P70" s="25"/>
    </row>
    <row r="71" spans="1:16" ht="27.95" customHeight="1">
      <c r="A71" s="4">
        <v>12</v>
      </c>
      <c r="B71" s="10">
        <f t="shared" ref="B71:M71" si="17">SUM(B45+B19)</f>
        <v>0</v>
      </c>
      <c r="C71" s="10">
        <f t="shared" si="17"/>
        <v>0</v>
      </c>
      <c r="D71" s="10">
        <f t="shared" si="17"/>
        <v>0</v>
      </c>
      <c r="E71" s="10">
        <f t="shared" si="17"/>
        <v>0</v>
      </c>
      <c r="F71" s="10">
        <f t="shared" si="17"/>
        <v>0</v>
      </c>
      <c r="G71" s="10">
        <f t="shared" si="17"/>
        <v>0</v>
      </c>
      <c r="H71" s="10">
        <f t="shared" si="17"/>
        <v>0</v>
      </c>
      <c r="I71" s="10">
        <f t="shared" si="17"/>
        <v>0</v>
      </c>
      <c r="J71" s="10">
        <f t="shared" si="17"/>
        <v>0</v>
      </c>
      <c r="K71" s="10">
        <f t="shared" si="17"/>
        <v>0</v>
      </c>
      <c r="L71" s="10">
        <f t="shared" si="17"/>
        <v>0</v>
      </c>
      <c r="M71" s="10">
        <f t="shared" si="17"/>
        <v>0</v>
      </c>
      <c r="N71" s="9">
        <f t="shared" si="6"/>
        <v>0</v>
      </c>
      <c r="O71" s="25"/>
      <c r="P71" s="25"/>
    </row>
    <row r="72" spans="1:16" ht="27.95" customHeight="1">
      <c r="A72" s="4">
        <v>13</v>
      </c>
      <c r="B72" s="10">
        <f t="shared" ref="B72:M72" si="18">SUM(B46+B20)</f>
        <v>0</v>
      </c>
      <c r="C72" s="10">
        <f t="shared" si="18"/>
        <v>0</v>
      </c>
      <c r="D72" s="10">
        <f t="shared" si="18"/>
        <v>0</v>
      </c>
      <c r="E72" s="10">
        <f t="shared" si="18"/>
        <v>0</v>
      </c>
      <c r="F72" s="10">
        <f t="shared" si="18"/>
        <v>0</v>
      </c>
      <c r="G72" s="10">
        <f t="shared" si="18"/>
        <v>0</v>
      </c>
      <c r="H72" s="10">
        <f t="shared" si="18"/>
        <v>0</v>
      </c>
      <c r="I72" s="10">
        <f t="shared" si="18"/>
        <v>0</v>
      </c>
      <c r="J72" s="10">
        <f t="shared" si="18"/>
        <v>0</v>
      </c>
      <c r="K72" s="10">
        <f t="shared" si="18"/>
        <v>0</v>
      </c>
      <c r="L72" s="10">
        <f t="shared" si="18"/>
        <v>0</v>
      </c>
      <c r="M72" s="10">
        <f t="shared" si="18"/>
        <v>0</v>
      </c>
      <c r="N72" s="9">
        <f t="shared" si="6"/>
        <v>0</v>
      </c>
      <c r="O72" s="25"/>
      <c r="P72" s="25"/>
    </row>
    <row r="73" spans="1:16" ht="27.95" customHeight="1">
      <c r="A73" s="4">
        <v>14</v>
      </c>
      <c r="B73" s="10">
        <f t="shared" ref="B73:M73" si="19">SUM(B47+B21)</f>
        <v>0</v>
      </c>
      <c r="C73" s="10">
        <f t="shared" si="19"/>
        <v>0</v>
      </c>
      <c r="D73" s="10">
        <f t="shared" si="19"/>
        <v>0</v>
      </c>
      <c r="E73" s="10">
        <f t="shared" si="19"/>
        <v>0</v>
      </c>
      <c r="F73" s="10">
        <f t="shared" si="19"/>
        <v>0</v>
      </c>
      <c r="G73" s="10">
        <f t="shared" si="19"/>
        <v>0</v>
      </c>
      <c r="H73" s="10">
        <f t="shared" si="19"/>
        <v>0</v>
      </c>
      <c r="I73" s="10">
        <f t="shared" si="19"/>
        <v>0</v>
      </c>
      <c r="J73" s="10">
        <f t="shared" si="19"/>
        <v>0</v>
      </c>
      <c r="K73" s="10">
        <f t="shared" si="19"/>
        <v>0</v>
      </c>
      <c r="L73" s="10">
        <f t="shared" si="19"/>
        <v>0</v>
      </c>
      <c r="M73" s="10">
        <f t="shared" si="19"/>
        <v>0</v>
      </c>
      <c r="N73" s="9">
        <f t="shared" si="6"/>
        <v>0</v>
      </c>
      <c r="O73" s="25"/>
      <c r="P73" s="25"/>
    </row>
    <row r="74" spans="1:16" ht="27.95" customHeight="1">
      <c r="A74" s="4">
        <v>15</v>
      </c>
      <c r="B74" s="10">
        <f t="shared" ref="B74:M74" si="20">SUM(B48+B22)</f>
        <v>0</v>
      </c>
      <c r="C74" s="10">
        <f t="shared" si="20"/>
        <v>0</v>
      </c>
      <c r="D74" s="10">
        <f t="shared" si="20"/>
        <v>0</v>
      </c>
      <c r="E74" s="10">
        <f t="shared" si="20"/>
        <v>0</v>
      </c>
      <c r="F74" s="10">
        <f t="shared" si="20"/>
        <v>0</v>
      </c>
      <c r="G74" s="10">
        <f t="shared" si="20"/>
        <v>0</v>
      </c>
      <c r="H74" s="10">
        <f t="shared" si="20"/>
        <v>0</v>
      </c>
      <c r="I74" s="10">
        <f t="shared" si="20"/>
        <v>0</v>
      </c>
      <c r="J74" s="10">
        <f t="shared" si="20"/>
        <v>0</v>
      </c>
      <c r="K74" s="10">
        <f t="shared" si="20"/>
        <v>0</v>
      </c>
      <c r="L74" s="10">
        <f t="shared" si="20"/>
        <v>0</v>
      </c>
      <c r="M74" s="10">
        <f t="shared" si="20"/>
        <v>0</v>
      </c>
      <c r="N74" s="9">
        <f t="shared" si="6"/>
        <v>0</v>
      </c>
      <c r="O74" s="25"/>
      <c r="P74" s="25"/>
    </row>
    <row r="75" spans="1:16" ht="27.95" customHeight="1">
      <c r="A75" s="4">
        <v>16</v>
      </c>
      <c r="B75" s="10">
        <f t="shared" ref="B75:M75" si="21">SUM(B49+B23)</f>
        <v>0</v>
      </c>
      <c r="C75" s="10">
        <f t="shared" si="21"/>
        <v>0</v>
      </c>
      <c r="D75" s="10">
        <f t="shared" si="21"/>
        <v>0</v>
      </c>
      <c r="E75" s="10">
        <f t="shared" si="21"/>
        <v>0</v>
      </c>
      <c r="F75" s="10">
        <f t="shared" si="21"/>
        <v>0</v>
      </c>
      <c r="G75" s="10">
        <f t="shared" si="21"/>
        <v>0</v>
      </c>
      <c r="H75" s="10">
        <f t="shared" si="21"/>
        <v>0</v>
      </c>
      <c r="I75" s="10">
        <f t="shared" si="21"/>
        <v>0</v>
      </c>
      <c r="J75" s="10">
        <f t="shared" si="21"/>
        <v>0</v>
      </c>
      <c r="K75" s="10">
        <f t="shared" si="21"/>
        <v>0</v>
      </c>
      <c r="L75" s="10">
        <f t="shared" si="21"/>
        <v>0</v>
      </c>
      <c r="M75" s="10">
        <f t="shared" si="21"/>
        <v>0</v>
      </c>
      <c r="N75" s="9">
        <f t="shared" si="6"/>
        <v>0</v>
      </c>
      <c r="O75" s="25"/>
      <c r="P75" s="25"/>
    </row>
    <row r="76" spans="1:16" ht="27.95" customHeight="1">
      <c r="A76" s="4">
        <v>17</v>
      </c>
      <c r="B76" s="10">
        <f t="shared" ref="B76:M76" si="22">SUM(B50+B24)</f>
        <v>0</v>
      </c>
      <c r="C76" s="10">
        <f t="shared" si="22"/>
        <v>0</v>
      </c>
      <c r="D76" s="10">
        <f t="shared" si="22"/>
        <v>0</v>
      </c>
      <c r="E76" s="10">
        <f t="shared" si="22"/>
        <v>0</v>
      </c>
      <c r="F76" s="10">
        <f t="shared" si="22"/>
        <v>0</v>
      </c>
      <c r="G76" s="10">
        <f t="shared" si="22"/>
        <v>0</v>
      </c>
      <c r="H76" s="10">
        <f t="shared" si="22"/>
        <v>0</v>
      </c>
      <c r="I76" s="10">
        <f t="shared" si="22"/>
        <v>0</v>
      </c>
      <c r="J76" s="10">
        <f t="shared" si="22"/>
        <v>0</v>
      </c>
      <c r="K76" s="10">
        <f t="shared" si="22"/>
        <v>0</v>
      </c>
      <c r="L76" s="10">
        <f t="shared" si="22"/>
        <v>0</v>
      </c>
      <c r="M76" s="10">
        <f t="shared" si="22"/>
        <v>0</v>
      </c>
      <c r="N76" s="9">
        <f t="shared" si="6"/>
        <v>0</v>
      </c>
      <c r="O76" s="25"/>
      <c r="P76" s="25"/>
    </row>
    <row r="77" spans="1:16" ht="27.95" customHeight="1" thickBot="1">
      <c r="A77" s="38">
        <v>18</v>
      </c>
      <c r="B77" s="39">
        <f t="shared" ref="B77:M77" si="23">SUM(B51+B25)</f>
        <v>0</v>
      </c>
      <c r="C77" s="39">
        <f t="shared" si="23"/>
        <v>0</v>
      </c>
      <c r="D77" s="39">
        <f t="shared" si="23"/>
        <v>0</v>
      </c>
      <c r="E77" s="39">
        <f t="shared" si="23"/>
        <v>0</v>
      </c>
      <c r="F77" s="39">
        <f t="shared" si="23"/>
        <v>0</v>
      </c>
      <c r="G77" s="39">
        <f t="shared" si="23"/>
        <v>0</v>
      </c>
      <c r="H77" s="39">
        <f t="shared" si="23"/>
        <v>0</v>
      </c>
      <c r="I77" s="39">
        <f t="shared" si="23"/>
        <v>0</v>
      </c>
      <c r="J77" s="39">
        <f t="shared" si="23"/>
        <v>0</v>
      </c>
      <c r="K77" s="39">
        <f t="shared" si="23"/>
        <v>0</v>
      </c>
      <c r="L77" s="39">
        <f t="shared" si="23"/>
        <v>0</v>
      </c>
      <c r="M77" s="39">
        <f t="shared" si="23"/>
        <v>0</v>
      </c>
      <c r="N77" s="40">
        <f t="shared" si="6"/>
        <v>0</v>
      </c>
      <c r="O77" s="25"/>
      <c r="P77" s="25"/>
    </row>
    <row r="78" spans="1:16" s="6" customFormat="1" ht="24.95" customHeight="1" thickTop="1">
      <c r="A78" s="11" t="s">
        <v>66</v>
      </c>
      <c r="B78" s="41">
        <f t="shared" ref="B78:N78" si="24">SUM(B59:B77)</f>
        <v>0</v>
      </c>
      <c r="C78" s="41">
        <f t="shared" si="24"/>
        <v>0</v>
      </c>
      <c r="D78" s="41">
        <f t="shared" si="24"/>
        <v>0</v>
      </c>
      <c r="E78" s="41">
        <f t="shared" si="24"/>
        <v>0</v>
      </c>
      <c r="F78" s="41">
        <f t="shared" si="24"/>
        <v>0</v>
      </c>
      <c r="G78" s="41">
        <f t="shared" si="24"/>
        <v>0</v>
      </c>
      <c r="H78" s="41">
        <f t="shared" si="24"/>
        <v>0</v>
      </c>
      <c r="I78" s="41">
        <f t="shared" si="24"/>
        <v>0</v>
      </c>
      <c r="J78" s="41">
        <f t="shared" si="24"/>
        <v>0</v>
      </c>
      <c r="K78" s="41">
        <f t="shared" si="24"/>
        <v>0</v>
      </c>
      <c r="L78" s="41">
        <f t="shared" si="24"/>
        <v>0</v>
      </c>
      <c r="M78" s="41">
        <f t="shared" si="24"/>
        <v>0</v>
      </c>
      <c r="N78" s="55">
        <f t="shared" si="24"/>
        <v>0</v>
      </c>
      <c r="O78" s="7"/>
      <c r="P78" s="7"/>
    </row>
    <row r="79" spans="1:16" s="2" customFormat="1" hidden="1">
      <c r="N79" s="6"/>
    </row>
  </sheetData>
  <sheetProtection selectLockedCells="1"/>
  <mergeCells count="16">
    <mergeCell ref="B53:N53"/>
    <mergeCell ref="A59:A60"/>
    <mergeCell ref="A7:A8"/>
    <mergeCell ref="B27:N27"/>
    <mergeCell ref="B28:N28"/>
    <mergeCell ref="A33:A34"/>
    <mergeCell ref="A54:E55"/>
    <mergeCell ref="J54:K54"/>
    <mergeCell ref="L54:N54"/>
    <mergeCell ref="J55:K55"/>
    <mergeCell ref="L55:N55"/>
    <mergeCell ref="A1:E2"/>
    <mergeCell ref="J1:K1"/>
    <mergeCell ref="L1:N1"/>
    <mergeCell ref="J2:K2"/>
    <mergeCell ref="L2:N2"/>
  </mergeCells>
  <phoneticPr fontId="14"/>
  <conditionalFormatting sqref="B26:M26">
    <cfRule type="cellIs" dxfId="1" priority="2" stopIfTrue="1" operator="greaterThan">
      <formula>$D$4</formula>
    </cfRule>
  </conditionalFormatting>
  <conditionalFormatting sqref="B52:M52">
    <cfRule type="cellIs" dxfId="0" priority="1" stopIfTrue="1" operator="greaterThan">
      <formula>$D$30</formula>
    </cfRule>
  </conditionalFormatting>
  <printOptions horizontalCentered="1"/>
  <pageMargins left="0.23622047244094491" right="0.23622047244094491" top="0.74803149606299213" bottom="0.74803149606299213" header="0.31496062992125984" footer="0.31496062992125984"/>
  <pageSetup paperSize="9" scale="57" fitToHeight="0" orientation="portrait" horizontalDpi="300" verticalDpi="300"/>
  <headerFooter alignWithMargins="0"/>
  <rowBreaks count="1" manualBreakCount="1">
    <brk id="53" max="15" man="1"/>
  </rowBreaks>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87"/>
  <sheetViews>
    <sheetView view="pageBreakPreview" zoomScale="80" zoomScaleNormal="100" zoomScaleSheetLayoutView="80" workbookViewId="0">
      <selection activeCell="F2" sqref="F2:G2"/>
    </sheetView>
  </sheetViews>
  <sheetFormatPr defaultColWidth="0" defaultRowHeight="13.5" zeroHeight="1"/>
  <cols>
    <col min="1" max="1" width="12.375" style="8" customWidth="1"/>
    <col min="2" max="2" width="18.25" style="8" customWidth="1"/>
    <col min="3" max="3" width="22" style="8" customWidth="1"/>
    <col min="4" max="4" width="21.625" style="8" customWidth="1"/>
    <col min="5" max="5" width="20.25" style="8" customWidth="1"/>
    <col min="6" max="6" width="22.75" style="8" customWidth="1"/>
    <col min="7" max="7" width="13.875" style="8" customWidth="1"/>
    <col min="8" max="8" width="2.875" style="8" customWidth="1"/>
    <col min="9" max="9" width="11.375" style="8" hidden="1" customWidth="1"/>
    <col min="10" max="16384" width="0" style="8" hidden="1"/>
  </cols>
  <sheetData>
    <row r="1" spans="1:10" s="84" customFormat="1">
      <c r="A1" s="336" t="s">
        <v>78</v>
      </c>
      <c r="B1" s="337"/>
      <c r="C1" s="338"/>
      <c r="D1" s="82"/>
      <c r="E1" s="83" t="s">
        <v>23</v>
      </c>
      <c r="F1" s="325">
        <f>別表１!B8</f>
        <v>0</v>
      </c>
      <c r="G1" s="325"/>
    </row>
    <row r="2" spans="1:10" s="84" customFormat="1">
      <c r="A2" s="339"/>
      <c r="B2" s="340"/>
      <c r="C2" s="341"/>
      <c r="D2" s="85"/>
      <c r="E2" s="86" t="s">
        <v>21</v>
      </c>
      <c r="F2" s="325">
        <f>別表１!D8</f>
        <v>0</v>
      </c>
      <c r="G2" s="325"/>
    </row>
    <row r="3" spans="1:10" s="84" customFormat="1" ht="6" customHeight="1">
      <c r="A3" s="85"/>
      <c r="B3" s="85"/>
      <c r="C3" s="85"/>
      <c r="D3" s="85"/>
      <c r="E3" s="87"/>
      <c r="F3" s="43"/>
      <c r="G3" s="43"/>
      <c r="H3" s="85"/>
    </row>
    <row r="4" spans="1:10" s="84" customFormat="1" ht="13.5" customHeight="1">
      <c r="A4" s="88" t="s">
        <v>55</v>
      </c>
      <c r="B4" s="85"/>
      <c r="C4" s="85"/>
      <c r="D4" s="85"/>
      <c r="E4" s="89" t="s">
        <v>25</v>
      </c>
      <c r="F4" s="344">
        <f>別表１!B10</f>
        <v>0</v>
      </c>
      <c r="G4" s="344"/>
      <c r="H4" s="85"/>
    </row>
    <row r="5" spans="1:10" s="84" customFormat="1">
      <c r="A5" s="85"/>
      <c r="B5" s="85"/>
      <c r="C5" s="85"/>
      <c r="D5" s="85"/>
      <c r="E5" s="90" t="s">
        <v>27</v>
      </c>
      <c r="F5" s="345">
        <f>別表１!B11</f>
        <v>0</v>
      </c>
      <c r="G5" s="345"/>
      <c r="H5" s="85"/>
    </row>
    <row r="6" spans="1:10" s="84" customFormat="1" ht="6" customHeight="1">
      <c r="A6" s="91"/>
      <c r="B6" s="92"/>
      <c r="C6" s="92"/>
      <c r="D6" s="85"/>
      <c r="E6" s="85"/>
      <c r="F6" s="85"/>
      <c r="G6" s="85"/>
      <c r="H6" s="85"/>
    </row>
    <row r="7" spans="1:10" s="94" customFormat="1" ht="21" customHeight="1">
      <c r="A7" s="329" t="s">
        <v>16</v>
      </c>
      <c r="B7" s="331" t="s">
        <v>68</v>
      </c>
      <c r="C7" s="327" t="s">
        <v>26</v>
      </c>
      <c r="D7" s="333" t="s">
        <v>0</v>
      </c>
      <c r="E7" s="334"/>
      <c r="F7" s="331" t="s">
        <v>60</v>
      </c>
      <c r="G7" s="329" t="s">
        <v>1</v>
      </c>
      <c r="H7" s="93"/>
    </row>
    <row r="8" spans="1:10" s="84" customFormat="1" ht="36" customHeight="1">
      <c r="A8" s="330"/>
      <c r="B8" s="332"/>
      <c r="C8" s="328"/>
      <c r="D8" s="95" t="s">
        <v>67</v>
      </c>
      <c r="E8" s="95" t="s">
        <v>61</v>
      </c>
      <c r="F8" s="332"/>
      <c r="G8" s="330"/>
      <c r="H8" s="85"/>
    </row>
    <row r="9" spans="1:10" s="84" customFormat="1" ht="21.75" customHeight="1">
      <c r="A9" s="321">
        <v>1</v>
      </c>
      <c r="B9" s="96">
        <f>別表２!N7</f>
        <v>0</v>
      </c>
      <c r="C9" s="44">
        <f t="shared" ref="C9:C26" si="0">IF(J9&lt;$F$5,J9,$F$5)</f>
        <v>0</v>
      </c>
      <c r="D9" s="97">
        <f t="shared" ref="D9:D27" si="1">$F$5</f>
        <v>0</v>
      </c>
      <c r="E9" s="97">
        <f t="shared" ref="E9:E27" si="2">SUM(B9*D9)</f>
        <v>0</v>
      </c>
      <c r="F9" s="97">
        <f t="shared" ref="F9:F27" si="3">SUM(B9*C9)</f>
        <v>0</v>
      </c>
      <c r="G9" s="98" t="s">
        <v>20</v>
      </c>
      <c r="H9" s="85"/>
      <c r="J9" s="99">
        <v>7000</v>
      </c>
    </row>
    <row r="10" spans="1:10" s="84" customFormat="1" ht="21.95" customHeight="1">
      <c r="A10" s="322"/>
      <c r="B10" s="96">
        <f>別表２!N8</f>
        <v>0</v>
      </c>
      <c r="C10" s="45">
        <f t="shared" si="0"/>
        <v>0</v>
      </c>
      <c r="D10" s="97">
        <f t="shared" si="1"/>
        <v>0</v>
      </c>
      <c r="E10" s="97">
        <f t="shared" si="2"/>
        <v>0</v>
      </c>
      <c r="F10" s="97">
        <f t="shared" si="3"/>
        <v>0</v>
      </c>
      <c r="G10" s="100"/>
      <c r="H10" s="85"/>
      <c r="J10" s="99">
        <v>10000</v>
      </c>
    </row>
    <row r="11" spans="1:10" s="84" customFormat="1" ht="21.95" customHeight="1">
      <c r="A11" s="101">
        <v>2</v>
      </c>
      <c r="B11" s="96">
        <f>別表２!N9</f>
        <v>0</v>
      </c>
      <c r="C11" s="45">
        <f t="shared" si="0"/>
        <v>0</v>
      </c>
      <c r="D11" s="97">
        <f t="shared" si="1"/>
        <v>0</v>
      </c>
      <c r="E11" s="97">
        <f t="shared" si="2"/>
        <v>0</v>
      </c>
      <c r="F11" s="97">
        <f t="shared" si="3"/>
        <v>0</v>
      </c>
      <c r="G11" s="100"/>
      <c r="H11" s="85"/>
      <c r="J11" s="99">
        <v>13000</v>
      </c>
    </row>
    <row r="12" spans="1:10" s="84" customFormat="1" ht="21.95" customHeight="1">
      <c r="A12" s="101">
        <v>3</v>
      </c>
      <c r="B12" s="96">
        <f>別表２!N10</f>
        <v>0</v>
      </c>
      <c r="C12" s="45">
        <f t="shared" si="0"/>
        <v>0</v>
      </c>
      <c r="D12" s="97">
        <f t="shared" si="1"/>
        <v>0</v>
      </c>
      <c r="E12" s="97">
        <f t="shared" si="2"/>
        <v>0</v>
      </c>
      <c r="F12" s="97">
        <f t="shared" si="3"/>
        <v>0</v>
      </c>
      <c r="G12" s="100"/>
      <c r="H12" s="85"/>
      <c r="J12" s="99">
        <v>16000</v>
      </c>
    </row>
    <row r="13" spans="1:10" s="84" customFormat="1" ht="21.95" customHeight="1">
      <c r="A13" s="101">
        <v>4</v>
      </c>
      <c r="B13" s="96">
        <f>別表２!N11</f>
        <v>0</v>
      </c>
      <c r="C13" s="45">
        <f t="shared" si="0"/>
        <v>0</v>
      </c>
      <c r="D13" s="97">
        <f t="shared" si="1"/>
        <v>0</v>
      </c>
      <c r="E13" s="97">
        <f t="shared" si="2"/>
        <v>0</v>
      </c>
      <c r="F13" s="97">
        <f t="shared" si="3"/>
        <v>0</v>
      </c>
      <c r="G13" s="100"/>
      <c r="H13" s="85"/>
      <c r="J13" s="99">
        <v>19000</v>
      </c>
    </row>
    <row r="14" spans="1:10" s="84" customFormat="1" ht="21.95" customHeight="1">
      <c r="A14" s="101">
        <v>5</v>
      </c>
      <c r="B14" s="96">
        <f>別表２!N12</f>
        <v>0</v>
      </c>
      <c r="C14" s="45">
        <f t="shared" si="0"/>
        <v>0</v>
      </c>
      <c r="D14" s="97">
        <f t="shared" si="1"/>
        <v>0</v>
      </c>
      <c r="E14" s="97">
        <f t="shared" si="2"/>
        <v>0</v>
      </c>
      <c r="F14" s="97">
        <f t="shared" si="3"/>
        <v>0</v>
      </c>
      <c r="G14" s="100"/>
      <c r="H14" s="85"/>
      <c r="J14" s="99">
        <v>22000</v>
      </c>
    </row>
    <row r="15" spans="1:10" s="84" customFormat="1" ht="21.95" customHeight="1">
      <c r="A15" s="101">
        <v>6</v>
      </c>
      <c r="B15" s="96">
        <f>別表２!N13</f>
        <v>0</v>
      </c>
      <c r="C15" s="45">
        <f t="shared" si="0"/>
        <v>0</v>
      </c>
      <c r="D15" s="97">
        <f t="shared" si="1"/>
        <v>0</v>
      </c>
      <c r="E15" s="97">
        <f t="shared" si="2"/>
        <v>0</v>
      </c>
      <c r="F15" s="97">
        <f t="shared" si="3"/>
        <v>0</v>
      </c>
      <c r="G15" s="100"/>
      <c r="H15" s="85"/>
      <c r="J15" s="99">
        <v>25000</v>
      </c>
    </row>
    <row r="16" spans="1:10" s="84" customFormat="1" ht="21.95" customHeight="1">
      <c r="A16" s="101">
        <v>7</v>
      </c>
      <c r="B16" s="96">
        <f>別表２!N14</f>
        <v>0</v>
      </c>
      <c r="C16" s="45">
        <f t="shared" si="0"/>
        <v>0</v>
      </c>
      <c r="D16" s="97">
        <f t="shared" si="1"/>
        <v>0</v>
      </c>
      <c r="E16" s="97">
        <f t="shared" si="2"/>
        <v>0</v>
      </c>
      <c r="F16" s="97">
        <f t="shared" si="3"/>
        <v>0</v>
      </c>
      <c r="G16" s="100"/>
      <c r="H16" s="85"/>
      <c r="J16" s="99">
        <v>30000</v>
      </c>
    </row>
    <row r="17" spans="1:10" s="84" customFormat="1" ht="21.95" customHeight="1">
      <c r="A17" s="101">
        <v>8</v>
      </c>
      <c r="B17" s="96">
        <f>別表２!N15</f>
        <v>0</v>
      </c>
      <c r="C17" s="45">
        <f t="shared" si="0"/>
        <v>0</v>
      </c>
      <c r="D17" s="97">
        <f t="shared" si="1"/>
        <v>0</v>
      </c>
      <c r="E17" s="97">
        <f t="shared" si="2"/>
        <v>0</v>
      </c>
      <c r="F17" s="97">
        <f t="shared" si="3"/>
        <v>0</v>
      </c>
      <c r="G17" s="100"/>
      <c r="H17" s="85"/>
      <c r="J17" s="99">
        <v>35000</v>
      </c>
    </row>
    <row r="18" spans="1:10" s="84" customFormat="1" ht="21.95" customHeight="1">
      <c r="A18" s="101">
        <v>9</v>
      </c>
      <c r="B18" s="96">
        <f>別表２!N16</f>
        <v>0</v>
      </c>
      <c r="C18" s="45">
        <f t="shared" si="0"/>
        <v>0</v>
      </c>
      <c r="D18" s="97">
        <f t="shared" si="1"/>
        <v>0</v>
      </c>
      <c r="E18" s="97">
        <f t="shared" si="2"/>
        <v>0</v>
      </c>
      <c r="F18" s="97">
        <f t="shared" si="3"/>
        <v>0</v>
      </c>
      <c r="G18" s="100"/>
      <c r="H18" s="85"/>
      <c r="J18" s="99">
        <v>40000</v>
      </c>
    </row>
    <row r="19" spans="1:10" s="84" customFormat="1" ht="21.95" customHeight="1">
      <c r="A19" s="101">
        <v>10</v>
      </c>
      <c r="B19" s="96">
        <f>別表２!N17</f>
        <v>0</v>
      </c>
      <c r="C19" s="45">
        <f t="shared" si="0"/>
        <v>0</v>
      </c>
      <c r="D19" s="97">
        <f t="shared" si="1"/>
        <v>0</v>
      </c>
      <c r="E19" s="97">
        <f t="shared" si="2"/>
        <v>0</v>
      </c>
      <c r="F19" s="97">
        <f t="shared" si="3"/>
        <v>0</v>
      </c>
      <c r="G19" s="100"/>
      <c r="H19" s="85"/>
      <c r="J19" s="99">
        <v>45000</v>
      </c>
    </row>
    <row r="20" spans="1:10" s="84" customFormat="1" ht="21.95" customHeight="1">
      <c r="A20" s="101">
        <v>11</v>
      </c>
      <c r="B20" s="96">
        <f>別表２!N18</f>
        <v>0</v>
      </c>
      <c r="C20" s="45">
        <f t="shared" si="0"/>
        <v>0</v>
      </c>
      <c r="D20" s="97">
        <f t="shared" si="1"/>
        <v>0</v>
      </c>
      <c r="E20" s="97">
        <f t="shared" si="2"/>
        <v>0</v>
      </c>
      <c r="F20" s="97">
        <f t="shared" si="3"/>
        <v>0</v>
      </c>
      <c r="G20" s="100"/>
      <c r="H20" s="85"/>
      <c r="J20" s="99">
        <v>50000</v>
      </c>
    </row>
    <row r="21" spans="1:10" s="84" customFormat="1" ht="21.95" customHeight="1">
      <c r="A21" s="101">
        <v>12</v>
      </c>
      <c r="B21" s="96">
        <f>別表２!N19</f>
        <v>0</v>
      </c>
      <c r="C21" s="45">
        <f t="shared" si="0"/>
        <v>0</v>
      </c>
      <c r="D21" s="97">
        <f t="shared" si="1"/>
        <v>0</v>
      </c>
      <c r="E21" s="97">
        <f t="shared" si="2"/>
        <v>0</v>
      </c>
      <c r="F21" s="97">
        <f t="shared" si="3"/>
        <v>0</v>
      </c>
      <c r="G21" s="100"/>
      <c r="H21" s="85"/>
      <c r="J21" s="99">
        <v>57000</v>
      </c>
    </row>
    <row r="22" spans="1:10" s="84" customFormat="1" ht="21.95" customHeight="1">
      <c r="A22" s="101">
        <v>13</v>
      </c>
      <c r="B22" s="96">
        <f>別表２!N20</f>
        <v>0</v>
      </c>
      <c r="C22" s="45">
        <f t="shared" si="0"/>
        <v>0</v>
      </c>
      <c r="D22" s="97">
        <f t="shared" si="1"/>
        <v>0</v>
      </c>
      <c r="E22" s="97">
        <f t="shared" si="2"/>
        <v>0</v>
      </c>
      <c r="F22" s="97">
        <f t="shared" si="3"/>
        <v>0</v>
      </c>
      <c r="G22" s="100"/>
      <c r="H22" s="85"/>
      <c r="J22" s="99">
        <v>64000</v>
      </c>
    </row>
    <row r="23" spans="1:10" s="84" customFormat="1" ht="21.95" customHeight="1">
      <c r="A23" s="101">
        <v>14</v>
      </c>
      <c r="B23" s="96">
        <f>別表２!N21</f>
        <v>0</v>
      </c>
      <c r="C23" s="45">
        <f t="shared" si="0"/>
        <v>0</v>
      </c>
      <c r="D23" s="97">
        <f t="shared" si="1"/>
        <v>0</v>
      </c>
      <c r="E23" s="97">
        <f t="shared" si="2"/>
        <v>0</v>
      </c>
      <c r="F23" s="97">
        <f t="shared" si="3"/>
        <v>0</v>
      </c>
      <c r="G23" s="100"/>
      <c r="H23" s="85"/>
      <c r="J23" s="99">
        <v>71000</v>
      </c>
    </row>
    <row r="24" spans="1:10" s="84" customFormat="1" ht="21.95" customHeight="1">
      <c r="A24" s="101">
        <v>15</v>
      </c>
      <c r="B24" s="96">
        <f>別表２!N22</f>
        <v>0</v>
      </c>
      <c r="C24" s="45">
        <f t="shared" si="0"/>
        <v>0</v>
      </c>
      <c r="D24" s="97">
        <f t="shared" si="1"/>
        <v>0</v>
      </c>
      <c r="E24" s="97">
        <f t="shared" si="2"/>
        <v>0</v>
      </c>
      <c r="F24" s="97">
        <f t="shared" si="3"/>
        <v>0</v>
      </c>
      <c r="G24" s="100"/>
      <c r="H24" s="85"/>
      <c r="J24" s="99">
        <v>78000</v>
      </c>
    </row>
    <row r="25" spans="1:10" s="84" customFormat="1" ht="21.95" customHeight="1">
      <c r="A25" s="101">
        <v>16</v>
      </c>
      <c r="B25" s="96">
        <f>別表２!N23</f>
        <v>0</v>
      </c>
      <c r="C25" s="45">
        <f t="shared" si="0"/>
        <v>0</v>
      </c>
      <c r="D25" s="97">
        <f t="shared" si="1"/>
        <v>0</v>
      </c>
      <c r="E25" s="97">
        <f t="shared" si="2"/>
        <v>0</v>
      </c>
      <c r="F25" s="97">
        <f t="shared" si="3"/>
        <v>0</v>
      </c>
      <c r="G25" s="100"/>
      <c r="H25" s="85"/>
      <c r="J25" s="99">
        <v>85000</v>
      </c>
    </row>
    <row r="26" spans="1:10" s="84" customFormat="1" ht="21.95" customHeight="1">
      <c r="A26" s="101">
        <v>17</v>
      </c>
      <c r="B26" s="96">
        <f>別表２!N24</f>
        <v>0</v>
      </c>
      <c r="C26" s="45">
        <f t="shared" si="0"/>
        <v>0</v>
      </c>
      <c r="D26" s="97">
        <f t="shared" si="1"/>
        <v>0</v>
      </c>
      <c r="E26" s="97">
        <f t="shared" si="2"/>
        <v>0</v>
      </c>
      <c r="F26" s="97">
        <f t="shared" si="3"/>
        <v>0</v>
      </c>
      <c r="G26" s="100"/>
      <c r="H26" s="85"/>
      <c r="J26" s="99">
        <v>92000</v>
      </c>
    </row>
    <row r="27" spans="1:10" s="84" customFormat="1" ht="23.25" thickBot="1">
      <c r="A27" s="102">
        <v>18</v>
      </c>
      <c r="B27" s="103">
        <f>別表２!N25</f>
        <v>0</v>
      </c>
      <c r="C27" s="46">
        <f>F5</f>
        <v>0</v>
      </c>
      <c r="D27" s="104">
        <f t="shared" si="1"/>
        <v>0</v>
      </c>
      <c r="E27" s="104">
        <f t="shared" si="2"/>
        <v>0</v>
      </c>
      <c r="F27" s="104">
        <f t="shared" si="3"/>
        <v>0</v>
      </c>
      <c r="G27" s="105" t="s">
        <v>28</v>
      </c>
      <c r="H27" s="85"/>
    </row>
    <row r="28" spans="1:10" s="84" customFormat="1" ht="21.95" customHeight="1" thickTop="1">
      <c r="A28" s="106" t="s">
        <v>15</v>
      </c>
      <c r="B28" s="107">
        <f>SUM(B9:B27)</f>
        <v>0</v>
      </c>
      <c r="C28" s="108"/>
      <c r="D28" s="109"/>
      <c r="E28" s="110">
        <f>SUM(E9:E27)</f>
        <v>0</v>
      </c>
      <c r="F28" s="110">
        <f>SUM(F9:F27)</f>
        <v>0</v>
      </c>
      <c r="G28" s="111"/>
      <c r="H28" s="85"/>
    </row>
    <row r="29" spans="1:10" s="84" customFormat="1" ht="13.5" customHeight="1">
      <c r="A29" s="112" t="s">
        <v>62</v>
      </c>
      <c r="B29" s="323" t="s">
        <v>18</v>
      </c>
      <c r="C29" s="323"/>
      <c r="D29" s="324"/>
      <c r="E29" s="324"/>
      <c r="F29" s="324"/>
      <c r="G29" s="324"/>
      <c r="H29" s="85"/>
    </row>
    <row r="30" spans="1:10" s="84" customFormat="1">
      <c r="A30" s="112" t="s">
        <v>31</v>
      </c>
      <c r="B30" s="342" t="s">
        <v>63</v>
      </c>
      <c r="C30" s="342"/>
      <c r="D30" s="342"/>
      <c r="E30" s="342"/>
      <c r="F30" s="342"/>
      <c r="G30" s="342"/>
      <c r="H30" s="85"/>
    </row>
    <row r="31" spans="1:10" s="84" customFormat="1">
      <c r="A31" s="85"/>
      <c r="B31" s="85"/>
      <c r="C31" s="85"/>
      <c r="D31" s="85"/>
      <c r="E31" s="85"/>
      <c r="F31" s="85"/>
      <c r="G31" s="85"/>
      <c r="H31" s="85"/>
    </row>
    <row r="32" spans="1:10" s="84" customFormat="1" ht="6" customHeight="1">
      <c r="A32" s="85"/>
      <c r="B32" s="85"/>
      <c r="C32" s="85"/>
      <c r="D32" s="85"/>
      <c r="E32" s="85"/>
      <c r="F32" s="85"/>
      <c r="G32" s="85"/>
      <c r="H32" s="85"/>
    </row>
    <row r="33" spans="1:8" s="84" customFormat="1" ht="13.5" customHeight="1">
      <c r="A33" s="113" t="s">
        <v>58</v>
      </c>
      <c r="B33" s="85"/>
      <c r="C33" s="85"/>
      <c r="D33" s="85"/>
      <c r="E33" s="98" t="s">
        <v>25</v>
      </c>
      <c r="F33" s="343">
        <f>別表１!D10</f>
        <v>0</v>
      </c>
      <c r="G33" s="343"/>
      <c r="H33" s="85"/>
    </row>
    <row r="34" spans="1:8" s="84" customFormat="1">
      <c r="B34" s="85"/>
      <c r="C34" s="85"/>
      <c r="D34" s="85"/>
      <c r="E34" s="114" t="s">
        <v>27</v>
      </c>
      <c r="F34" s="345">
        <f>別表１!D11</f>
        <v>0</v>
      </c>
      <c r="G34" s="345"/>
      <c r="H34" s="85"/>
    </row>
    <row r="35" spans="1:8" s="84" customFormat="1" ht="6" customHeight="1">
      <c r="A35" s="91"/>
      <c r="B35" s="92"/>
      <c r="C35" s="92"/>
      <c r="D35" s="85"/>
      <c r="E35" s="85"/>
      <c r="F35" s="85"/>
      <c r="G35" s="85"/>
      <c r="H35" s="85"/>
    </row>
    <row r="36" spans="1:8" s="94" customFormat="1" ht="27.75" customHeight="1">
      <c r="A36" s="329" t="s">
        <v>16</v>
      </c>
      <c r="B36" s="331" t="s">
        <v>68</v>
      </c>
      <c r="C36" s="327" t="s">
        <v>26</v>
      </c>
      <c r="D36" s="333" t="s">
        <v>0</v>
      </c>
      <c r="E36" s="334"/>
      <c r="F36" s="331" t="s">
        <v>60</v>
      </c>
      <c r="G36" s="329" t="s">
        <v>1</v>
      </c>
      <c r="H36" s="93"/>
    </row>
    <row r="37" spans="1:8" s="84" customFormat="1" ht="37.5" customHeight="1">
      <c r="A37" s="330"/>
      <c r="B37" s="332"/>
      <c r="C37" s="328"/>
      <c r="D37" s="95" t="s">
        <v>67</v>
      </c>
      <c r="E37" s="95" t="s">
        <v>61</v>
      </c>
      <c r="F37" s="332"/>
      <c r="G37" s="330"/>
      <c r="H37" s="85"/>
    </row>
    <row r="38" spans="1:8" s="84" customFormat="1" ht="21.75" customHeight="1">
      <c r="A38" s="321">
        <v>1</v>
      </c>
      <c r="B38" s="96">
        <f>別表２!N33</f>
        <v>0</v>
      </c>
      <c r="C38" s="44">
        <f t="shared" ref="C38:C55" si="4">IF(J9&lt;$F$34,J9,$F$34)</f>
        <v>0</v>
      </c>
      <c r="D38" s="97">
        <f t="shared" ref="D38:D56" si="5">$F$34</f>
        <v>0</v>
      </c>
      <c r="E38" s="97">
        <f t="shared" ref="E38:E56" si="6">SUM(B38*D38)</f>
        <v>0</v>
      </c>
      <c r="F38" s="97">
        <f t="shared" ref="F38:F56" si="7">SUM(B38*C38)</f>
        <v>0</v>
      </c>
      <c r="G38" s="98" t="s">
        <v>20</v>
      </c>
      <c r="H38" s="85"/>
    </row>
    <row r="39" spans="1:8" s="84" customFormat="1" ht="21.95" customHeight="1">
      <c r="A39" s="322"/>
      <c r="B39" s="96">
        <f>別表２!N34</f>
        <v>0</v>
      </c>
      <c r="C39" s="45">
        <f t="shared" si="4"/>
        <v>0</v>
      </c>
      <c r="D39" s="97">
        <f t="shared" si="5"/>
        <v>0</v>
      </c>
      <c r="E39" s="97">
        <f t="shared" si="6"/>
        <v>0</v>
      </c>
      <c r="F39" s="97">
        <f t="shared" si="7"/>
        <v>0</v>
      </c>
      <c r="G39" s="100"/>
      <c r="H39" s="85"/>
    </row>
    <row r="40" spans="1:8" s="84" customFormat="1" ht="21.95" customHeight="1">
      <c r="A40" s="101">
        <v>2</v>
      </c>
      <c r="B40" s="96">
        <f>別表２!N35</f>
        <v>0</v>
      </c>
      <c r="C40" s="45">
        <f t="shared" si="4"/>
        <v>0</v>
      </c>
      <c r="D40" s="97">
        <f t="shared" si="5"/>
        <v>0</v>
      </c>
      <c r="E40" s="97">
        <f t="shared" si="6"/>
        <v>0</v>
      </c>
      <c r="F40" s="97">
        <f t="shared" si="7"/>
        <v>0</v>
      </c>
      <c r="G40" s="100"/>
      <c r="H40" s="85"/>
    </row>
    <row r="41" spans="1:8" s="84" customFormat="1" ht="21.95" customHeight="1">
      <c r="A41" s="101">
        <v>3</v>
      </c>
      <c r="B41" s="96">
        <f>別表２!N36</f>
        <v>0</v>
      </c>
      <c r="C41" s="45">
        <f t="shared" si="4"/>
        <v>0</v>
      </c>
      <c r="D41" s="97">
        <f t="shared" si="5"/>
        <v>0</v>
      </c>
      <c r="E41" s="97">
        <f t="shared" si="6"/>
        <v>0</v>
      </c>
      <c r="F41" s="97">
        <f t="shared" si="7"/>
        <v>0</v>
      </c>
      <c r="G41" s="100"/>
      <c r="H41" s="85"/>
    </row>
    <row r="42" spans="1:8" s="84" customFormat="1" ht="21.95" customHeight="1">
      <c r="A42" s="101">
        <v>4</v>
      </c>
      <c r="B42" s="96">
        <f>別表２!N37</f>
        <v>0</v>
      </c>
      <c r="C42" s="45">
        <f t="shared" si="4"/>
        <v>0</v>
      </c>
      <c r="D42" s="97">
        <f t="shared" si="5"/>
        <v>0</v>
      </c>
      <c r="E42" s="97">
        <f t="shared" si="6"/>
        <v>0</v>
      </c>
      <c r="F42" s="97">
        <f t="shared" si="7"/>
        <v>0</v>
      </c>
      <c r="G42" s="100"/>
      <c r="H42" s="85"/>
    </row>
    <row r="43" spans="1:8" s="84" customFormat="1" ht="21.95" customHeight="1">
      <c r="A43" s="101">
        <v>5</v>
      </c>
      <c r="B43" s="96">
        <f>別表２!N38</f>
        <v>0</v>
      </c>
      <c r="C43" s="45">
        <f t="shared" si="4"/>
        <v>0</v>
      </c>
      <c r="D43" s="97">
        <f t="shared" si="5"/>
        <v>0</v>
      </c>
      <c r="E43" s="97">
        <f t="shared" si="6"/>
        <v>0</v>
      </c>
      <c r="F43" s="97">
        <f t="shared" si="7"/>
        <v>0</v>
      </c>
      <c r="G43" s="100"/>
      <c r="H43" s="85"/>
    </row>
    <row r="44" spans="1:8" s="84" customFormat="1" ht="21.95" customHeight="1">
      <c r="A44" s="101">
        <v>6</v>
      </c>
      <c r="B44" s="96">
        <f>別表２!N39</f>
        <v>0</v>
      </c>
      <c r="C44" s="45">
        <f t="shared" si="4"/>
        <v>0</v>
      </c>
      <c r="D44" s="97">
        <f t="shared" si="5"/>
        <v>0</v>
      </c>
      <c r="E44" s="97">
        <f t="shared" si="6"/>
        <v>0</v>
      </c>
      <c r="F44" s="97">
        <f t="shared" si="7"/>
        <v>0</v>
      </c>
      <c r="G44" s="100"/>
      <c r="H44" s="85"/>
    </row>
    <row r="45" spans="1:8" s="84" customFormat="1" ht="21.95" customHeight="1">
      <c r="A45" s="101">
        <v>7</v>
      </c>
      <c r="B45" s="96">
        <f>別表２!N40</f>
        <v>0</v>
      </c>
      <c r="C45" s="45">
        <f t="shared" si="4"/>
        <v>0</v>
      </c>
      <c r="D45" s="97">
        <f t="shared" si="5"/>
        <v>0</v>
      </c>
      <c r="E45" s="97">
        <f t="shared" si="6"/>
        <v>0</v>
      </c>
      <c r="F45" s="97">
        <f t="shared" si="7"/>
        <v>0</v>
      </c>
      <c r="G45" s="100"/>
      <c r="H45" s="85"/>
    </row>
    <row r="46" spans="1:8" s="84" customFormat="1" ht="21.95" customHeight="1">
      <c r="A46" s="101">
        <v>8</v>
      </c>
      <c r="B46" s="96">
        <f>別表２!N41</f>
        <v>0</v>
      </c>
      <c r="C46" s="45">
        <f t="shared" si="4"/>
        <v>0</v>
      </c>
      <c r="D46" s="97">
        <f t="shared" si="5"/>
        <v>0</v>
      </c>
      <c r="E46" s="97">
        <f t="shared" si="6"/>
        <v>0</v>
      </c>
      <c r="F46" s="97">
        <f t="shared" si="7"/>
        <v>0</v>
      </c>
      <c r="G46" s="100"/>
      <c r="H46" s="85"/>
    </row>
    <row r="47" spans="1:8" s="84" customFormat="1" ht="21.95" customHeight="1">
      <c r="A47" s="101">
        <v>9</v>
      </c>
      <c r="B47" s="96">
        <f>別表２!N42</f>
        <v>0</v>
      </c>
      <c r="C47" s="45">
        <f t="shared" si="4"/>
        <v>0</v>
      </c>
      <c r="D47" s="97">
        <f t="shared" si="5"/>
        <v>0</v>
      </c>
      <c r="E47" s="97">
        <f t="shared" si="6"/>
        <v>0</v>
      </c>
      <c r="F47" s="97">
        <f t="shared" si="7"/>
        <v>0</v>
      </c>
      <c r="G47" s="100"/>
      <c r="H47" s="85"/>
    </row>
    <row r="48" spans="1:8" s="84" customFormat="1" ht="21.95" customHeight="1">
      <c r="A48" s="101">
        <v>10</v>
      </c>
      <c r="B48" s="96">
        <f>別表２!N43</f>
        <v>0</v>
      </c>
      <c r="C48" s="45">
        <f t="shared" si="4"/>
        <v>0</v>
      </c>
      <c r="D48" s="97">
        <f t="shared" si="5"/>
        <v>0</v>
      </c>
      <c r="E48" s="97">
        <f t="shared" si="6"/>
        <v>0</v>
      </c>
      <c r="F48" s="97">
        <f t="shared" si="7"/>
        <v>0</v>
      </c>
      <c r="G48" s="100"/>
      <c r="H48" s="85"/>
    </row>
    <row r="49" spans="1:8" s="84" customFormat="1" ht="21.95" customHeight="1">
      <c r="A49" s="101">
        <v>11</v>
      </c>
      <c r="B49" s="96">
        <f>別表２!N44</f>
        <v>0</v>
      </c>
      <c r="C49" s="45">
        <f t="shared" si="4"/>
        <v>0</v>
      </c>
      <c r="D49" s="97">
        <f t="shared" si="5"/>
        <v>0</v>
      </c>
      <c r="E49" s="97">
        <f t="shared" si="6"/>
        <v>0</v>
      </c>
      <c r="F49" s="97">
        <f t="shared" si="7"/>
        <v>0</v>
      </c>
      <c r="G49" s="100"/>
      <c r="H49" s="85"/>
    </row>
    <row r="50" spans="1:8" s="84" customFormat="1" ht="21.95" customHeight="1">
      <c r="A50" s="101">
        <v>12</v>
      </c>
      <c r="B50" s="96">
        <f>別表２!N45</f>
        <v>0</v>
      </c>
      <c r="C50" s="45">
        <f t="shared" si="4"/>
        <v>0</v>
      </c>
      <c r="D50" s="97">
        <f t="shared" si="5"/>
        <v>0</v>
      </c>
      <c r="E50" s="97">
        <f t="shared" si="6"/>
        <v>0</v>
      </c>
      <c r="F50" s="97">
        <f t="shared" si="7"/>
        <v>0</v>
      </c>
      <c r="G50" s="100"/>
      <c r="H50" s="85"/>
    </row>
    <row r="51" spans="1:8" s="84" customFormat="1" ht="21.95" customHeight="1">
      <c r="A51" s="101">
        <v>13</v>
      </c>
      <c r="B51" s="96">
        <f>別表２!N46</f>
        <v>0</v>
      </c>
      <c r="C51" s="45">
        <f t="shared" si="4"/>
        <v>0</v>
      </c>
      <c r="D51" s="97">
        <f t="shared" si="5"/>
        <v>0</v>
      </c>
      <c r="E51" s="97">
        <f t="shared" si="6"/>
        <v>0</v>
      </c>
      <c r="F51" s="97">
        <f t="shared" si="7"/>
        <v>0</v>
      </c>
      <c r="G51" s="100"/>
      <c r="H51" s="85"/>
    </row>
    <row r="52" spans="1:8" s="84" customFormat="1" ht="21.95" customHeight="1">
      <c r="A52" s="101">
        <v>14</v>
      </c>
      <c r="B52" s="96">
        <f>別表２!N47</f>
        <v>0</v>
      </c>
      <c r="C52" s="45">
        <f t="shared" si="4"/>
        <v>0</v>
      </c>
      <c r="D52" s="97">
        <f t="shared" si="5"/>
        <v>0</v>
      </c>
      <c r="E52" s="97">
        <f t="shared" si="6"/>
        <v>0</v>
      </c>
      <c r="F52" s="97">
        <f t="shared" si="7"/>
        <v>0</v>
      </c>
      <c r="G52" s="100"/>
      <c r="H52" s="85"/>
    </row>
    <row r="53" spans="1:8" s="84" customFormat="1" ht="21.95" customHeight="1">
      <c r="A53" s="101">
        <v>15</v>
      </c>
      <c r="B53" s="96">
        <f>別表２!N48</f>
        <v>0</v>
      </c>
      <c r="C53" s="45">
        <f t="shared" si="4"/>
        <v>0</v>
      </c>
      <c r="D53" s="97">
        <f t="shared" si="5"/>
        <v>0</v>
      </c>
      <c r="E53" s="97">
        <f t="shared" si="6"/>
        <v>0</v>
      </c>
      <c r="F53" s="97">
        <f t="shared" si="7"/>
        <v>0</v>
      </c>
      <c r="G53" s="100"/>
      <c r="H53" s="85"/>
    </row>
    <row r="54" spans="1:8" s="84" customFormat="1" ht="21.95" customHeight="1">
      <c r="A54" s="101">
        <v>16</v>
      </c>
      <c r="B54" s="96">
        <f>別表２!N49</f>
        <v>0</v>
      </c>
      <c r="C54" s="45">
        <f t="shared" si="4"/>
        <v>0</v>
      </c>
      <c r="D54" s="97">
        <f t="shared" si="5"/>
        <v>0</v>
      </c>
      <c r="E54" s="97">
        <f t="shared" si="6"/>
        <v>0</v>
      </c>
      <c r="F54" s="97">
        <f t="shared" si="7"/>
        <v>0</v>
      </c>
      <c r="G54" s="100"/>
      <c r="H54" s="85"/>
    </row>
    <row r="55" spans="1:8" s="84" customFormat="1" ht="21.95" customHeight="1">
      <c r="A55" s="101">
        <v>17</v>
      </c>
      <c r="B55" s="96">
        <f>別表２!N50</f>
        <v>0</v>
      </c>
      <c r="C55" s="45">
        <f t="shared" si="4"/>
        <v>0</v>
      </c>
      <c r="D55" s="97">
        <f t="shared" si="5"/>
        <v>0</v>
      </c>
      <c r="E55" s="97">
        <f t="shared" si="6"/>
        <v>0</v>
      </c>
      <c r="F55" s="97">
        <f t="shared" si="7"/>
        <v>0</v>
      </c>
      <c r="G55" s="100"/>
      <c r="H55" s="85"/>
    </row>
    <row r="56" spans="1:8" s="84" customFormat="1" ht="21.95" customHeight="1" thickBot="1">
      <c r="A56" s="102">
        <v>18</v>
      </c>
      <c r="B56" s="103">
        <f>別表２!N51</f>
        <v>0</v>
      </c>
      <c r="C56" s="46">
        <f>D56</f>
        <v>0</v>
      </c>
      <c r="D56" s="104">
        <f t="shared" si="5"/>
        <v>0</v>
      </c>
      <c r="E56" s="104">
        <f t="shared" si="6"/>
        <v>0</v>
      </c>
      <c r="F56" s="104">
        <f t="shared" si="7"/>
        <v>0</v>
      </c>
      <c r="G56" s="105" t="s">
        <v>28</v>
      </c>
      <c r="H56" s="85"/>
    </row>
    <row r="57" spans="1:8" s="84" customFormat="1" ht="21.95" customHeight="1" thickTop="1">
      <c r="A57" s="106" t="s">
        <v>15</v>
      </c>
      <c r="B57" s="107">
        <f>SUM(B38:B56)</f>
        <v>0</v>
      </c>
      <c r="C57" s="115"/>
      <c r="D57" s="116"/>
      <c r="E57" s="110">
        <f>SUM(E38:E56)</f>
        <v>0</v>
      </c>
      <c r="F57" s="110">
        <f>SUM(F38:F56)</f>
        <v>0</v>
      </c>
      <c r="G57" s="111"/>
      <c r="H57" s="85"/>
    </row>
    <row r="58" spans="1:8" s="84" customFormat="1">
      <c r="A58" s="117" t="s">
        <v>17</v>
      </c>
      <c r="B58" s="323" t="s">
        <v>18</v>
      </c>
      <c r="C58" s="323"/>
      <c r="D58" s="324"/>
      <c r="E58" s="324"/>
      <c r="F58" s="324"/>
      <c r="G58" s="324"/>
      <c r="H58" s="85"/>
    </row>
    <row r="59" spans="1:8" s="84" customFormat="1" ht="9" customHeight="1">
      <c r="A59" s="117"/>
      <c r="B59" s="118"/>
      <c r="C59" s="118"/>
      <c r="D59" s="119"/>
      <c r="E59" s="120"/>
      <c r="F59" s="120"/>
      <c r="G59" s="120"/>
      <c r="H59" s="85"/>
    </row>
    <row r="60" spans="1:8" s="84" customFormat="1">
      <c r="A60" s="336" t="s">
        <v>78</v>
      </c>
      <c r="B60" s="337"/>
      <c r="C60" s="338"/>
      <c r="D60" s="82"/>
      <c r="E60" s="83" t="s">
        <v>23</v>
      </c>
      <c r="F60" s="325">
        <f>別表１!B8</f>
        <v>0</v>
      </c>
      <c r="G60" s="325"/>
    </row>
    <row r="61" spans="1:8" s="84" customFormat="1">
      <c r="A61" s="339"/>
      <c r="B61" s="340"/>
      <c r="C61" s="341"/>
      <c r="D61" s="85"/>
      <c r="E61" s="86" t="s">
        <v>21</v>
      </c>
      <c r="F61" s="326">
        <f>別表１!D8</f>
        <v>0</v>
      </c>
      <c r="G61" s="326"/>
    </row>
    <row r="62" spans="1:8" s="84" customFormat="1" ht="8.25" customHeight="1">
      <c r="D62" s="85"/>
      <c r="E62" s="121"/>
      <c r="F62" s="85"/>
      <c r="G62" s="121"/>
    </row>
    <row r="63" spans="1:8" s="84" customFormat="1">
      <c r="A63" s="122" t="s">
        <v>65</v>
      </c>
      <c r="B63" s="123"/>
      <c r="C63" s="123"/>
      <c r="D63" s="85"/>
      <c r="E63" s="85"/>
      <c r="F63" s="335"/>
      <c r="G63" s="335"/>
      <c r="H63" s="85"/>
    </row>
    <row r="64" spans="1:8" s="84" customFormat="1" ht="8.25" customHeight="1">
      <c r="A64" s="91"/>
      <c r="B64" s="92"/>
      <c r="C64" s="92"/>
      <c r="D64" s="85"/>
      <c r="E64" s="85"/>
      <c r="F64" s="85"/>
      <c r="G64" s="85"/>
      <c r="H64" s="85"/>
    </row>
    <row r="65" spans="1:8" s="94" customFormat="1" ht="27.75" customHeight="1">
      <c r="A65" s="329" t="s">
        <v>16</v>
      </c>
      <c r="B65" s="331" t="s">
        <v>68</v>
      </c>
      <c r="C65" s="327" t="s">
        <v>26</v>
      </c>
      <c r="D65" s="333" t="s">
        <v>0</v>
      </c>
      <c r="E65" s="334"/>
      <c r="F65" s="331" t="s">
        <v>60</v>
      </c>
      <c r="G65" s="329" t="s">
        <v>1</v>
      </c>
      <c r="H65" s="93"/>
    </row>
    <row r="66" spans="1:8" s="84" customFormat="1" ht="33" customHeight="1">
      <c r="A66" s="330"/>
      <c r="B66" s="332"/>
      <c r="C66" s="328"/>
      <c r="D66" s="95" t="s">
        <v>67</v>
      </c>
      <c r="E66" s="95" t="s">
        <v>61</v>
      </c>
      <c r="F66" s="332"/>
      <c r="G66" s="330"/>
      <c r="H66" s="85"/>
    </row>
    <row r="67" spans="1:8" s="84" customFormat="1" ht="21.75" customHeight="1">
      <c r="A67" s="321">
        <v>1</v>
      </c>
      <c r="B67" s="96">
        <f t="shared" ref="B67:B85" si="8">SUM(B9+B38)</f>
        <v>0</v>
      </c>
      <c r="C67" s="124"/>
      <c r="D67" s="125"/>
      <c r="E67" s="97">
        <f t="shared" ref="E67:F82" si="9">SUM(E9+E38)</f>
        <v>0</v>
      </c>
      <c r="F67" s="97">
        <f t="shared" si="9"/>
        <v>0</v>
      </c>
      <c r="G67" s="98" t="s">
        <v>20</v>
      </c>
      <c r="H67" s="85"/>
    </row>
    <row r="68" spans="1:8" s="84" customFormat="1" ht="21.95" customHeight="1">
      <c r="A68" s="322"/>
      <c r="B68" s="96">
        <f t="shared" si="8"/>
        <v>0</v>
      </c>
      <c r="C68" s="126"/>
      <c r="D68" s="125"/>
      <c r="E68" s="97">
        <f t="shared" si="9"/>
        <v>0</v>
      </c>
      <c r="F68" s="97">
        <f t="shared" si="9"/>
        <v>0</v>
      </c>
      <c r="G68" s="100"/>
      <c r="H68" s="85"/>
    </row>
    <row r="69" spans="1:8" s="84" customFormat="1" ht="21.95" customHeight="1">
      <c r="A69" s="101">
        <v>2</v>
      </c>
      <c r="B69" s="96">
        <f t="shared" si="8"/>
        <v>0</v>
      </c>
      <c r="C69" s="126"/>
      <c r="D69" s="125"/>
      <c r="E69" s="97">
        <f t="shared" si="9"/>
        <v>0</v>
      </c>
      <c r="F69" s="97">
        <f t="shared" si="9"/>
        <v>0</v>
      </c>
      <c r="G69" s="100"/>
      <c r="H69" s="85"/>
    </row>
    <row r="70" spans="1:8" s="84" customFormat="1" ht="21.95" customHeight="1">
      <c r="A70" s="101">
        <v>3</v>
      </c>
      <c r="B70" s="96">
        <f t="shared" si="8"/>
        <v>0</v>
      </c>
      <c r="C70" s="126"/>
      <c r="D70" s="125"/>
      <c r="E70" s="97">
        <f t="shared" si="9"/>
        <v>0</v>
      </c>
      <c r="F70" s="97">
        <f t="shared" si="9"/>
        <v>0</v>
      </c>
      <c r="G70" s="100"/>
      <c r="H70" s="85"/>
    </row>
    <row r="71" spans="1:8" s="84" customFormat="1" ht="21.95" customHeight="1">
      <c r="A71" s="101">
        <v>4</v>
      </c>
      <c r="B71" s="96">
        <f t="shared" si="8"/>
        <v>0</v>
      </c>
      <c r="C71" s="126"/>
      <c r="D71" s="125"/>
      <c r="E71" s="97">
        <f t="shared" si="9"/>
        <v>0</v>
      </c>
      <c r="F71" s="97">
        <f t="shared" si="9"/>
        <v>0</v>
      </c>
      <c r="G71" s="100"/>
      <c r="H71" s="85"/>
    </row>
    <row r="72" spans="1:8" s="84" customFormat="1" ht="21.95" customHeight="1">
      <c r="A72" s="101">
        <v>5</v>
      </c>
      <c r="B72" s="96">
        <f t="shared" si="8"/>
        <v>0</v>
      </c>
      <c r="C72" s="126"/>
      <c r="D72" s="125"/>
      <c r="E72" s="97">
        <f t="shared" si="9"/>
        <v>0</v>
      </c>
      <c r="F72" s="97">
        <f t="shared" si="9"/>
        <v>0</v>
      </c>
      <c r="G72" s="100"/>
      <c r="H72" s="85"/>
    </row>
    <row r="73" spans="1:8" s="84" customFormat="1" ht="21.95" customHeight="1">
      <c r="A73" s="101">
        <v>6</v>
      </c>
      <c r="B73" s="96">
        <f t="shared" si="8"/>
        <v>0</v>
      </c>
      <c r="C73" s="126"/>
      <c r="D73" s="125"/>
      <c r="E73" s="97">
        <f t="shared" si="9"/>
        <v>0</v>
      </c>
      <c r="F73" s="97">
        <f t="shared" si="9"/>
        <v>0</v>
      </c>
      <c r="G73" s="100"/>
      <c r="H73" s="85"/>
    </row>
    <row r="74" spans="1:8" s="84" customFormat="1" ht="21.95" customHeight="1">
      <c r="A74" s="101">
        <v>7</v>
      </c>
      <c r="B74" s="96">
        <f t="shared" si="8"/>
        <v>0</v>
      </c>
      <c r="C74" s="126"/>
      <c r="D74" s="125"/>
      <c r="E74" s="97">
        <f t="shared" si="9"/>
        <v>0</v>
      </c>
      <c r="F74" s="97">
        <f t="shared" si="9"/>
        <v>0</v>
      </c>
      <c r="G74" s="100"/>
      <c r="H74" s="85"/>
    </row>
    <row r="75" spans="1:8" s="84" customFormat="1" ht="21.95" customHeight="1">
      <c r="A75" s="101">
        <v>8</v>
      </c>
      <c r="B75" s="96">
        <f t="shared" si="8"/>
        <v>0</v>
      </c>
      <c r="C75" s="126"/>
      <c r="D75" s="125"/>
      <c r="E75" s="97">
        <f t="shared" si="9"/>
        <v>0</v>
      </c>
      <c r="F75" s="97">
        <f t="shared" si="9"/>
        <v>0</v>
      </c>
      <c r="G75" s="100"/>
      <c r="H75" s="85"/>
    </row>
    <row r="76" spans="1:8" s="84" customFormat="1" ht="21.95" customHeight="1">
      <c r="A76" s="101">
        <v>9</v>
      </c>
      <c r="B76" s="96">
        <f t="shared" si="8"/>
        <v>0</v>
      </c>
      <c r="C76" s="126"/>
      <c r="D76" s="125"/>
      <c r="E76" s="97">
        <f t="shared" si="9"/>
        <v>0</v>
      </c>
      <c r="F76" s="97">
        <f t="shared" si="9"/>
        <v>0</v>
      </c>
      <c r="G76" s="100"/>
      <c r="H76" s="85"/>
    </row>
    <row r="77" spans="1:8" s="84" customFormat="1" ht="21.95" customHeight="1">
      <c r="A77" s="101">
        <v>10</v>
      </c>
      <c r="B77" s="96">
        <f t="shared" si="8"/>
        <v>0</v>
      </c>
      <c r="C77" s="126"/>
      <c r="D77" s="125"/>
      <c r="E77" s="97">
        <f t="shared" si="9"/>
        <v>0</v>
      </c>
      <c r="F77" s="97">
        <f t="shared" si="9"/>
        <v>0</v>
      </c>
      <c r="G77" s="100"/>
      <c r="H77" s="85"/>
    </row>
    <row r="78" spans="1:8" s="84" customFormat="1" ht="21.95" customHeight="1">
      <c r="A78" s="101">
        <v>11</v>
      </c>
      <c r="B78" s="96">
        <f t="shared" si="8"/>
        <v>0</v>
      </c>
      <c r="C78" s="126"/>
      <c r="D78" s="125"/>
      <c r="E78" s="97">
        <f t="shared" si="9"/>
        <v>0</v>
      </c>
      <c r="F78" s="97">
        <f t="shared" si="9"/>
        <v>0</v>
      </c>
      <c r="G78" s="100"/>
      <c r="H78" s="85"/>
    </row>
    <row r="79" spans="1:8" s="84" customFormat="1" ht="21.95" customHeight="1">
      <c r="A79" s="101">
        <v>12</v>
      </c>
      <c r="B79" s="96">
        <f t="shared" si="8"/>
        <v>0</v>
      </c>
      <c r="C79" s="126"/>
      <c r="D79" s="125"/>
      <c r="E79" s="97">
        <f t="shared" si="9"/>
        <v>0</v>
      </c>
      <c r="F79" s="97">
        <f t="shared" si="9"/>
        <v>0</v>
      </c>
      <c r="G79" s="100"/>
      <c r="H79" s="85"/>
    </row>
    <row r="80" spans="1:8" s="84" customFormat="1" ht="21.95" customHeight="1">
      <c r="A80" s="101">
        <v>13</v>
      </c>
      <c r="B80" s="96">
        <f t="shared" si="8"/>
        <v>0</v>
      </c>
      <c r="C80" s="126"/>
      <c r="D80" s="125"/>
      <c r="E80" s="97">
        <f t="shared" si="9"/>
        <v>0</v>
      </c>
      <c r="F80" s="97">
        <f t="shared" si="9"/>
        <v>0</v>
      </c>
      <c r="G80" s="100"/>
      <c r="H80" s="85"/>
    </row>
    <row r="81" spans="1:8" s="84" customFormat="1" ht="21.95" customHeight="1">
      <c r="A81" s="101">
        <v>14</v>
      </c>
      <c r="B81" s="96">
        <f t="shared" si="8"/>
        <v>0</v>
      </c>
      <c r="C81" s="126"/>
      <c r="D81" s="125"/>
      <c r="E81" s="97">
        <f t="shared" si="9"/>
        <v>0</v>
      </c>
      <c r="F81" s="97">
        <f t="shared" si="9"/>
        <v>0</v>
      </c>
      <c r="G81" s="100"/>
      <c r="H81" s="85"/>
    </row>
    <row r="82" spans="1:8" s="84" customFormat="1" ht="21.95" customHeight="1">
      <c r="A82" s="101">
        <v>15</v>
      </c>
      <c r="B82" s="96">
        <f t="shared" si="8"/>
        <v>0</v>
      </c>
      <c r="C82" s="126"/>
      <c r="D82" s="125"/>
      <c r="E82" s="97">
        <f t="shared" si="9"/>
        <v>0</v>
      </c>
      <c r="F82" s="97">
        <f t="shared" si="9"/>
        <v>0</v>
      </c>
      <c r="G82" s="100"/>
      <c r="H82" s="85"/>
    </row>
    <row r="83" spans="1:8" s="84" customFormat="1" ht="21.95" customHeight="1">
      <c r="A83" s="101">
        <v>16</v>
      </c>
      <c r="B83" s="96">
        <f t="shared" si="8"/>
        <v>0</v>
      </c>
      <c r="C83" s="126"/>
      <c r="D83" s="125"/>
      <c r="E83" s="97">
        <f t="shared" ref="E83:F85" si="10">SUM(E25+E54)</f>
        <v>0</v>
      </c>
      <c r="F83" s="97">
        <f t="shared" si="10"/>
        <v>0</v>
      </c>
      <c r="G83" s="100"/>
      <c r="H83" s="85"/>
    </row>
    <row r="84" spans="1:8" s="84" customFormat="1" ht="21.95" customHeight="1">
      <c r="A84" s="101">
        <v>17</v>
      </c>
      <c r="B84" s="96">
        <f t="shared" si="8"/>
        <v>0</v>
      </c>
      <c r="C84" s="126"/>
      <c r="D84" s="125"/>
      <c r="E84" s="97">
        <f t="shared" si="10"/>
        <v>0</v>
      </c>
      <c r="F84" s="97">
        <f t="shared" si="10"/>
        <v>0</v>
      </c>
      <c r="G84" s="100"/>
      <c r="H84" s="85"/>
    </row>
    <row r="85" spans="1:8" s="84" customFormat="1" ht="21.95" customHeight="1" thickBot="1">
      <c r="A85" s="102">
        <v>18</v>
      </c>
      <c r="B85" s="127">
        <f t="shared" si="8"/>
        <v>0</v>
      </c>
      <c r="C85" s="128"/>
      <c r="D85" s="129"/>
      <c r="E85" s="130">
        <f t="shared" si="10"/>
        <v>0</v>
      </c>
      <c r="F85" s="130">
        <f t="shared" si="10"/>
        <v>0</v>
      </c>
      <c r="G85" s="105" t="s">
        <v>28</v>
      </c>
      <c r="H85" s="85"/>
    </row>
    <row r="86" spans="1:8" ht="21.95" customHeight="1" thickTop="1" thickBot="1">
      <c r="A86" s="50" t="s">
        <v>66</v>
      </c>
      <c r="B86" s="52">
        <f>SUM(B67:B85)</f>
        <v>0</v>
      </c>
      <c r="C86" s="51"/>
      <c r="D86" s="53"/>
      <c r="E86" s="64">
        <f>SUM(E67:E85)</f>
        <v>0</v>
      </c>
      <c r="F86" s="64">
        <f>SUM(F67:F85)</f>
        <v>0</v>
      </c>
      <c r="G86" s="54"/>
      <c r="H86" s="42"/>
    </row>
    <row r="87" spans="1:8">
      <c r="A87" s="131" t="s">
        <v>17</v>
      </c>
      <c r="B87" s="317" t="s">
        <v>18</v>
      </c>
      <c r="C87" s="318"/>
      <c r="D87" s="319"/>
      <c r="E87" s="320"/>
      <c r="F87" s="320"/>
      <c r="G87" s="319"/>
      <c r="H87" s="85"/>
    </row>
  </sheetData>
  <sheetProtection selectLockedCells="1"/>
  <mergeCells count="36">
    <mergeCell ref="A36:A37"/>
    <mergeCell ref="B36:B37"/>
    <mergeCell ref="F34:G34"/>
    <mergeCell ref="A7:A8"/>
    <mergeCell ref="B7:B8"/>
    <mergeCell ref="D7:E7"/>
    <mergeCell ref="A1:C2"/>
    <mergeCell ref="F1:G1"/>
    <mergeCell ref="F2:G2"/>
    <mergeCell ref="C7:C8"/>
    <mergeCell ref="C36:C37"/>
    <mergeCell ref="F7:F8"/>
    <mergeCell ref="D36:E36"/>
    <mergeCell ref="F36:F37"/>
    <mergeCell ref="G36:G37"/>
    <mergeCell ref="A9:A10"/>
    <mergeCell ref="B29:G29"/>
    <mergeCell ref="B30:G30"/>
    <mergeCell ref="F33:G33"/>
    <mergeCell ref="G7:G8"/>
    <mergeCell ref="F4:G4"/>
    <mergeCell ref="F5:G5"/>
    <mergeCell ref="B87:G87"/>
    <mergeCell ref="A38:A39"/>
    <mergeCell ref="B58:G58"/>
    <mergeCell ref="F60:G60"/>
    <mergeCell ref="F61:G61"/>
    <mergeCell ref="C65:C66"/>
    <mergeCell ref="G65:G66"/>
    <mergeCell ref="A67:A68"/>
    <mergeCell ref="B65:B66"/>
    <mergeCell ref="D65:E65"/>
    <mergeCell ref="F63:G63"/>
    <mergeCell ref="A65:A66"/>
    <mergeCell ref="A60:C61"/>
    <mergeCell ref="F65:F66"/>
  </mergeCells>
  <phoneticPr fontId="14"/>
  <pageMargins left="0.74803149606299213" right="0.15748031496062992" top="0.98425196850393704" bottom="0.98425196850393704" header="0.51181102362204722" footer="0.51181102362204722"/>
  <pageSetup paperSize="9" scale="62" orientation="portrait" horizontalDpi="300" verticalDpi="300" r:id="rId1"/>
  <headerFooter alignWithMargins="0"/>
  <rowBreaks count="1" manualBreakCount="1">
    <brk id="58" max="7"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R52"/>
  <sheetViews>
    <sheetView view="pageBreakPreview" topLeftCell="B1" zoomScale="80" zoomScaleNormal="100" zoomScaleSheetLayoutView="80" workbookViewId="0">
      <selection activeCell="L19" sqref="L19:L20"/>
    </sheetView>
  </sheetViews>
  <sheetFormatPr defaultColWidth="9" defaultRowHeight="13.5"/>
  <cols>
    <col min="1" max="1" width="12.125" style="170" customWidth="1"/>
    <col min="2" max="2" width="15.625" style="170" customWidth="1"/>
    <col min="3" max="3" width="12.125" style="170" customWidth="1"/>
    <col min="4" max="4" width="11.875" style="170" customWidth="1"/>
    <col min="5" max="16" width="7.625" style="170" customWidth="1"/>
    <col min="17" max="16384" width="9" style="170"/>
  </cols>
  <sheetData>
    <row r="1" spans="1:18" ht="17.25" customHeight="1">
      <c r="A1" s="356" t="s">
        <v>105</v>
      </c>
      <c r="B1" s="357"/>
      <c r="C1" s="357"/>
      <c r="D1" s="358"/>
      <c r="L1" s="362" t="s">
        <v>23</v>
      </c>
      <c r="M1" s="362"/>
      <c r="N1" s="363">
        <f>【ケアハウス】別記様式２!H16</f>
        <v>0</v>
      </c>
      <c r="O1" s="363"/>
      <c r="P1" s="363"/>
    </row>
    <row r="2" spans="1:18" ht="17.25" customHeight="1">
      <c r="A2" s="359"/>
      <c r="B2" s="360"/>
      <c r="C2" s="360"/>
      <c r="D2" s="361"/>
      <c r="L2" s="362" t="s">
        <v>21</v>
      </c>
      <c r="M2" s="362"/>
      <c r="N2" s="363">
        <f>【ケアハウス】別記様式２!H15</f>
        <v>0</v>
      </c>
      <c r="O2" s="363"/>
      <c r="P2" s="363"/>
    </row>
    <row r="3" spans="1:18" ht="6.75" customHeight="1"/>
    <row r="4" spans="1:18" ht="14.25">
      <c r="N4" s="364" t="s">
        <v>103</v>
      </c>
      <c r="O4" s="364"/>
      <c r="P4" s="364"/>
    </row>
    <row r="5" spans="1:18" s="200" customFormat="1" ht="35.1" customHeight="1">
      <c r="A5" s="370" t="s">
        <v>102</v>
      </c>
      <c r="B5" s="370" t="s">
        <v>101</v>
      </c>
      <c r="C5" s="206" t="s">
        <v>100</v>
      </c>
      <c r="D5" s="206" t="s">
        <v>99</v>
      </c>
      <c r="E5" s="372" t="s">
        <v>106</v>
      </c>
      <c r="F5" s="373"/>
      <c r="G5" s="373"/>
      <c r="H5" s="373"/>
      <c r="I5" s="373"/>
      <c r="J5" s="373"/>
      <c r="K5" s="373"/>
      <c r="L5" s="373"/>
      <c r="M5" s="374"/>
      <c r="N5" s="375" t="s">
        <v>108</v>
      </c>
      <c r="O5" s="373"/>
      <c r="P5" s="374"/>
    </row>
    <row r="6" spans="1:18" s="200" customFormat="1" ht="35.1" customHeight="1" thickBot="1">
      <c r="A6" s="371"/>
      <c r="B6" s="371"/>
      <c r="C6" s="205" t="s">
        <v>98</v>
      </c>
      <c r="D6" s="204" t="s">
        <v>97</v>
      </c>
      <c r="E6" s="203" t="s">
        <v>96</v>
      </c>
      <c r="F6" s="202" t="s">
        <v>95</v>
      </c>
      <c r="G6" s="202" t="s">
        <v>94</v>
      </c>
      <c r="H6" s="202" t="s">
        <v>6</v>
      </c>
      <c r="I6" s="202" t="s">
        <v>7</v>
      </c>
      <c r="J6" s="202" t="s">
        <v>8</v>
      </c>
      <c r="K6" s="202" t="s">
        <v>93</v>
      </c>
      <c r="L6" s="202" t="s">
        <v>92</v>
      </c>
      <c r="M6" s="202" t="s">
        <v>91</v>
      </c>
      <c r="N6" s="201" t="s">
        <v>12</v>
      </c>
      <c r="O6" s="201" t="s">
        <v>13</v>
      </c>
      <c r="P6" s="201" t="s">
        <v>14</v>
      </c>
      <c r="R6" s="196">
        <v>0</v>
      </c>
    </row>
    <row r="7" spans="1:18" s="191" customFormat="1" ht="24.95" customHeight="1" thickTop="1">
      <c r="A7" s="376" t="s">
        <v>90</v>
      </c>
      <c r="B7" s="377"/>
      <c r="C7" s="199"/>
      <c r="D7" s="198"/>
      <c r="E7" s="378"/>
      <c r="F7" s="379"/>
      <c r="G7" s="379"/>
      <c r="H7" s="379"/>
      <c r="I7" s="379"/>
      <c r="J7" s="379"/>
      <c r="K7" s="379"/>
      <c r="L7" s="379"/>
      <c r="M7" s="379"/>
      <c r="N7" s="379"/>
      <c r="O7" s="379"/>
      <c r="P7" s="380"/>
      <c r="R7" s="191">
        <v>0.1</v>
      </c>
    </row>
    <row r="8" spans="1:18" s="191" customFormat="1" ht="24.95" customHeight="1">
      <c r="A8" s="365"/>
      <c r="B8" s="366"/>
      <c r="C8" s="195"/>
      <c r="D8" s="194"/>
      <c r="E8" s="367"/>
      <c r="F8" s="368"/>
      <c r="G8" s="368"/>
      <c r="H8" s="368"/>
      <c r="I8" s="368"/>
      <c r="J8" s="368"/>
      <c r="K8" s="368"/>
      <c r="L8" s="368"/>
      <c r="M8" s="368"/>
      <c r="N8" s="368"/>
      <c r="O8" s="368"/>
      <c r="P8" s="369"/>
      <c r="R8" s="191">
        <v>0.2</v>
      </c>
    </row>
    <row r="9" spans="1:18" s="191" customFormat="1" ht="24.95" customHeight="1">
      <c r="A9" s="346" t="s">
        <v>89</v>
      </c>
      <c r="B9" s="348"/>
      <c r="C9" s="195"/>
      <c r="D9" s="194"/>
      <c r="E9" s="350"/>
      <c r="F9" s="352"/>
      <c r="G9" s="352"/>
      <c r="H9" s="352"/>
      <c r="I9" s="352"/>
      <c r="J9" s="352"/>
      <c r="K9" s="352"/>
      <c r="L9" s="352"/>
      <c r="M9" s="352"/>
      <c r="N9" s="352"/>
      <c r="O9" s="352"/>
      <c r="P9" s="354"/>
      <c r="R9" s="191">
        <v>0.3</v>
      </c>
    </row>
    <row r="10" spans="1:18" s="191" customFormat="1" ht="24.95" customHeight="1">
      <c r="A10" s="365"/>
      <c r="B10" s="366"/>
      <c r="C10" s="195"/>
      <c r="D10" s="194"/>
      <c r="E10" s="367"/>
      <c r="F10" s="368"/>
      <c r="G10" s="368"/>
      <c r="H10" s="368"/>
      <c r="I10" s="368"/>
      <c r="J10" s="368"/>
      <c r="K10" s="368"/>
      <c r="L10" s="368"/>
      <c r="M10" s="368"/>
      <c r="N10" s="368"/>
      <c r="O10" s="368"/>
      <c r="P10" s="369"/>
      <c r="R10" s="191">
        <v>0.4</v>
      </c>
    </row>
    <row r="11" spans="1:18" s="191" customFormat="1" ht="24.95" customHeight="1">
      <c r="A11" s="346" t="s">
        <v>88</v>
      </c>
      <c r="B11" s="348"/>
      <c r="C11" s="195"/>
      <c r="D11" s="194"/>
      <c r="E11" s="350"/>
      <c r="F11" s="352"/>
      <c r="G11" s="352"/>
      <c r="H11" s="352"/>
      <c r="I11" s="352"/>
      <c r="J11" s="352"/>
      <c r="K11" s="352"/>
      <c r="L11" s="352"/>
      <c r="M11" s="352"/>
      <c r="N11" s="352"/>
      <c r="O11" s="352"/>
      <c r="P11" s="354"/>
      <c r="R11" s="191">
        <v>0.5</v>
      </c>
    </row>
    <row r="12" spans="1:18" s="191" customFormat="1" ht="24.95" customHeight="1">
      <c r="A12" s="365"/>
      <c r="B12" s="366"/>
      <c r="C12" s="195"/>
      <c r="D12" s="194"/>
      <c r="E12" s="367"/>
      <c r="F12" s="368"/>
      <c r="G12" s="368"/>
      <c r="H12" s="368"/>
      <c r="I12" s="368"/>
      <c r="J12" s="368"/>
      <c r="K12" s="368"/>
      <c r="L12" s="368"/>
      <c r="M12" s="368"/>
      <c r="N12" s="368"/>
      <c r="O12" s="368"/>
      <c r="P12" s="369"/>
      <c r="R12" s="191">
        <v>0.6</v>
      </c>
    </row>
    <row r="13" spans="1:18" s="191" customFormat="1" ht="24.95" customHeight="1">
      <c r="A13" s="346" t="s">
        <v>88</v>
      </c>
      <c r="B13" s="348"/>
      <c r="C13" s="195"/>
      <c r="D13" s="194"/>
      <c r="E13" s="350"/>
      <c r="F13" s="352"/>
      <c r="G13" s="352"/>
      <c r="H13" s="352"/>
      <c r="I13" s="352"/>
      <c r="J13" s="352"/>
      <c r="K13" s="352"/>
      <c r="L13" s="352"/>
      <c r="M13" s="352"/>
      <c r="N13" s="352"/>
      <c r="O13" s="352"/>
      <c r="P13" s="354"/>
      <c r="R13" s="191">
        <v>0.7</v>
      </c>
    </row>
    <row r="14" spans="1:18" s="191" customFormat="1" ht="24.95" customHeight="1">
      <c r="A14" s="365"/>
      <c r="B14" s="366"/>
      <c r="C14" s="195"/>
      <c r="D14" s="197"/>
      <c r="E14" s="367"/>
      <c r="F14" s="368"/>
      <c r="G14" s="368"/>
      <c r="H14" s="368"/>
      <c r="I14" s="368"/>
      <c r="J14" s="368"/>
      <c r="K14" s="368"/>
      <c r="L14" s="368"/>
      <c r="M14" s="368"/>
      <c r="N14" s="368"/>
      <c r="O14" s="368"/>
      <c r="P14" s="369"/>
      <c r="R14" s="191">
        <v>0.8</v>
      </c>
    </row>
    <row r="15" spans="1:18" s="191" customFormat="1" ht="24.95" customHeight="1">
      <c r="A15" s="346" t="s">
        <v>145</v>
      </c>
      <c r="B15" s="348"/>
      <c r="C15" s="195"/>
      <c r="D15" s="197"/>
      <c r="E15" s="350"/>
      <c r="F15" s="352"/>
      <c r="G15" s="352"/>
      <c r="H15" s="352"/>
      <c r="I15" s="352"/>
      <c r="J15" s="352"/>
      <c r="K15" s="352"/>
      <c r="L15" s="352"/>
      <c r="M15" s="352"/>
      <c r="N15" s="352"/>
      <c r="O15" s="352"/>
      <c r="P15" s="354"/>
      <c r="R15" s="191">
        <v>0.9</v>
      </c>
    </row>
    <row r="16" spans="1:18" s="191" customFormat="1" ht="24.95" customHeight="1">
      <c r="A16" s="365"/>
      <c r="B16" s="366"/>
      <c r="C16" s="195"/>
      <c r="D16" s="194"/>
      <c r="E16" s="367"/>
      <c r="F16" s="368"/>
      <c r="G16" s="368"/>
      <c r="H16" s="368"/>
      <c r="I16" s="368"/>
      <c r="J16" s="368"/>
      <c r="K16" s="368"/>
      <c r="L16" s="368"/>
      <c r="M16" s="368"/>
      <c r="N16" s="368"/>
      <c r="O16" s="368"/>
      <c r="P16" s="369"/>
      <c r="R16" s="196">
        <v>1</v>
      </c>
    </row>
    <row r="17" spans="1:16" s="191" customFormat="1" ht="24.95" customHeight="1">
      <c r="A17" s="346" t="s">
        <v>146</v>
      </c>
      <c r="B17" s="348"/>
      <c r="C17" s="195"/>
      <c r="D17" s="194"/>
      <c r="E17" s="350"/>
      <c r="F17" s="352"/>
      <c r="G17" s="352"/>
      <c r="H17" s="352"/>
      <c r="I17" s="352"/>
      <c r="J17" s="352"/>
      <c r="K17" s="352"/>
      <c r="L17" s="352"/>
      <c r="M17" s="352"/>
      <c r="N17" s="352"/>
      <c r="O17" s="352"/>
      <c r="P17" s="354"/>
    </row>
    <row r="18" spans="1:16" s="191" customFormat="1" ht="24.95" customHeight="1">
      <c r="A18" s="365"/>
      <c r="B18" s="366"/>
      <c r="C18" s="195"/>
      <c r="D18" s="194"/>
      <c r="E18" s="367"/>
      <c r="F18" s="368"/>
      <c r="G18" s="368"/>
      <c r="H18" s="368"/>
      <c r="I18" s="368"/>
      <c r="J18" s="368"/>
      <c r="K18" s="368"/>
      <c r="L18" s="368"/>
      <c r="M18" s="368"/>
      <c r="N18" s="368"/>
      <c r="O18" s="368"/>
      <c r="P18" s="369"/>
    </row>
    <row r="19" spans="1:16" s="191" customFormat="1" ht="24.95" customHeight="1">
      <c r="A19" s="346"/>
      <c r="B19" s="348"/>
      <c r="C19" s="195"/>
      <c r="D19" s="194"/>
      <c r="E19" s="350"/>
      <c r="F19" s="352"/>
      <c r="G19" s="352"/>
      <c r="H19" s="352"/>
      <c r="I19" s="352"/>
      <c r="J19" s="352"/>
      <c r="K19" s="352"/>
      <c r="L19" s="352"/>
      <c r="M19" s="352"/>
      <c r="N19" s="352"/>
      <c r="O19" s="352"/>
      <c r="P19" s="354"/>
    </row>
    <row r="20" spans="1:16" s="191" customFormat="1" ht="24.95" customHeight="1">
      <c r="A20" s="365"/>
      <c r="B20" s="366"/>
      <c r="C20" s="195"/>
      <c r="D20" s="194"/>
      <c r="E20" s="367"/>
      <c r="F20" s="368"/>
      <c r="G20" s="368"/>
      <c r="H20" s="368"/>
      <c r="I20" s="368"/>
      <c r="J20" s="368"/>
      <c r="K20" s="368"/>
      <c r="L20" s="368"/>
      <c r="M20" s="368"/>
      <c r="N20" s="368"/>
      <c r="O20" s="368"/>
      <c r="P20" s="369"/>
    </row>
    <row r="21" spans="1:16" s="191" customFormat="1" ht="24.95" customHeight="1">
      <c r="A21" s="346"/>
      <c r="B21" s="348"/>
      <c r="C21" s="195"/>
      <c r="D21" s="194"/>
      <c r="E21" s="350"/>
      <c r="F21" s="352"/>
      <c r="G21" s="352"/>
      <c r="H21" s="352"/>
      <c r="I21" s="352"/>
      <c r="J21" s="352"/>
      <c r="K21" s="352"/>
      <c r="L21" s="352"/>
      <c r="M21" s="352"/>
      <c r="N21" s="352"/>
      <c r="O21" s="352"/>
      <c r="P21" s="354"/>
    </row>
    <row r="22" spans="1:16" s="191" customFormat="1" ht="24.95" customHeight="1">
      <c r="A22" s="365"/>
      <c r="B22" s="366"/>
      <c r="C22" s="195"/>
      <c r="D22" s="194"/>
      <c r="E22" s="367"/>
      <c r="F22" s="368"/>
      <c r="G22" s="368"/>
      <c r="H22" s="368"/>
      <c r="I22" s="368"/>
      <c r="J22" s="368"/>
      <c r="K22" s="368"/>
      <c r="L22" s="368"/>
      <c r="M22" s="368"/>
      <c r="N22" s="368"/>
      <c r="O22" s="368"/>
      <c r="P22" s="369"/>
    </row>
    <row r="23" spans="1:16" s="191" customFormat="1" ht="24.95" customHeight="1">
      <c r="A23" s="346"/>
      <c r="B23" s="348"/>
      <c r="C23" s="195"/>
      <c r="D23" s="194"/>
      <c r="E23" s="350"/>
      <c r="F23" s="352"/>
      <c r="G23" s="352"/>
      <c r="H23" s="352"/>
      <c r="I23" s="352"/>
      <c r="J23" s="352"/>
      <c r="K23" s="352"/>
      <c r="L23" s="352"/>
      <c r="M23" s="352"/>
      <c r="N23" s="352"/>
      <c r="O23" s="352"/>
      <c r="P23" s="354"/>
    </row>
    <row r="24" spans="1:16" s="191" customFormat="1" ht="24.95" customHeight="1">
      <c r="A24" s="365"/>
      <c r="B24" s="366"/>
      <c r="C24" s="195"/>
      <c r="D24" s="194"/>
      <c r="E24" s="367"/>
      <c r="F24" s="368"/>
      <c r="G24" s="368"/>
      <c r="H24" s="368"/>
      <c r="I24" s="368"/>
      <c r="J24" s="368"/>
      <c r="K24" s="368"/>
      <c r="L24" s="368"/>
      <c r="M24" s="368"/>
      <c r="N24" s="368"/>
      <c r="O24" s="368"/>
      <c r="P24" s="369"/>
    </row>
    <row r="25" spans="1:16" s="191" customFormat="1" ht="24.95" customHeight="1">
      <c r="A25" s="346"/>
      <c r="B25" s="348"/>
      <c r="C25" s="195"/>
      <c r="D25" s="194"/>
      <c r="E25" s="350"/>
      <c r="F25" s="352"/>
      <c r="G25" s="352"/>
      <c r="H25" s="352"/>
      <c r="I25" s="352"/>
      <c r="J25" s="352"/>
      <c r="K25" s="352"/>
      <c r="L25" s="352"/>
      <c r="M25" s="352"/>
      <c r="N25" s="352"/>
      <c r="O25" s="352"/>
      <c r="P25" s="354"/>
    </row>
    <row r="26" spans="1:16" s="191" customFormat="1" ht="24.95" customHeight="1">
      <c r="A26" s="365"/>
      <c r="B26" s="366"/>
      <c r="C26" s="195"/>
      <c r="D26" s="194"/>
      <c r="E26" s="367"/>
      <c r="F26" s="368"/>
      <c r="G26" s="368"/>
      <c r="H26" s="368"/>
      <c r="I26" s="368"/>
      <c r="J26" s="368"/>
      <c r="K26" s="368"/>
      <c r="L26" s="368"/>
      <c r="M26" s="368"/>
      <c r="N26" s="368"/>
      <c r="O26" s="368"/>
      <c r="P26" s="369"/>
    </row>
    <row r="27" spans="1:16" s="191" customFormat="1" ht="24.95" customHeight="1">
      <c r="A27" s="346"/>
      <c r="B27" s="348"/>
      <c r="C27" s="195"/>
      <c r="D27" s="194"/>
      <c r="E27" s="350"/>
      <c r="F27" s="352"/>
      <c r="G27" s="352"/>
      <c r="H27" s="352"/>
      <c r="I27" s="352"/>
      <c r="J27" s="352"/>
      <c r="K27" s="352"/>
      <c r="L27" s="352"/>
      <c r="M27" s="352"/>
      <c r="N27" s="352"/>
      <c r="O27" s="352"/>
      <c r="P27" s="354"/>
    </row>
    <row r="28" spans="1:16" s="191" customFormat="1" ht="24.95" customHeight="1">
      <c r="A28" s="365"/>
      <c r="B28" s="366"/>
      <c r="C28" s="195"/>
      <c r="D28" s="194"/>
      <c r="E28" s="367"/>
      <c r="F28" s="368"/>
      <c r="G28" s="368"/>
      <c r="H28" s="368"/>
      <c r="I28" s="368"/>
      <c r="J28" s="368"/>
      <c r="K28" s="368"/>
      <c r="L28" s="368"/>
      <c r="M28" s="368"/>
      <c r="N28" s="368"/>
      <c r="O28" s="368"/>
      <c r="P28" s="369"/>
    </row>
    <row r="29" spans="1:16" s="191" customFormat="1" ht="24.95" customHeight="1">
      <c r="A29" s="346"/>
      <c r="B29" s="348"/>
      <c r="C29" s="195"/>
      <c r="D29" s="194"/>
      <c r="E29" s="350"/>
      <c r="F29" s="352"/>
      <c r="G29" s="352"/>
      <c r="H29" s="352"/>
      <c r="I29" s="352"/>
      <c r="J29" s="352"/>
      <c r="K29" s="352"/>
      <c r="L29" s="352"/>
      <c r="M29" s="352"/>
      <c r="N29" s="352"/>
      <c r="O29" s="352"/>
      <c r="P29" s="354"/>
    </row>
    <row r="30" spans="1:16" s="191" customFormat="1" ht="24.95" customHeight="1">
      <c r="A30" s="365"/>
      <c r="B30" s="366"/>
      <c r="C30" s="195"/>
      <c r="D30" s="194"/>
      <c r="E30" s="367"/>
      <c r="F30" s="368"/>
      <c r="G30" s="368"/>
      <c r="H30" s="368"/>
      <c r="I30" s="368"/>
      <c r="J30" s="368"/>
      <c r="K30" s="368"/>
      <c r="L30" s="368"/>
      <c r="M30" s="368"/>
      <c r="N30" s="368"/>
      <c r="O30" s="368"/>
      <c r="P30" s="369"/>
    </row>
    <row r="31" spans="1:16" s="191" customFormat="1" ht="24.95" customHeight="1">
      <c r="A31" s="346"/>
      <c r="B31" s="348"/>
      <c r="C31" s="195"/>
      <c r="D31" s="194"/>
      <c r="E31" s="350"/>
      <c r="F31" s="352"/>
      <c r="G31" s="352"/>
      <c r="H31" s="352"/>
      <c r="I31" s="352"/>
      <c r="J31" s="352"/>
      <c r="K31" s="352"/>
      <c r="L31" s="352"/>
      <c r="M31" s="352"/>
      <c r="N31" s="352"/>
      <c r="O31" s="352"/>
      <c r="P31" s="354"/>
    </row>
    <row r="32" spans="1:16" s="191" customFormat="1" ht="24.95" customHeight="1">
      <c r="A32" s="365"/>
      <c r="B32" s="366"/>
      <c r="C32" s="195"/>
      <c r="D32" s="194"/>
      <c r="E32" s="367"/>
      <c r="F32" s="368"/>
      <c r="G32" s="368"/>
      <c r="H32" s="368"/>
      <c r="I32" s="368"/>
      <c r="J32" s="368"/>
      <c r="K32" s="368"/>
      <c r="L32" s="368"/>
      <c r="M32" s="368"/>
      <c r="N32" s="368"/>
      <c r="O32" s="368"/>
      <c r="P32" s="369"/>
    </row>
    <row r="33" spans="1:16" s="191" customFormat="1" ht="24.95" customHeight="1">
      <c r="A33" s="346"/>
      <c r="B33" s="348"/>
      <c r="C33" s="195"/>
      <c r="D33" s="194"/>
      <c r="E33" s="350"/>
      <c r="F33" s="352"/>
      <c r="G33" s="352"/>
      <c r="H33" s="352"/>
      <c r="I33" s="352"/>
      <c r="J33" s="352"/>
      <c r="K33" s="352"/>
      <c r="L33" s="352"/>
      <c r="M33" s="352"/>
      <c r="N33" s="352"/>
      <c r="O33" s="352"/>
      <c r="P33" s="354"/>
    </row>
    <row r="34" spans="1:16" s="191" customFormat="1" ht="24.95" customHeight="1">
      <c r="A34" s="365"/>
      <c r="B34" s="366"/>
      <c r="C34" s="195"/>
      <c r="D34" s="194"/>
      <c r="E34" s="367"/>
      <c r="F34" s="368"/>
      <c r="G34" s="368"/>
      <c r="H34" s="368"/>
      <c r="I34" s="368"/>
      <c r="J34" s="368"/>
      <c r="K34" s="368"/>
      <c r="L34" s="368"/>
      <c r="M34" s="368"/>
      <c r="N34" s="368"/>
      <c r="O34" s="368"/>
      <c r="P34" s="369"/>
    </row>
    <row r="35" spans="1:16" s="191" customFormat="1" ht="24.95" customHeight="1">
      <c r="A35" s="346"/>
      <c r="B35" s="348"/>
      <c r="C35" s="195"/>
      <c r="D35" s="194"/>
      <c r="E35" s="350"/>
      <c r="F35" s="352"/>
      <c r="G35" s="352"/>
      <c r="H35" s="352"/>
      <c r="I35" s="352"/>
      <c r="J35" s="352"/>
      <c r="K35" s="352"/>
      <c r="L35" s="352"/>
      <c r="M35" s="352"/>
      <c r="N35" s="352"/>
      <c r="O35" s="352"/>
      <c r="P35" s="354"/>
    </row>
    <row r="36" spans="1:16" s="191" customFormat="1" ht="24.95" customHeight="1">
      <c r="A36" s="365"/>
      <c r="B36" s="366"/>
      <c r="C36" s="195"/>
      <c r="D36" s="194"/>
      <c r="E36" s="367"/>
      <c r="F36" s="368"/>
      <c r="G36" s="368"/>
      <c r="H36" s="368"/>
      <c r="I36" s="368"/>
      <c r="J36" s="368"/>
      <c r="K36" s="368"/>
      <c r="L36" s="368"/>
      <c r="M36" s="368"/>
      <c r="N36" s="368"/>
      <c r="O36" s="368"/>
      <c r="P36" s="369"/>
    </row>
    <row r="37" spans="1:16" s="191" customFormat="1" ht="24.95" customHeight="1">
      <c r="A37" s="346"/>
      <c r="B37" s="348"/>
      <c r="C37" s="195"/>
      <c r="D37" s="194"/>
      <c r="E37" s="350"/>
      <c r="F37" s="352"/>
      <c r="G37" s="352"/>
      <c r="H37" s="352"/>
      <c r="I37" s="352"/>
      <c r="J37" s="352"/>
      <c r="K37" s="352"/>
      <c r="L37" s="352"/>
      <c r="M37" s="352"/>
      <c r="N37" s="352"/>
      <c r="O37" s="352"/>
      <c r="P37" s="354"/>
    </row>
    <row r="38" spans="1:16" s="191" customFormat="1" ht="24.95" customHeight="1" thickBot="1">
      <c r="A38" s="347"/>
      <c r="B38" s="349"/>
      <c r="C38" s="193"/>
      <c r="D38" s="192"/>
      <c r="E38" s="351"/>
      <c r="F38" s="353"/>
      <c r="G38" s="353"/>
      <c r="H38" s="353"/>
      <c r="I38" s="353"/>
      <c r="J38" s="353"/>
      <c r="K38" s="353"/>
      <c r="L38" s="353"/>
      <c r="M38" s="353"/>
      <c r="N38" s="353"/>
      <c r="O38" s="353"/>
      <c r="P38" s="355"/>
    </row>
    <row r="39" spans="1:16" ht="14.25" thickTop="1"/>
    <row r="40" spans="1:16" ht="20.100000000000001" customHeight="1">
      <c r="C40" s="190" t="s">
        <v>87</v>
      </c>
      <c r="D40" s="189"/>
      <c r="E40" s="188">
        <f>SUMIF($A$7:$A$38,C40,E7:E38)</f>
        <v>0</v>
      </c>
      <c r="F40" s="187">
        <f t="shared" ref="F40:P40" si="0">SUMIF($A$7:$A$38,$C$40,F7:F38)</f>
        <v>0</v>
      </c>
      <c r="G40" s="187">
        <f t="shared" si="0"/>
        <v>0</v>
      </c>
      <c r="H40" s="187">
        <f t="shared" si="0"/>
        <v>0</v>
      </c>
      <c r="I40" s="187">
        <f t="shared" si="0"/>
        <v>0</v>
      </c>
      <c r="J40" s="187">
        <f t="shared" si="0"/>
        <v>0</v>
      </c>
      <c r="K40" s="187">
        <f t="shared" si="0"/>
        <v>0</v>
      </c>
      <c r="L40" s="187">
        <f t="shared" si="0"/>
        <v>0</v>
      </c>
      <c r="M40" s="187">
        <f t="shared" si="0"/>
        <v>0</v>
      </c>
      <c r="N40" s="187">
        <f t="shared" si="0"/>
        <v>0</v>
      </c>
      <c r="O40" s="187">
        <f t="shared" si="0"/>
        <v>0</v>
      </c>
      <c r="P40" s="187">
        <f t="shared" si="0"/>
        <v>0</v>
      </c>
    </row>
    <row r="41" spans="1:16" ht="20.100000000000001" customHeight="1">
      <c r="C41" s="186" t="s">
        <v>86</v>
      </c>
      <c r="D41" s="181" t="s">
        <v>82</v>
      </c>
      <c r="E41" s="180">
        <f t="shared" ref="E41:P41" si="1">SUMIFS(E7:E38,$A$7:$A$38,$C$41,$C$7:$C$38,$D$41)</f>
        <v>0</v>
      </c>
      <c r="F41" s="179">
        <f t="shared" si="1"/>
        <v>0</v>
      </c>
      <c r="G41" s="179">
        <f t="shared" si="1"/>
        <v>0</v>
      </c>
      <c r="H41" s="179">
        <f t="shared" si="1"/>
        <v>0</v>
      </c>
      <c r="I41" s="179">
        <f t="shared" si="1"/>
        <v>0</v>
      </c>
      <c r="J41" s="179">
        <f t="shared" si="1"/>
        <v>0</v>
      </c>
      <c r="K41" s="179">
        <f t="shared" si="1"/>
        <v>0</v>
      </c>
      <c r="L41" s="179">
        <f t="shared" si="1"/>
        <v>0</v>
      </c>
      <c r="M41" s="179">
        <f t="shared" si="1"/>
        <v>0</v>
      </c>
      <c r="N41" s="179">
        <f t="shared" si="1"/>
        <v>0</v>
      </c>
      <c r="O41" s="179">
        <f t="shared" si="1"/>
        <v>0</v>
      </c>
      <c r="P41" s="179">
        <f t="shared" si="1"/>
        <v>0</v>
      </c>
    </row>
    <row r="42" spans="1:16" ht="20.100000000000001" customHeight="1" thickBot="1">
      <c r="C42" s="178"/>
      <c r="D42" s="177" t="s">
        <v>81</v>
      </c>
      <c r="E42" s="176">
        <f t="shared" ref="E42:P42" si="2">SUMIFS(E7:E38,$A$7:$A$38,$C$41,$C$7:$C$38,$D$42)</f>
        <v>0</v>
      </c>
      <c r="F42" s="175">
        <f t="shared" si="2"/>
        <v>0</v>
      </c>
      <c r="G42" s="175">
        <f t="shared" si="2"/>
        <v>0</v>
      </c>
      <c r="H42" s="175">
        <f t="shared" si="2"/>
        <v>0</v>
      </c>
      <c r="I42" s="175">
        <f t="shared" si="2"/>
        <v>0</v>
      </c>
      <c r="J42" s="175">
        <f t="shared" si="2"/>
        <v>0</v>
      </c>
      <c r="K42" s="175">
        <f t="shared" si="2"/>
        <v>0</v>
      </c>
      <c r="L42" s="175">
        <f t="shared" si="2"/>
        <v>0</v>
      </c>
      <c r="M42" s="175">
        <f t="shared" si="2"/>
        <v>0</v>
      </c>
      <c r="N42" s="175">
        <f t="shared" si="2"/>
        <v>0</v>
      </c>
      <c r="O42" s="175">
        <f t="shared" si="2"/>
        <v>0</v>
      </c>
      <c r="P42" s="175">
        <f t="shared" si="2"/>
        <v>0</v>
      </c>
    </row>
    <row r="43" spans="1:16" ht="20.100000000000001" customHeight="1" thickTop="1">
      <c r="C43" s="174"/>
      <c r="D43" s="185" t="s">
        <v>80</v>
      </c>
      <c r="E43" s="184">
        <f t="shared" ref="E43:P43" si="3">E41+E42</f>
        <v>0</v>
      </c>
      <c r="F43" s="183">
        <f t="shared" si="3"/>
        <v>0</v>
      </c>
      <c r="G43" s="183">
        <f t="shared" si="3"/>
        <v>0</v>
      </c>
      <c r="H43" s="183">
        <f t="shared" si="3"/>
        <v>0</v>
      </c>
      <c r="I43" s="183">
        <f t="shared" si="3"/>
        <v>0</v>
      </c>
      <c r="J43" s="183">
        <f t="shared" si="3"/>
        <v>0</v>
      </c>
      <c r="K43" s="183">
        <f t="shared" si="3"/>
        <v>0</v>
      </c>
      <c r="L43" s="183">
        <f t="shared" si="3"/>
        <v>0</v>
      </c>
      <c r="M43" s="183">
        <f t="shared" si="3"/>
        <v>0</v>
      </c>
      <c r="N43" s="183">
        <f t="shared" si="3"/>
        <v>0</v>
      </c>
      <c r="O43" s="183">
        <f t="shared" si="3"/>
        <v>0</v>
      </c>
      <c r="P43" s="183">
        <f t="shared" si="3"/>
        <v>0</v>
      </c>
    </row>
    <row r="44" spans="1:16" ht="20.100000000000001" customHeight="1">
      <c r="C44" s="186" t="s">
        <v>85</v>
      </c>
      <c r="D44" s="181" t="s">
        <v>82</v>
      </c>
      <c r="E44" s="180">
        <f t="shared" ref="E44:P44" si="4">SUMIFS(E7:E38,$A$7:$A$38,$C$44,$C$7:$C$38,$D$44)</f>
        <v>0</v>
      </c>
      <c r="F44" s="179">
        <f t="shared" si="4"/>
        <v>0</v>
      </c>
      <c r="G44" s="179">
        <f t="shared" si="4"/>
        <v>0</v>
      </c>
      <c r="H44" s="179">
        <f t="shared" si="4"/>
        <v>0</v>
      </c>
      <c r="I44" s="179">
        <f t="shared" si="4"/>
        <v>0</v>
      </c>
      <c r="J44" s="179">
        <f t="shared" si="4"/>
        <v>0</v>
      </c>
      <c r="K44" s="179">
        <f t="shared" si="4"/>
        <v>0</v>
      </c>
      <c r="L44" s="179">
        <f t="shared" si="4"/>
        <v>0</v>
      </c>
      <c r="M44" s="179">
        <f t="shared" si="4"/>
        <v>0</v>
      </c>
      <c r="N44" s="179">
        <f t="shared" si="4"/>
        <v>0</v>
      </c>
      <c r="O44" s="179">
        <f t="shared" si="4"/>
        <v>0</v>
      </c>
      <c r="P44" s="179">
        <f t="shared" si="4"/>
        <v>0</v>
      </c>
    </row>
    <row r="45" spans="1:16" ht="20.100000000000001" customHeight="1" thickBot="1">
      <c r="C45" s="178"/>
      <c r="D45" s="177" t="s">
        <v>81</v>
      </c>
      <c r="E45" s="176">
        <f t="shared" ref="E45:P45" si="5">SUMIFS(E7:E38,$A$7:$A$38,$C$44,$C$7:$C$38,$D$45)</f>
        <v>0</v>
      </c>
      <c r="F45" s="175">
        <f t="shared" si="5"/>
        <v>0</v>
      </c>
      <c r="G45" s="175">
        <f t="shared" si="5"/>
        <v>0</v>
      </c>
      <c r="H45" s="175">
        <f t="shared" si="5"/>
        <v>0</v>
      </c>
      <c r="I45" s="175">
        <f t="shared" si="5"/>
        <v>0</v>
      </c>
      <c r="J45" s="175">
        <f t="shared" si="5"/>
        <v>0</v>
      </c>
      <c r="K45" s="175">
        <f t="shared" si="5"/>
        <v>0</v>
      </c>
      <c r="L45" s="175">
        <f t="shared" si="5"/>
        <v>0</v>
      </c>
      <c r="M45" s="175">
        <f t="shared" si="5"/>
        <v>0</v>
      </c>
      <c r="N45" s="175">
        <f t="shared" si="5"/>
        <v>0</v>
      </c>
      <c r="O45" s="175">
        <f t="shared" si="5"/>
        <v>0</v>
      </c>
      <c r="P45" s="175">
        <f t="shared" si="5"/>
        <v>0</v>
      </c>
    </row>
    <row r="46" spans="1:16" ht="20.100000000000001" customHeight="1" thickTop="1">
      <c r="C46" s="174"/>
      <c r="D46" s="185" t="s">
        <v>80</v>
      </c>
      <c r="E46" s="184">
        <f t="shared" ref="E46:P46" si="6">E44+E45</f>
        <v>0</v>
      </c>
      <c r="F46" s="183">
        <f t="shared" si="6"/>
        <v>0</v>
      </c>
      <c r="G46" s="183">
        <f t="shared" si="6"/>
        <v>0</v>
      </c>
      <c r="H46" s="183">
        <f t="shared" si="6"/>
        <v>0</v>
      </c>
      <c r="I46" s="183">
        <f t="shared" si="6"/>
        <v>0</v>
      </c>
      <c r="J46" s="183">
        <f t="shared" si="6"/>
        <v>0</v>
      </c>
      <c r="K46" s="183">
        <f t="shared" si="6"/>
        <v>0</v>
      </c>
      <c r="L46" s="183">
        <f t="shared" si="6"/>
        <v>0</v>
      </c>
      <c r="M46" s="183">
        <f t="shared" si="6"/>
        <v>0</v>
      </c>
      <c r="N46" s="183">
        <f t="shared" si="6"/>
        <v>0</v>
      </c>
      <c r="O46" s="183">
        <f t="shared" si="6"/>
        <v>0</v>
      </c>
      <c r="P46" s="183">
        <f t="shared" si="6"/>
        <v>0</v>
      </c>
    </row>
    <row r="47" spans="1:16" ht="20.100000000000001" customHeight="1">
      <c r="C47" s="182" t="s">
        <v>84</v>
      </c>
      <c r="D47" s="181" t="s">
        <v>82</v>
      </c>
      <c r="E47" s="180">
        <f t="shared" ref="E47:P47" si="7">SUMIFS(E7:E38,$A$7:$A$38,$C$47,$C$7:$C$38,$D$47)</f>
        <v>0</v>
      </c>
      <c r="F47" s="179">
        <f t="shared" si="7"/>
        <v>0</v>
      </c>
      <c r="G47" s="179">
        <f t="shared" si="7"/>
        <v>0</v>
      </c>
      <c r="H47" s="179">
        <f t="shared" si="7"/>
        <v>0</v>
      </c>
      <c r="I47" s="179">
        <f t="shared" si="7"/>
        <v>0</v>
      </c>
      <c r="J47" s="179">
        <f t="shared" si="7"/>
        <v>0</v>
      </c>
      <c r="K47" s="179">
        <f t="shared" si="7"/>
        <v>0</v>
      </c>
      <c r="L47" s="179">
        <f t="shared" si="7"/>
        <v>0</v>
      </c>
      <c r="M47" s="179">
        <f t="shared" si="7"/>
        <v>0</v>
      </c>
      <c r="N47" s="179">
        <f t="shared" si="7"/>
        <v>0</v>
      </c>
      <c r="O47" s="179">
        <f t="shared" si="7"/>
        <v>0</v>
      </c>
      <c r="P47" s="179">
        <f t="shared" si="7"/>
        <v>0</v>
      </c>
    </row>
    <row r="48" spans="1:16" ht="20.100000000000001" customHeight="1" thickBot="1">
      <c r="C48" s="178"/>
      <c r="D48" s="177" t="s">
        <v>81</v>
      </c>
      <c r="E48" s="176">
        <f t="shared" ref="E48:P48" si="8">SUMIFS(E7:E38,$A$7:$A$38,$C$47,$C$7:$C$38,$D$48)</f>
        <v>0</v>
      </c>
      <c r="F48" s="175">
        <f t="shared" si="8"/>
        <v>0</v>
      </c>
      <c r="G48" s="175">
        <f t="shared" si="8"/>
        <v>0</v>
      </c>
      <c r="H48" s="175">
        <f t="shared" si="8"/>
        <v>0</v>
      </c>
      <c r="I48" s="175">
        <f t="shared" si="8"/>
        <v>0</v>
      </c>
      <c r="J48" s="175">
        <f t="shared" si="8"/>
        <v>0</v>
      </c>
      <c r="K48" s="175">
        <f t="shared" si="8"/>
        <v>0</v>
      </c>
      <c r="L48" s="175">
        <f t="shared" si="8"/>
        <v>0</v>
      </c>
      <c r="M48" s="175">
        <f t="shared" si="8"/>
        <v>0</v>
      </c>
      <c r="N48" s="175">
        <f t="shared" si="8"/>
        <v>0</v>
      </c>
      <c r="O48" s="175">
        <f t="shared" si="8"/>
        <v>0</v>
      </c>
      <c r="P48" s="175">
        <f t="shared" si="8"/>
        <v>0</v>
      </c>
    </row>
    <row r="49" spans="3:16" ht="20.100000000000001" customHeight="1" thickTop="1">
      <c r="C49" s="174"/>
      <c r="D49" s="185" t="s">
        <v>80</v>
      </c>
      <c r="E49" s="184">
        <f t="shared" ref="E49:P49" si="9">E47+E48</f>
        <v>0</v>
      </c>
      <c r="F49" s="183">
        <f t="shared" si="9"/>
        <v>0</v>
      </c>
      <c r="G49" s="183">
        <f t="shared" si="9"/>
        <v>0</v>
      </c>
      <c r="H49" s="183">
        <f t="shared" si="9"/>
        <v>0</v>
      </c>
      <c r="I49" s="183">
        <f t="shared" si="9"/>
        <v>0</v>
      </c>
      <c r="J49" s="183">
        <f t="shared" si="9"/>
        <v>0</v>
      </c>
      <c r="K49" s="183">
        <f t="shared" si="9"/>
        <v>0</v>
      </c>
      <c r="L49" s="183">
        <f t="shared" si="9"/>
        <v>0</v>
      </c>
      <c r="M49" s="183">
        <f t="shared" si="9"/>
        <v>0</v>
      </c>
      <c r="N49" s="183">
        <f t="shared" si="9"/>
        <v>0</v>
      </c>
      <c r="O49" s="183">
        <f t="shared" si="9"/>
        <v>0</v>
      </c>
      <c r="P49" s="183">
        <f t="shared" si="9"/>
        <v>0</v>
      </c>
    </row>
    <row r="50" spans="3:16" ht="20.100000000000001" customHeight="1">
      <c r="C50" s="182" t="s">
        <v>83</v>
      </c>
      <c r="D50" s="181" t="s">
        <v>82</v>
      </c>
      <c r="E50" s="180">
        <f t="shared" ref="E50:P50" si="10">SUMIFS(E7:E38,$A$7:$A$38,$C$50,$C$7:$C$38,$D$50)</f>
        <v>0</v>
      </c>
      <c r="F50" s="179">
        <f t="shared" si="10"/>
        <v>0</v>
      </c>
      <c r="G50" s="179">
        <f t="shared" si="10"/>
        <v>0</v>
      </c>
      <c r="H50" s="179">
        <f t="shared" si="10"/>
        <v>0</v>
      </c>
      <c r="I50" s="179">
        <f t="shared" si="10"/>
        <v>0</v>
      </c>
      <c r="J50" s="179">
        <f t="shared" si="10"/>
        <v>0</v>
      </c>
      <c r="K50" s="179">
        <f t="shared" si="10"/>
        <v>0</v>
      </c>
      <c r="L50" s="179">
        <f t="shared" si="10"/>
        <v>0</v>
      </c>
      <c r="M50" s="179">
        <f t="shared" si="10"/>
        <v>0</v>
      </c>
      <c r="N50" s="179">
        <f t="shared" si="10"/>
        <v>0</v>
      </c>
      <c r="O50" s="179">
        <f t="shared" si="10"/>
        <v>0</v>
      </c>
      <c r="P50" s="179">
        <f t="shared" si="10"/>
        <v>0</v>
      </c>
    </row>
    <row r="51" spans="3:16" ht="20.100000000000001" customHeight="1" thickBot="1">
      <c r="C51" s="178"/>
      <c r="D51" s="177" t="s">
        <v>81</v>
      </c>
      <c r="E51" s="176">
        <f t="shared" ref="E51:P51" si="11">SUMIFS(E7:E38,$A$7:$A$38,$C$50,$C$7:$C$38,$D$51)</f>
        <v>0</v>
      </c>
      <c r="F51" s="175">
        <f t="shared" si="11"/>
        <v>0</v>
      </c>
      <c r="G51" s="175">
        <f t="shared" si="11"/>
        <v>0</v>
      </c>
      <c r="H51" s="175">
        <f t="shared" si="11"/>
        <v>0</v>
      </c>
      <c r="I51" s="175">
        <f t="shared" si="11"/>
        <v>0</v>
      </c>
      <c r="J51" s="175">
        <f t="shared" si="11"/>
        <v>0</v>
      </c>
      <c r="K51" s="175">
        <f t="shared" si="11"/>
        <v>0</v>
      </c>
      <c r="L51" s="175">
        <f t="shared" si="11"/>
        <v>0</v>
      </c>
      <c r="M51" s="175">
        <f t="shared" si="11"/>
        <v>0</v>
      </c>
      <c r="N51" s="175">
        <f t="shared" si="11"/>
        <v>0</v>
      </c>
      <c r="O51" s="175">
        <f t="shared" si="11"/>
        <v>0</v>
      </c>
      <c r="P51" s="175">
        <f t="shared" si="11"/>
        <v>0</v>
      </c>
    </row>
    <row r="52" spans="3:16" ht="20.100000000000001" customHeight="1" thickTop="1">
      <c r="C52" s="174"/>
      <c r="D52" s="173" t="s">
        <v>80</v>
      </c>
      <c r="E52" s="172">
        <f t="shared" ref="E52:P52" si="12">E50+E51</f>
        <v>0</v>
      </c>
      <c r="F52" s="171">
        <f t="shared" si="12"/>
        <v>0</v>
      </c>
      <c r="G52" s="171">
        <f t="shared" si="12"/>
        <v>0</v>
      </c>
      <c r="H52" s="171">
        <f t="shared" si="12"/>
        <v>0</v>
      </c>
      <c r="I52" s="171">
        <f t="shared" si="12"/>
        <v>0</v>
      </c>
      <c r="J52" s="171">
        <f t="shared" si="12"/>
        <v>0</v>
      </c>
      <c r="K52" s="171">
        <f t="shared" si="12"/>
        <v>0</v>
      </c>
      <c r="L52" s="171">
        <f t="shared" si="12"/>
        <v>0</v>
      </c>
      <c r="M52" s="171">
        <f t="shared" si="12"/>
        <v>0</v>
      </c>
      <c r="N52" s="171">
        <f t="shared" si="12"/>
        <v>0</v>
      </c>
      <c r="O52" s="171">
        <f t="shared" si="12"/>
        <v>0</v>
      </c>
      <c r="P52" s="171">
        <f t="shared" si="12"/>
        <v>0</v>
      </c>
    </row>
  </sheetData>
  <sheetProtection insertColumns="0" insertRows="0" selectLockedCells="1"/>
  <dataConsolidate/>
  <mergeCells count="234">
    <mergeCell ref="A5:A6"/>
    <mergeCell ref="B5:B6"/>
    <mergeCell ref="E5:M5"/>
    <mergeCell ref="N5:P5"/>
    <mergeCell ref="A7:A8"/>
    <mergeCell ref="B7:B8"/>
    <mergeCell ref="E7:E8"/>
    <mergeCell ref="F7:F8"/>
    <mergeCell ref="G7:G8"/>
    <mergeCell ref="N7:N8"/>
    <mergeCell ref="O7:O8"/>
    <mergeCell ref="P7:P8"/>
    <mergeCell ref="H7:H8"/>
    <mergeCell ref="I7:I8"/>
    <mergeCell ref="J7:J8"/>
    <mergeCell ref="K7:K8"/>
    <mergeCell ref="L7:L8"/>
    <mergeCell ref="M7:M8"/>
    <mergeCell ref="K9:K10"/>
    <mergeCell ref="A9:A10"/>
    <mergeCell ref="B9:B10"/>
    <mergeCell ref="E9:E10"/>
    <mergeCell ref="F9:F10"/>
    <mergeCell ref="G9:G10"/>
    <mergeCell ref="H9:H10"/>
    <mergeCell ref="I9:I10"/>
    <mergeCell ref="J9:J10"/>
    <mergeCell ref="L11:L12"/>
    <mergeCell ref="M11:M12"/>
    <mergeCell ref="N11:N12"/>
    <mergeCell ref="O11:O12"/>
    <mergeCell ref="A11:A12"/>
    <mergeCell ref="B11:B12"/>
    <mergeCell ref="E11:E12"/>
    <mergeCell ref="F11:F12"/>
    <mergeCell ref="G11:G12"/>
    <mergeCell ref="H11:H12"/>
    <mergeCell ref="I11:I12"/>
    <mergeCell ref="J11:J12"/>
    <mergeCell ref="P11:P12"/>
    <mergeCell ref="P9:P10"/>
    <mergeCell ref="A13:A14"/>
    <mergeCell ref="B13:B14"/>
    <mergeCell ref="E13:E14"/>
    <mergeCell ref="F13:F14"/>
    <mergeCell ref="G13:G14"/>
    <mergeCell ref="H13:H14"/>
    <mergeCell ref="I15:I16"/>
    <mergeCell ref="J15:J16"/>
    <mergeCell ref="K15:K16"/>
    <mergeCell ref="I13:I14"/>
    <mergeCell ref="J13:J14"/>
    <mergeCell ref="K13:K14"/>
    <mergeCell ref="L13:L14"/>
    <mergeCell ref="M13:M14"/>
    <mergeCell ref="N13:N14"/>
    <mergeCell ref="O13:O14"/>
    <mergeCell ref="P13:P14"/>
    <mergeCell ref="O9:O10"/>
    <mergeCell ref="L9:L10"/>
    <mergeCell ref="M9:M10"/>
    <mergeCell ref="N9:N10"/>
    <mergeCell ref="K11:K12"/>
    <mergeCell ref="P19:P20"/>
    <mergeCell ref="P17:P18"/>
    <mergeCell ref="L15:L16"/>
    <mergeCell ref="M15:M16"/>
    <mergeCell ref="N15:N16"/>
    <mergeCell ref="A15:A16"/>
    <mergeCell ref="B15:B16"/>
    <mergeCell ref="E15:E16"/>
    <mergeCell ref="F15:F16"/>
    <mergeCell ref="G15:G16"/>
    <mergeCell ref="H15:H16"/>
    <mergeCell ref="O17:O18"/>
    <mergeCell ref="K17:K18"/>
    <mergeCell ref="O15:O16"/>
    <mergeCell ref="P15:P16"/>
    <mergeCell ref="N17:N18"/>
    <mergeCell ref="K19:K20"/>
    <mergeCell ref="L19:L20"/>
    <mergeCell ref="M19:M20"/>
    <mergeCell ref="N19:N20"/>
    <mergeCell ref="I19:I20"/>
    <mergeCell ref="J19:J20"/>
    <mergeCell ref="A17:A18"/>
    <mergeCell ref="B17:B18"/>
    <mergeCell ref="E17:E18"/>
    <mergeCell ref="A23:A24"/>
    <mergeCell ref="B23:B24"/>
    <mergeCell ref="E23:E24"/>
    <mergeCell ref="F23:F24"/>
    <mergeCell ref="G23:G24"/>
    <mergeCell ref="H23:H24"/>
    <mergeCell ref="A21:A22"/>
    <mergeCell ref="B21:B22"/>
    <mergeCell ref="E21:E22"/>
    <mergeCell ref="F21:F22"/>
    <mergeCell ref="G21:G22"/>
    <mergeCell ref="H21:H22"/>
    <mergeCell ref="A19:A20"/>
    <mergeCell ref="B19:B20"/>
    <mergeCell ref="E19:E20"/>
    <mergeCell ref="F19:F20"/>
    <mergeCell ref="G19:G20"/>
    <mergeCell ref="H19:H20"/>
    <mergeCell ref="K21:K22"/>
    <mergeCell ref="L17:L18"/>
    <mergeCell ref="M17:M18"/>
    <mergeCell ref="F17:F18"/>
    <mergeCell ref="G17:G18"/>
    <mergeCell ref="H17:H18"/>
    <mergeCell ref="I17:I18"/>
    <mergeCell ref="J17:J18"/>
    <mergeCell ref="O27:O28"/>
    <mergeCell ref="L21:L22"/>
    <mergeCell ref="M21:M22"/>
    <mergeCell ref="N21:N22"/>
    <mergeCell ref="O21:O22"/>
    <mergeCell ref="I21:I22"/>
    <mergeCell ref="J21:J22"/>
    <mergeCell ref="O19:O20"/>
    <mergeCell ref="P27:P28"/>
    <mergeCell ref="P25:P26"/>
    <mergeCell ref="I23:I24"/>
    <mergeCell ref="J23:J24"/>
    <mergeCell ref="K23:K24"/>
    <mergeCell ref="L23:L24"/>
    <mergeCell ref="M23:M24"/>
    <mergeCell ref="N23:N24"/>
    <mergeCell ref="O25:O26"/>
    <mergeCell ref="K25:K26"/>
    <mergeCell ref="L25:L26"/>
    <mergeCell ref="M25:M26"/>
    <mergeCell ref="I25:I26"/>
    <mergeCell ref="J25:J26"/>
    <mergeCell ref="P21:P22"/>
    <mergeCell ref="O23:O24"/>
    <mergeCell ref="P23:P24"/>
    <mergeCell ref="N25:N26"/>
    <mergeCell ref="K27:K28"/>
    <mergeCell ref="L27:L28"/>
    <mergeCell ref="M27:M28"/>
    <mergeCell ref="N27:N28"/>
    <mergeCell ref="A29:A30"/>
    <mergeCell ref="B29:B30"/>
    <mergeCell ref="E29:E30"/>
    <mergeCell ref="F29:F30"/>
    <mergeCell ref="G29:G30"/>
    <mergeCell ref="H29:H30"/>
    <mergeCell ref="A27:A28"/>
    <mergeCell ref="B27:B28"/>
    <mergeCell ref="E27:E28"/>
    <mergeCell ref="F27:F28"/>
    <mergeCell ref="G27:G28"/>
    <mergeCell ref="H27:H28"/>
    <mergeCell ref="I27:I28"/>
    <mergeCell ref="J27:J28"/>
    <mergeCell ref="I29:I30"/>
    <mergeCell ref="J29:J30"/>
    <mergeCell ref="A25:A26"/>
    <mergeCell ref="B25:B26"/>
    <mergeCell ref="E25:E26"/>
    <mergeCell ref="A31:A32"/>
    <mergeCell ref="B31:B32"/>
    <mergeCell ref="E31:E32"/>
    <mergeCell ref="F31:F32"/>
    <mergeCell ref="G31:G32"/>
    <mergeCell ref="H31:H32"/>
    <mergeCell ref="F25:F26"/>
    <mergeCell ref="G25:G26"/>
    <mergeCell ref="H25:H26"/>
    <mergeCell ref="I35:I36"/>
    <mergeCell ref="J35:J36"/>
    <mergeCell ref="K35:K36"/>
    <mergeCell ref="I31:I32"/>
    <mergeCell ref="P33:P34"/>
    <mergeCell ref="L29:L30"/>
    <mergeCell ref="M29:M30"/>
    <mergeCell ref="N29:N30"/>
    <mergeCell ref="O29:O30"/>
    <mergeCell ref="P29:P30"/>
    <mergeCell ref="O31:O32"/>
    <mergeCell ref="P31:P32"/>
    <mergeCell ref="J33:J34"/>
    <mergeCell ref="K33:K34"/>
    <mergeCell ref="L33:L34"/>
    <mergeCell ref="M33:M34"/>
    <mergeCell ref="N33:N34"/>
    <mergeCell ref="O33:O34"/>
    <mergeCell ref="J31:J32"/>
    <mergeCell ref="K31:K32"/>
    <mergeCell ref="L31:L32"/>
    <mergeCell ref="M31:M32"/>
    <mergeCell ref="N31:N32"/>
    <mergeCell ref="K29:K30"/>
    <mergeCell ref="A1:D2"/>
    <mergeCell ref="L1:M1"/>
    <mergeCell ref="N1:P1"/>
    <mergeCell ref="L2:M2"/>
    <mergeCell ref="N2:P2"/>
    <mergeCell ref="N4:P4"/>
    <mergeCell ref="A33:A34"/>
    <mergeCell ref="A35:A36"/>
    <mergeCell ref="B35:B36"/>
    <mergeCell ref="E35:E36"/>
    <mergeCell ref="F35:F36"/>
    <mergeCell ref="G35:G36"/>
    <mergeCell ref="H35:H36"/>
    <mergeCell ref="L35:L36"/>
    <mergeCell ref="M35:M36"/>
    <mergeCell ref="N35:N36"/>
    <mergeCell ref="O35:O36"/>
    <mergeCell ref="P35:P36"/>
    <mergeCell ref="B33:B34"/>
    <mergeCell ref="E33:E34"/>
    <mergeCell ref="F33:F34"/>
    <mergeCell ref="G33:G34"/>
    <mergeCell ref="H33:H34"/>
    <mergeCell ref="I33:I34"/>
    <mergeCell ref="A37:A38"/>
    <mergeCell ref="B37:B38"/>
    <mergeCell ref="E37:E38"/>
    <mergeCell ref="F37:F38"/>
    <mergeCell ref="G37:G38"/>
    <mergeCell ref="H37:H38"/>
    <mergeCell ref="O37:O38"/>
    <mergeCell ref="P37:P38"/>
    <mergeCell ref="I37:I38"/>
    <mergeCell ref="J37:J38"/>
    <mergeCell ref="K37:K38"/>
    <mergeCell ref="L37:L38"/>
    <mergeCell ref="M37:M38"/>
    <mergeCell ref="N37:N38"/>
  </mergeCells>
  <phoneticPr fontId="14"/>
  <dataValidations count="4">
    <dataValidation type="list" allowBlank="1" showInputMessage="1" showErrorMessage="1" sqref="E7:P38" xr:uid="{00000000-0002-0000-0400-000000000000}">
      <formula1>$R$6:$R$16</formula1>
    </dataValidation>
    <dataValidation type="list" allowBlank="1" showInputMessage="1" showErrorMessage="1" sqref="A5:A38" xr:uid="{00000000-0002-0000-0400-000001000000}">
      <formula1>"施設長,生活相談員,介護職員,栄養士,事務員"</formula1>
    </dataValidation>
    <dataValidation type="list" allowBlank="1" showInputMessage="1" showErrorMessage="1" sqref="C7 C9 C11 C13 C15 C17 C19 C21 C23 C29 C31 C35 C37 C27 C25 C33" xr:uid="{00000000-0002-0000-0400-000002000000}">
      <formula1>"　,常勤,非常勤"</formula1>
    </dataValidation>
    <dataValidation type="list" allowBlank="1" showInputMessage="1" showErrorMessage="1" sqref="C8 C10 C12 C14 C16 C18 C20 C22 C38 C30 C26 C36 C28 C24 C32 C34" xr:uid="{00000000-0002-0000-0400-000003000000}">
      <formula1>"　,専任,兼務"</formula1>
    </dataValidation>
  </dataValidations>
  <pageMargins left="0.70866141732283472" right="0.31496062992125984" top="0.74803149606299213" bottom="0.74803149606299213" header="0.31496062992125984" footer="0.31496062992125984"/>
  <pageSetup paperSize="9" scale="65" fitToHeight="0" orientation="portrait" cellComments="asDisplayed"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242112-646C-45FE-80E2-89EFA40BBA9F}">
  <dimension ref="B1:J40"/>
  <sheetViews>
    <sheetView view="pageBreakPreview" zoomScaleNormal="100" zoomScaleSheetLayoutView="100" workbookViewId="0">
      <selection activeCell="Q9" sqref="Q9"/>
    </sheetView>
  </sheetViews>
  <sheetFormatPr defaultColWidth="8.125" defaultRowHeight="14.45" customHeight="1" zeroHeight="1"/>
  <cols>
    <col min="1" max="1" width="2.25" style="213" customWidth="1"/>
    <col min="2" max="10" width="8.125" style="213" customWidth="1"/>
    <col min="11" max="11" width="2.25" style="213" customWidth="1"/>
    <col min="12" max="256" width="8.125" style="213"/>
    <col min="257" max="257" width="2.25" style="213" customWidth="1"/>
    <col min="258" max="266" width="8.125" style="213"/>
    <col min="267" max="267" width="2.25" style="213" customWidth="1"/>
    <col min="268" max="512" width="8.125" style="213"/>
    <col min="513" max="513" width="2.25" style="213" customWidth="1"/>
    <col min="514" max="522" width="8.125" style="213"/>
    <col min="523" max="523" width="2.25" style="213" customWidth="1"/>
    <col min="524" max="768" width="8.125" style="213"/>
    <col min="769" max="769" width="2.25" style="213" customWidth="1"/>
    <col min="770" max="778" width="8.125" style="213"/>
    <col min="779" max="779" width="2.25" style="213" customWidth="1"/>
    <col min="780" max="1024" width="8.125" style="213"/>
    <col min="1025" max="1025" width="2.25" style="213" customWidth="1"/>
    <col min="1026" max="1034" width="8.125" style="213"/>
    <col min="1035" max="1035" width="2.25" style="213" customWidth="1"/>
    <col min="1036" max="1280" width="8.125" style="213"/>
    <col min="1281" max="1281" width="2.25" style="213" customWidth="1"/>
    <col min="1282" max="1290" width="8.125" style="213"/>
    <col min="1291" max="1291" width="2.25" style="213" customWidth="1"/>
    <col min="1292" max="1536" width="8.125" style="213"/>
    <col min="1537" max="1537" width="2.25" style="213" customWidth="1"/>
    <col min="1538" max="1546" width="8.125" style="213"/>
    <col min="1547" max="1547" width="2.25" style="213" customWidth="1"/>
    <col min="1548" max="1792" width="8.125" style="213"/>
    <col min="1793" max="1793" width="2.25" style="213" customWidth="1"/>
    <col min="1794" max="1802" width="8.125" style="213"/>
    <col min="1803" max="1803" width="2.25" style="213" customWidth="1"/>
    <col min="1804" max="2048" width="8.125" style="213"/>
    <col min="2049" max="2049" width="2.25" style="213" customWidth="1"/>
    <col min="2050" max="2058" width="8.125" style="213"/>
    <col min="2059" max="2059" width="2.25" style="213" customWidth="1"/>
    <col min="2060" max="2304" width="8.125" style="213"/>
    <col min="2305" max="2305" width="2.25" style="213" customWidth="1"/>
    <col min="2306" max="2314" width="8.125" style="213"/>
    <col min="2315" max="2315" width="2.25" style="213" customWidth="1"/>
    <col min="2316" max="2560" width="8.125" style="213"/>
    <col min="2561" max="2561" width="2.25" style="213" customWidth="1"/>
    <col min="2562" max="2570" width="8.125" style="213"/>
    <col min="2571" max="2571" width="2.25" style="213" customWidth="1"/>
    <col min="2572" max="2816" width="8.125" style="213"/>
    <col min="2817" max="2817" width="2.25" style="213" customWidth="1"/>
    <col min="2818" max="2826" width="8.125" style="213"/>
    <col min="2827" max="2827" width="2.25" style="213" customWidth="1"/>
    <col min="2828" max="3072" width="8.125" style="213"/>
    <col min="3073" max="3073" width="2.25" style="213" customWidth="1"/>
    <col min="3074" max="3082" width="8.125" style="213"/>
    <col min="3083" max="3083" width="2.25" style="213" customWidth="1"/>
    <col min="3084" max="3328" width="8.125" style="213"/>
    <col min="3329" max="3329" width="2.25" style="213" customWidth="1"/>
    <col min="3330" max="3338" width="8.125" style="213"/>
    <col min="3339" max="3339" width="2.25" style="213" customWidth="1"/>
    <col min="3340" max="3584" width="8.125" style="213"/>
    <col min="3585" max="3585" width="2.25" style="213" customWidth="1"/>
    <col min="3586" max="3594" width="8.125" style="213"/>
    <col min="3595" max="3595" width="2.25" style="213" customWidth="1"/>
    <col min="3596" max="3840" width="8.125" style="213"/>
    <col min="3841" max="3841" width="2.25" style="213" customWidth="1"/>
    <col min="3842" max="3850" width="8.125" style="213"/>
    <col min="3851" max="3851" width="2.25" style="213" customWidth="1"/>
    <col min="3852" max="4096" width="8.125" style="213"/>
    <col min="4097" max="4097" width="2.25" style="213" customWidth="1"/>
    <col min="4098" max="4106" width="8.125" style="213"/>
    <col min="4107" max="4107" width="2.25" style="213" customWidth="1"/>
    <col min="4108" max="4352" width="8.125" style="213"/>
    <col min="4353" max="4353" width="2.25" style="213" customWidth="1"/>
    <col min="4354" max="4362" width="8.125" style="213"/>
    <col min="4363" max="4363" width="2.25" style="213" customWidth="1"/>
    <col min="4364" max="4608" width="8.125" style="213"/>
    <col min="4609" max="4609" width="2.25" style="213" customWidth="1"/>
    <col min="4610" max="4618" width="8.125" style="213"/>
    <col min="4619" max="4619" width="2.25" style="213" customWidth="1"/>
    <col min="4620" max="4864" width="8.125" style="213"/>
    <col min="4865" max="4865" width="2.25" style="213" customWidth="1"/>
    <col min="4866" max="4874" width="8.125" style="213"/>
    <col min="4875" max="4875" width="2.25" style="213" customWidth="1"/>
    <col min="4876" max="5120" width="8.125" style="213"/>
    <col min="5121" max="5121" width="2.25" style="213" customWidth="1"/>
    <col min="5122" max="5130" width="8.125" style="213"/>
    <col min="5131" max="5131" width="2.25" style="213" customWidth="1"/>
    <col min="5132" max="5376" width="8.125" style="213"/>
    <col min="5377" max="5377" width="2.25" style="213" customWidth="1"/>
    <col min="5378" max="5386" width="8.125" style="213"/>
    <col min="5387" max="5387" width="2.25" style="213" customWidth="1"/>
    <col min="5388" max="5632" width="8.125" style="213"/>
    <col min="5633" max="5633" width="2.25" style="213" customWidth="1"/>
    <col min="5634" max="5642" width="8.125" style="213"/>
    <col min="5643" max="5643" width="2.25" style="213" customWidth="1"/>
    <col min="5644" max="5888" width="8.125" style="213"/>
    <col min="5889" max="5889" width="2.25" style="213" customWidth="1"/>
    <col min="5890" max="5898" width="8.125" style="213"/>
    <col min="5899" max="5899" width="2.25" style="213" customWidth="1"/>
    <col min="5900" max="6144" width="8.125" style="213"/>
    <col min="6145" max="6145" width="2.25" style="213" customWidth="1"/>
    <col min="6146" max="6154" width="8.125" style="213"/>
    <col min="6155" max="6155" width="2.25" style="213" customWidth="1"/>
    <col min="6156" max="6400" width="8.125" style="213"/>
    <col min="6401" max="6401" width="2.25" style="213" customWidth="1"/>
    <col min="6402" max="6410" width="8.125" style="213"/>
    <col min="6411" max="6411" width="2.25" style="213" customWidth="1"/>
    <col min="6412" max="6656" width="8.125" style="213"/>
    <col min="6657" max="6657" width="2.25" style="213" customWidth="1"/>
    <col min="6658" max="6666" width="8.125" style="213"/>
    <col min="6667" max="6667" width="2.25" style="213" customWidth="1"/>
    <col min="6668" max="6912" width="8.125" style="213"/>
    <col min="6913" max="6913" width="2.25" style="213" customWidth="1"/>
    <col min="6914" max="6922" width="8.125" style="213"/>
    <col min="6923" max="6923" width="2.25" style="213" customWidth="1"/>
    <col min="6924" max="7168" width="8.125" style="213"/>
    <col min="7169" max="7169" width="2.25" style="213" customWidth="1"/>
    <col min="7170" max="7178" width="8.125" style="213"/>
    <col min="7179" max="7179" width="2.25" style="213" customWidth="1"/>
    <col min="7180" max="7424" width="8.125" style="213"/>
    <col min="7425" max="7425" width="2.25" style="213" customWidth="1"/>
    <col min="7426" max="7434" width="8.125" style="213"/>
    <col min="7435" max="7435" width="2.25" style="213" customWidth="1"/>
    <col min="7436" max="7680" width="8.125" style="213"/>
    <col min="7681" max="7681" width="2.25" style="213" customWidth="1"/>
    <col min="7682" max="7690" width="8.125" style="213"/>
    <col min="7691" max="7691" width="2.25" style="213" customWidth="1"/>
    <col min="7692" max="7936" width="8.125" style="213"/>
    <col min="7937" max="7937" width="2.25" style="213" customWidth="1"/>
    <col min="7938" max="7946" width="8.125" style="213"/>
    <col min="7947" max="7947" width="2.25" style="213" customWidth="1"/>
    <col min="7948" max="8192" width="8.125" style="213"/>
    <col min="8193" max="8193" width="2.25" style="213" customWidth="1"/>
    <col min="8194" max="8202" width="8.125" style="213"/>
    <col min="8203" max="8203" width="2.25" style="213" customWidth="1"/>
    <col min="8204" max="8448" width="8.125" style="213"/>
    <col min="8449" max="8449" width="2.25" style="213" customWidth="1"/>
    <col min="8450" max="8458" width="8.125" style="213"/>
    <col min="8459" max="8459" width="2.25" style="213" customWidth="1"/>
    <col min="8460" max="8704" width="8.125" style="213"/>
    <col min="8705" max="8705" width="2.25" style="213" customWidth="1"/>
    <col min="8706" max="8714" width="8.125" style="213"/>
    <col min="8715" max="8715" width="2.25" style="213" customWidth="1"/>
    <col min="8716" max="8960" width="8.125" style="213"/>
    <col min="8961" max="8961" width="2.25" style="213" customWidth="1"/>
    <col min="8962" max="8970" width="8.125" style="213"/>
    <col min="8971" max="8971" width="2.25" style="213" customWidth="1"/>
    <col min="8972" max="9216" width="8.125" style="213"/>
    <col min="9217" max="9217" width="2.25" style="213" customWidth="1"/>
    <col min="9218" max="9226" width="8.125" style="213"/>
    <col min="9227" max="9227" width="2.25" style="213" customWidth="1"/>
    <col min="9228" max="9472" width="8.125" style="213"/>
    <col min="9473" max="9473" width="2.25" style="213" customWidth="1"/>
    <col min="9474" max="9482" width="8.125" style="213"/>
    <col min="9483" max="9483" width="2.25" style="213" customWidth="1"/>
    <col min="9484" max="9728" width="8.125" style="213"/>
    <col min="9729" max="9729" width="2.25" style="213" customWidth="1"/>
    <col min="9730" max="9738" width="8.125" style="213"/>
    <col min="9739" max="9739" width="2.25" style="213" customWidth="1"/>
    <col min="9740" max="9984" width="8.125" style="213"/>
    <col min="9985" max="9985" width="2.25" style="213" customWidth="1"/>
    <col min="9986" max="9994" width="8.125" style="213"/>
    <col min="9995" max="9995" width="2.25" style="213" customWidth="1"/>
    <col min="9996" max="10240" width="8.125" style="213"/>
    <col min="10241" max="10241" width="2.25" style="213" customWidth="1"/>
    <col min="10242" max="10250" width="8.125" style="213"/>
    <col min="10251" max="10251" width="2.25" style="213" customWidth="1"/>
    <col min="10252" max="10496" width="8.125" style="213"/>
    <col min="10497" max="10497" width="2.25" style="213" customWidth="1"/>
    <col min="10498" max="10506" width="8.125" style="213"/>
    <col min="10507" max="10507" width="2.25" style="213" customWidth="1"/>
    <col min="10508" max="10752" width="8.125" style="213"/>
    <col min="10753" max="10753" width="2.25" style="213" customWidth="1"/>
    <col min="10754" max="10762" width="8.125" style="213"/>
    <col min="10763" max="10763" width="2.25" style="213" customWidth="1"/>
    <col min="10764" max="11008" width="8.125" style="213"/>
    <col min="11009" max="11009" width="2.25" style="213" customWidth="1"/>
    <col min="11010" max="11018" width="8.125" style="213"/>
    <col min="11019" max="11019" width="2.25" style="213" customWidth="1"/>
    <col min="11020" max="11264" width="8.125" style="213"/>
    <col min="11265" max="11265" width="2.25" style="213" customWidth="1"/>
    <col min="11266" max="11274" width="8.125" style="213"/>
    <col min="11275" max="11275" width="2.25" style="213" customWidth="1"/>
    <col min="11276" max="11520" width="8.125" style="213"/>
    <col min="11521" max="11521" width="2.25" style="213" customWidth="1"/>
    <col min="11522" max="11530" width="8.125" style="213"/>
    <col min="11531" max="11531" width="2.25" style="213" customWidth="1"/>
    <col min="11532" max="11776" width="8.125" style="213"/>
    <col min="11777" max="11777" width="2.25" style="213" customWidth="1"/>
    <col min="11778" max="11786" width="8.125" style="213"/>
    <col min="11787" max="11787" width="2.25" style="213" customWidth="1"/>
    <col min="11788" max="12032" width="8.125" style="213"/>
    <col min="12033" max="12033" width="2.25" style="213" customWidth="1"/>
    <col min="12034" max="12042" width="8.125" style="213"/>
    <col min="12043" max="12043" width="2.25" style="213" customWidth="1"/>
    <col min="12044" max="12288" width="8.125" style="213"/>
    <col min="12289" max="12289" width="2.25" style="213" customWidth="1"/>
    <col min="12290" max="12298" width="8.125" style="213"/>
    <col min="12299" max="12299" width="2.25" style="213" customWidth="1"/>
    <col min="12300" max="12544" width="8.125" style="213"/>
    <col min="12545" max="12545" width="2.25" style="213" customWidth="1"/>
    <col min="12546" max="12554" width="8.125" style="213"/>
    <col min="12555" max="12555" width="2.25" style="213" customWidth="1"/>
    <col min="12556" max="12800" width="8.125" style="213"/>
    <col min="12801" max="12801" width="2.25" style="213" customWidth="1"/>
    <col min="12802" max="12810" width="8.125" style="213"/>
    <col min="12811" max="12811" width="2.25" style="213" customWidth="1"/>
    <col min="12812" max="13056" width="8.125" style="213"/>
    <col min="13057" max="13057" width="2.25" style="213" customWidth="1"/>
    <col min="13058" max="13066" width="8.125" style="213"/>
    <col min="13067" max="13067" width="2.25" style="213" customWidth="1"/>
    <col min="13068" max="13312" width="8.125" style="213"/>
    <col min="13313" max="13313" width="2.25" style="213" customWidth="1"/>
    <col min="13314" max="13322" width="8.125" style="213"/>
    <col min="13323" max="13323" width="2.25" style="213" customWidth="1"/>
    <col min="13324" max="13568" width="8.125" style="213"/>
    <col min="13569" max="13569" width="2.25" style="213" customWidth="1"/>
    <col min="13570" max="13578" width="8.125" style="213"/>
    <col min="13579" max="13579" width="2.25" style="213" customWidth="1"/>
    <col min="13580" max="13824" width="8.125" style="213"/>
    <col min="13825" max="13825" width="2.25" style="213" customWidth="1"/>
    <col min="13826" max="13834" width="8.125" style="213"/>
    <col min="13835" max="13835" width="2.25" style="213" customWidth="1"/>
    <col min="13836" max="14080" width="8.125" style="213"/>
    <col min="14081" max="14081" width="2.25" style="213" customWidth="1"/>
    <col min="14082" max="14090" width="8.125" style="213"/>
    <col min="14091" max="14091" width="2.25" style="213" customWidth="1"/>
    <col min="14092" max="14336" width="8.125" style="213"/>
    <col min="14337" max="14337" width="2.25" style="213" customWidth="1"/>
    <col min="14338" max="14346" width="8.125" style="213"/>
    <col min="14347" max="14347" width="2.25" style="213" customWidth="1"/>
    <col min="14348" max="14592" width="8.125" style="213"/>
    <col min="14593" max="14593" width="2.25" style="213" customWidth="1"/>
    <col min="14594" max="14602" width="8.125" style="213"/>
    <col min="14603" max="14603" width="2.25" style="213" customWidth="1"/>
    <col min="14604" max="14848" width="8.125" style="213"/>
    <col min="14849" max="14849" width="2.25" style="213" customWidth="1"/>
    <col min="14850" max="14858" width="8.125" style="213"/>
    <col min="14859" max="14859" width="2.25" style="213" customWidth="1"/>
    <col min="14860" max="15104" width="8.125" style="213"/>
    <col min="15105" max="15105" width="2.25" style="213" customWidth="1"/>
    <col min="15106" max="15114" width="8.125" style="213"/>
    <col min="15115" max="15115" width="2.25" style="213" customWidth="1"/>
    <col min="15116" max="15360" width="8.125" style="213"/>
    <col min="15361" max="15361" width="2.25" style="213" customWidth="1"/>
    <col min="15362" max="15370" width="8.125" style="213"/>
    <col min="15371" max="15371" width="2.25" style="213" customWidth="1"/>
    <col min="15372" max="15616" width="8.125" style="213"/>
    <col min="15617" max="15617" width="2.25" style="213" customWidth="1"/>
    <col min="15618" max="15626" width="8.125" style="213"/>
    <col min="15627" max="15627" width="2.25" style="213" customWidth="1"/>
    <col min="15628" max="15872" width="8.125" style="213"/>
    <col min="15873" max="15873" width="2.25" style="213" customWidth="1"/>
    <col min="15874" max="15882" width="8.125" style="213"/>
    <col min="15883" max="15883" width="2.25" style="213" customWidth="1"/>
    <col min="15884" max="16128" width="8.125" style="213"/>
    <col min="16129" max="16129" width="2.25" style="213" customWidth="1"/>
    <col min="16130" max="16138" width="8.125" style="213"/>
    <col min="16139" max="16139" width="2.25" style="213" customWidth="1"/>
    <col min="16140" max="16384" width="8.125" style="213"/>
  </cols>
  <sheetData>
    <row r="1" spans="2:10" ht="18" customHeight="1"/>
    <row r="2" spans="2:10" ht="18" customHeight="1"/>
    <row r="3" spans="2:10" ht="18" customHeight="1"/>
    <row r="4" spans="2:10" ht="18" customHeight="1"/>
    <row r="5" spans="2:10" ht="18" customHeight="1">
      <c r="H5" s="383">
        <f ca="1">TODAY()</f>
        <v>45593</v>
      </c>
      <c r="I5" s="383"/>
      <c r="J5" s="383"/>
    </row>
    <row r="6" spans="2:10" ht="18" customHeight="1"/>
    <row r="7" spans="2:10" ht="18" customHeight="1"/>
    <row r="8" spans="2:10" ht="18" customHeight="1">
      <c r="B8" s="213" t="s">
        <v>155</v>
      </c>
    </row>
    <row r="9" spans="2:10" ht="18" customHeight="1"/>
    <row r="10" spans="2:10" ht="18" customHeight="1"/>
    <row r="11" spans="2:10" ht="18" customHeight="1">
      <c r="F11" s="214" t="s">
        <v>32</v>
      </c>
      <c r="G11" s="384"/>
      <c r="H11" s="384"/>
      <c r="I11" s="384"/>
      <c r="J11" s="384"/>
    </row>
    <row r="12" spans="2:10" ht="18" customHeight="1">
      <c r="F12" s="214" t="s">
        <v>33</v>
      </c>
      <c r="G12" s="384"/>
      <c r="H12" s="384"/>
      <c r="I12" s="384"/>
      <c r="J12" s="384"/>
    </row>
    <row r="13" spans="2:10" ht="18" customHeight="1">
      <c r="F13" s="214" t="s">
        <v>34</v>
      </c>
      <c r="G13" s="384"/>
      <c r="H13" s="384"/>
      <c r="I13" s="384"/>
      <c r="J13" s="384"/>
    </row>
    <row r="14" spans="2:10" ht="18" customHeight="1">
      <c r="G14" s="214"/>
      <c r="H14" s="215"/>
      <c r="I14" s="215"/>
      <c r="J14" s="215"/>
    </row>
    <row r="15" spans="2:10" ht="18" customHeight="1">
      <c r="F15" s="216" t="s">
        <v>23</v>
      </c>
      <c r="G15" s="384"/>
      <c r="H15" s="384"/>
      <c r="I15" s="384"/>
      <c r="J15" s="384"/>
    </row>
    <row r="16" spans="2:10" ht="18" customHeight="1">
      <c r="F16" s="216" t="s">
        <v>35</v>
      </c>
      <c r="G16" s="384"/>
      <c r="H16" s="384"/>
      <c r="I16" s="384"/>
      <c r="J16" s="384"/>
    </row>
    <row r="17" spans="2:10" ht="18" customHeight="1"/>
    <row r="18" spans="2:10" ht="18" customHeight="1"/>
    <row r="19" spans="2:10" ht="18" customHeight="1">
      <c r="B19" s="381" t="s">
        <v>109</v>
      </c>
      <c r="C19" s="381"/>
      <c r="D19" s="381"/>
      <c r="E19" s="381"/>
      <c r="F19" s="381"/>
      <c r="G19" s="381"/>
      <c r="H19" s="381"/>
      <c r="I19" s="381"/>
      <c r="J19" s="381"/>
    </row>
    <row r="20" spans="2:10" ht="18" customHeight="1"/>
    <row r="21" spans="2:10" ht="18" customHeight="1">
      <c r="C21" s="213" t="s">
        <v>110</v>
      </c>
    </row>
    <row r="22" spans="2:10" ht="18" customHeight="1"/>
    <row r="23" spans="2:10" ht="18" customHeight="1">
      <c r="F23" s="217" t="s">
        <v>111</v>
      </c>
    </row>
    <row r="24" spans="2:10" ht="18" customHeight="1"/>
    <row r="25" spans="2:10" ht="18" customHeight="1">
      <c r="D25" s="213" t="s">
        <v>112</v>
      </c>
    </row>
    <row r="26" spans="2:10" ht="18" customHeight="1"/>
    <row r="27" spans="2:10" ht="18" customHeight="1">
      <c r="D27" s="213" t="s">
        <v>113</v>
      </c>
    </row>
    <row r="28" spans="2:10" ht="18" customHeight="1"/>
    <row r="29" spans="2:10" ht="18" customHeight="1">
      <c r="D29" s="213" t="s">
        <v>114</v>
      </c>
    </row>
    <row r="30" spans="2:10" ht="18" customHeight="1"/>
    <row r="31" spans="2:10" ht="18" customHeight="1">
      <c r="C31" s="213" t="s">
        <v>140</v>
      </c>
    </row>
    <row r="32" spans="2:10" ht="18" customHeight="1"/>
    <row r="33" spans="3:10" ht="18" customHeight="1"/>
    <row r="34" spans="3:10" ht="18" customHeight="1"/>
    <row r="35" spans="3:10" ht="18" customHeight="1">
      <c r="C35" s="217"/>
    </row>
    <row r="36" spans="3:10" ht="18" customHeight="1">
      <c r="C36" s="217"/>
    </row>
    <row r="37" spans="3:10" ht="18" customHeight="1">
      <c r="C37" s="217"/>
      <c r="D37" s="382"/>
      <c r="E37" s="382"/>
      <c r="F37" s="382"/>
      <c r="G37" s="382"/>
      <c r="H37" s="382"/>
      <c r="I37" s="382"/>
      <c r="J37" s="382"/>
    </row>
    <row r="38" spans="3:10" ht="18" customHeight="1">
      <c r="D38" s="382"/>
      <c r="E38" s="382"/>
      <c r="F38" s="382"/>
      <c r="G38" s="382"/>
      <c r="H38" s="382"/>
      <c r="I38" s="382"/>
      <c r="J38" s="382"/>
    </row>
    <row r="39" spans="3:10" ht="18" hidden="1" customHeight="1"/>
    <row r="40" spans="3:10" ht="15" hidden="1" customHeight="1"/>
  </sheetData>
  <protectedRanges>
    <protectedRange sqref="G11:G13 G15:G16" name="範囲1"/>
  </protectedRanges>
  <mergeCells count="8">
    <mergeCell ref="B19:J19"/>
    <mergeCell ref="D37:J38"/>
    <mergeCell ref="H5:J5"/>
    <mergeCell ref="G11:J11"/>
    <mergeCell ref="G12:J12"/>
    <mergeCell ref="G13:J13"/>
    <mergeCell ref="G15:J15"/>
    <mergeCell ref="G16:J16"/>
  </mergeCells>
  <phoneticPr fontId="14"/>
  <pageMargins left="0.70866141732283472" right="0.70866141732283472" top="0.74803149606299213" bottom="0.74803149606299213" header="0.31496062992125984" footer="0.31496062992125984"/>
  <pageSetup paperSize="9" orientation="portrait"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2</xdr:col>
                    <xdr:colOff>342900</xdr:colOff>
                    <xdr:row>24</xdr:row>
                    <xdr:rowOff>0</xdr:rowOff>
                  </from>
                  <to>
                    <xdr:col>2</xdr:col>
                    <xdr:colOff>514350</xdr:colOff>
                    <xdr:row>25</xdr:row>
                    <xdr:rowOff>19050</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2</xdr:col>
                    <xdr:colOff>342900</xdr:colOff>
                    <xdr:row>25</xdr:row>
                    <xdr:rowOff>219075</xdr:rowOff>
                  </from>
                  <to>
                    <xdr:col>2</xdr:col>
                    <xdr:colOff>533400</xdr:colOff>
                    <xdr:row>27</xdr:row>
                    <xdr:rowOff>9525</xdr:rowOff>
                  </to>
                </anchor>
              </controlPr>
            </control>
          </mc:Choice>
        </mc:AlternateContent>
        <mc:AlternateContent xmlns:mc="http://schemas.openxmlformats.org/markup-compatibility/2006">
          <mc:Choice Requires="x14">
            <control shapeId="12291" r:id="rId6" name="Check Box 3">
              <controlPr defaultSize="0" autoFill="0" autoLine="0" autoPict="0">
                <anchor moveWithCells="1">
                  <from>
                    <xdr:col>2</xdr:col>
                    <xdr:colOff>342900</xdr:colOff>
                    <xdr:row>28</xdr:row>
                    <xdr:rowOff>0</xdr:rowOff>
                  </from>
                  <to>
                    <xdr:col>2</xdr:col>
                    <xdr:colOff>533400</xdr:colOff>
                    <xdr:row>29</xdr:row>
                    <xdr:rowOff>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763321-16F3-4F32-B33F-580E61F6B52D}">
  <dimension ref="A1:R115"/>
  <sheetViews>
    <sheetView view="pageBreakPreview" zoomScale="115" zoomScaleNormal="100" zoomScaleSheetLayoutView="115" workbookViewId="0">
      <selection activeCell="K75" sqref="K75"/>
    </sheetView>
  </sheetViews>
  <sheetFormatPr defaultColWidth="9" defaultRowHeight="13.5"/>
  <cols>
    <col min="1" max="3" width="9" style="220"/>
    <col min="4" max="4" width="7.625" style="220" customWidth="1"/>
    <col min="5" max="5" width="11.75" style="220" customWidth="1"/>
    <col min="6" max="6" width="7.125" style="220" customWidth="1"/>
    <col min="7" max="7" width="11.875" style="220" customWidth="1"/>
    <col min="8" max="8" width="9.375" style="220" bestFit="1" customWidth="1"/>
    <col min="9" max="9" width="11" style="220" customWidth="1"/>
    <col min="10" max="13" width="9" style="220"/>
    <col min="14" max="14" width="10.75" style="220" customWidth="1"/>
    <col min="15" max="15" width="6.875" style="220" customWidth="1"/>
    <col min="16" max="16" width="11.75" style="220" customWidth="1"/>
    <col min="17" max="17" width="9" style="220"/>
    <col min="18" max="18" width="10.375" style="220" customWidth="1"/>
    <col min="19" max="16384" width="9" style="220"/>
  </cols>
  <sheetData>
    <row r="1" spans="1:18" ht="17.25">
      <c r="A1" s="218" t="s">
        <v>147</v>
      </c>
      <c r="B1" s="219"/>
      <c r="C1" s="219"/>
      <c r="J1" s="252" t="s">
        <v>148</v>
      </c>
      <c r="K1" s="253"/>
      <c r="L1" s="253"/>
      <c r="M1" s="253"/>
      <c r="N1" s="253"/>
      <c r="O1" s="254"/>
      <c r="P1" s="254"/>
      <c r="Q1" s="254"/>
      <c r="R1" s="254"/>
    </row>
    <row r="2" spans="1:18" s="245" customFormat="1" ht="17.25">
      <c r="A2" s="244"/>
      <c r="J2" s="254"/>
      <c r="K2" s="254"/>
      <c r="L2" s="254"/>
      <c r="M2" s="254"/>
      <c r="N2" s="254"/>
      <c r="O2" s="254"/>
      <c r="P2" s="254"/>
      <c r="Q2" s="254"/>
      <c r="R2" s="254"/>
    </row>
    <row r="3" spans="1:18">
      <c r="A3" s="396" t="s">
        <v>144</v>
      </c>
      <c r="B3" s="397"/>
      <c r="C3" s="397"/>
      <c r="D3" s="397"/>
      <c r="E3" s="243">
        <f>SUM(別表4!E46:P46)</f>
        <v>0</v>
      </c>
      <c r="J3" s="393" t="s">
        <v>149</v>
      </c>
      <c r="K3" s="393"/>
      <c r="L3" s="393"/>
      <c r="M3" s="393"/>
      <c r="N3" s="272">
        <f>別表２!N26</f>
        <v>0</v>
      </c>
      <c r="O3" s="254"/>
      <c r="P3" s="254"/>
      <c r="Q3" s="254"/>
      <c r="R3" s="254"/>
    </row>
    <row r="4" spans="1:18">
      <c r="A4" s="398" t="s">
        <v>104</v>
      </c>
      <c r="B4" s="399"/>
      <c r="C4" s="399"/>
      <c r="D4" s="399"/>
      <c r="E4" s="246">
        <f>(別表4!E46+別表4!F46+別表4!G46+別表4!H46+別表4!I46+別表4!J46+別表4!K46+別表4!L46+別表4!M46+別表4!N46+別表4!O46+別表4!P46)/12</f>
        <v>0</v>
      </c>
      <c r="F4" s="238"/>
      <c r="J4" s="254"/>
      <c r="K4" s="254"/>
      <c r="L4" s="254"/>
      <c r="M4" s="254"/>
      <c r="N4" s="254"/>
      <c r="O4" s="254"/>
      <c r="P4" s="254"/>
      <c r="Q4" s="254"/>
      <c r="R4" s="254"/>
    </row>
    <row r="5" spans="1:18">
      <c r="A5" s="247"/>
      <c r="B5" s="248"/>
      <c r="C5" s="248"/>
      <c r="D5" s="249"/>
      <c r="E5" s="250"/>
      <c r="F5" s="238"/>
      <c r="J5" s="255" t="s">
        <v>115</v>
      </c>
      <c r="K5" s="256"/>
      <c r="L5" s="256"/>
      <c r="M5" s="256"/>
      <c r="N5" s="256"/>
      <c r="O5" s="256"/>
      <c r="P5" s="257"/>
      <c r="Q5" s="258"/>
      <c r="R5" s="254"/>
    </row>
    <row r="6" spans="1:18">
      <c r="J6" s="259"/>
      <c r="K6" s="254" t="s">
        <v>116</v>
      </c>
      <c r="L6" s="254"/>
      <c r="M6" s="254"/>
      <c r="N6" s="254"/>
      <c r="O6" s="254" t="s">
        <v>117</v>
      </c>
      <c r="P6" s="260" t="e">
        <f>ROUNDDOWN(G8/(N3/12),0)</f>
        <v>#DIV/0!</v>
      </c>
      <c r="Q6" s="261"/>
      <c r="R6" s="254"/>
    </row>
    <row r="7" spans="1:18">
      <c r="A7" s="221" t="s">
        <v>115</v>
      </c>
      <c r="B7" s="222"/>
      <c r="C7" s="222"/>
      <c r="D7" s="222"/>
      <c r="E7" s="222"/>
      <c r="F7" s="222"/>
      <c r="G7" s="223"/>
      <c r="H7" s="224"/>
      <c r="J7" s="259"/>
      <c r="K7" s="254"/>
      <c r="L7" s="254"/>
      <c r="M7" s="254"/>
      <c r="N7" s="254"/>
      <c r="O7" s="254"/>
      <c r="P7" s="254"/>
      <c r="Q7" s="261"/>
      <c r="R7" s="254"/>
    </row>
    <row r="8" spans="1:18">
      <c r="A8" s="225"/>
      <c r="B8" s="220" t="s">
        <v>116</v>
      </c>
      <c r="F8" s="220" t="s">
        <v>117</v>
      </c>
      <c r="G8" s="226">
        <f>ROUNDDOWN(E4*9000,0)</f>
        <v>0</v>
      </c>
      <c r="H8" s="227"/>
      <c r="J8" s="262"/>
      <c r="K8" s="263"/>
      <c r="L8" s="263"/>
      <c r="M8" s="263"/>
      <c r="N8" s="263"/>
      <c r="O8" s="263"/>
      <c r="P8" s="263"/>
      <c r="Q8" s="264"/>
      <c r="R8" s="254"/>
    </row>
    <row r="9" spans="1:18" ht="14.25" thickBot="1">
      <c r="A9" s="225"/>
      <c r="H9" s="227"/>
      <c r="J9" s="254"/>
      <c r="K9" s="254"/>
      <c r="L9" s="254"/>
      <c r="M9" s="254"/>
      <c r="N9" s="254"/>
      <c r="O9" s="254"/>
      <c r="P9" s="254"/>
      <c r="Q9" s="254"/>
      <c r="R9" s="254"/>
    </row>
    <row r="10" spans="1:18" ht="14.25" thickBot="1">
      <c r="A10" s="228"/>
      <c r="B10" s="229"/>
      <c r="C10" s="229"/>
      <c r="D10" s="229"/>
      <c r="E10" s="230" t="s">
        <v>118</v>
      </c>
      <c r="F10" s="231"/>
      <c r="G10" s="231"/>
      <c r="H10" s="232">
        <f>G8*12</f>
        <v>0</v>
      </c>
      <c r="J10" s="255" t="s">
        <v>119</v>
      </c>
      <c r="K10" s="256"/>
      <c r="L10" s="256"/>
      <c r="M10" s="256"/>
      <c r="N10" s="256"/>
      <c r="O10" s="256"/>
      <c r="P10" s="257"/>
      <c r="Q10" s="258"/>
      <c r="R10" s="254"/>
    </row>
    <row r="11" spans="1:18">
      <c r="J11" s="259"/>
      <c r="K11" s="254" t="s">
        <v>120</v>
      </c>
      <c r="L11" s="254"/>
      <c r="M11" s="254"/>
      <c r="N11" s="254"/>
      <c r="O11" s="254" t="s">
        <v>117</v>
      </c>
      <c r="P11" s="260" t="e">
        <f>ROUNDDOWN(G14/(N3/12),0)</f>
        <v>#DIV/0!</v>
      </c>
      <c r="Q11" s="261"/>
      <c r="R11" s="254"/>
    </row>
    <row r="12" spans="1:18">
      <c r="J12" s="259"/>
      <c r="K12" s="254" t="s">
        <v>121</v>
      </c>
      <c r="L12" s="254"/>
      <c r="M12" s="254"/>
      <c r="N12" s="254"/>
      <c r="O12" s="254" t="s">
        <v>117</v>
      </c>
      <c r="P12" s="260" t="e">
        <f>ROUNDDOWN(G15/(N3/12),0)</f>
        <v>#DIV/0!</v>
      </c>
      <c r="Q12" s="261"/>
      <c r="R12" s="254"/>
    </row>
    <row r="13" spans="1:18">
      <c r="A13" s="221" t="s">
        <v>119</v>
      </c>
      <c r="B13" s="222"/>
      <c r="C13" s="222"/>
      <c r="D13" s="222"/>
      <c r="E13" s="222"/>
      <c r="F13" s="222"/>
      <c r="G13" s="223"/>
      <c r="H13" s="224"/>
      <c r="J13" s="259"/>
      <c r="K13" s="254"/>
      <c r="L13" s="254"/>
      <c r="M13" s="254"/>
      <c r="N13" s="254"/>
      <c r="O13" s="254"/>
      <c r="P13" s="254"/>
      <c r="Q13" s="261"/>
      <c r="R13" s="254"/>
    </row>
    <row r="14" spans="1:18">
      <c r="A14" s="225"/>
      <c r="B14" s="220" t="s">
        <v>120</v>
      </c>
      <c r="F14" s="220" t="s">
        <v>117</v>
      </c>
      <c r="G14" s="226">
        <f>ROUNDDOWN(E4*9000,0)</f>
        <v>0</v>
      </c>
      <c r="H14" s="227"/>
      <c r="J14" s="262"/>
      <c r="K14" s="263"/>
      <c r="L14" s="263"/>
      <c r="M14" s="263"/>
      <c r="N14" s="263"/>
      <c r="O14" s="263"/>
      <c r="P14" s="263"/>
      <c r="Q14" s="264"/>
      <c r="R14" s="254"/>
    </row>
    <row r="15" spans="1:18">
      <c r="A15" s="225"/>
      <c r="B15" s="220" t="s">
        <v>121</v>
      </c>
      <c r="F15" s="220" t="s">
        <v>117</v>
      </c>
      <c r="G15" s="226">
        <f>ROUNDDOWN(E4*6000,0)</f>
        <v>0</v>
      </c>
      <c r="H15" s="227"/>
      <c r="J15" s="254"/>
      <c r="K15" s="254"/>
      <c r="L15" s="254"/>
      <c r="M15" s="254"/>
      <c r="N15" s="254"/>
      <c r="O15" s="254"/>
      <c r="P15" s="254"/>
      <c r="Q15" s="254"/>
      <c r="R15" s="254"/>
    </row>
    <row r="16" spans="1:18" ht="14.25" thickBot="1">
      <c r="A16" s="225"/>
      <c r="H16" s="227"/>
      <c r="J16" s="255" t="s">
        <v>122</v>
      </c>
      <c r="K16" s="256"/>
      <c r="L16" s="256"/>
      <c r="M16" s="256"/>
      <c r="N16" s="256"/>
      <c r="O16" s="256"/>
      <c r="P16" s="257"/>
      <c r="Q16" s="258"/>
      <c r="R16" s="254"/>
    </row>
    <row r="17" spans="1:18" ht="14.25" thickBot="1">
      <c r="A17" s="228"/>
      <c r="B17" s="229"/>
      <c r="C17" s="229"/>
      <c r="D17" s="229"/>
      <c r="E17" s="230" t="s">
        <v>118</v>
      </c>
      <c r="F17" s="231"/>
      <c r="G17" s="231"/>
      <c r="H17" s="232">
        <f>G14*12+G15*4</f>
        <v>0</v>
      </c>
      <c r="J17" s="259"/>
      <c r="K17" s="254" t="s">
        <v>120</v>
      </c>
      <c r="L17" s="254"/>
      <c r="M17" s="254"/>
      <c r="N17" s="254"/>
      <c r="O17" s="254" t="s">
        <v>117</v>
      </c>
      <c r="P17" s="260" t="e">
        <f>ROUNDDOWN(G21/(N3/12),0)</f>
        <v>#DIV/0!</v>
      </c>
      <c r="Q17" s="261"/>
      <c r="R17" s="254"/>
    </row>
    <row r="18" spans="1:18">
      <c r="J18" s="259"/>
      <c r="K18" s="254" t="s">
        <v>123</v>
      </c>
      <c r="L18" s="254"/>
      <c r="M18" s="254"/>
      <c r="N18" s="254"/>
      <c r="O18" s="254" t="s">
        <v>117</v>
      </c>
      <c r="P18" s="260" t="e">
        <f>ROUNDDOWN(G22/(N3/12),0)</f>
        <v>#DIV/0!</v>
      </c>
      <c r="Q18" s="261"/>
      <c r="R18" s="254"/>
    </row>
    <row r="19" spans="1:18">
      <c r="J19" s="259"/>
      <c r="K19" s="254"/>
      <c r="L19" s="254"/>
      <c r="M19" s="254"/>
      <c r="N19" s="254"/>
      <c r="O19" s="254"/>
      <c r="P19" s="254"/>
      <c r="Q19" s="261"/>
      <c r="R19" s="254"/>
    </row>
    <row r="20" spans="1:18">
      <c r="A20" s="221" t="s">
        <v>122</v>
      </c>
      <c r="B20" s="222"/>
      <c r="C20" s="222"/>
      <c r="D20" s="222"/>
      <c r="E20" s="222"/>
      <c r="F20" s="222"/>
      <c r="G20" s="223"/>
      <c r="H20" s="224"/>
      <c r="J20" s="262"/>
      <c r="K20" s="263"/>
      <c r="L20" s="263"/>
      <c r="M20" s="263"/>
      <c r="N20" s="263"/>
      <c r="O20" s="263"/>
      <c r="P20" s="263"/>
      <c r="Q20" s="264"/>
      <c r="R20" s="254"/>
    </row>
    <row r="21" spans="1:18">
      <c r="A21" s="225"/>
      <c r="B21" s="220" t="s">
        <v>120</v>
      </c>
      <c r="F21" s="220" t="s">
        <v>117</v>
      </c>
      <c r="G21" s="226">
        <f>ROUNDDOWN(E4*9000,0)</f>
        <v>0</v>
      </c>
      <c r="H21" s="227"/>
      <c r="J21" s="254"/>
      <c r="K21" s="254"/>
      <c r="L21" s="254"/>
      <c r="M21" s="254"/>
      <c r="N21" s="254"/>
      <c r="O21" s="254"/>
      <c r="P21" s="254"/>
      <c r="Q21" s="254"/>
      <c r="R21" s="254"/>
    </row>
    <row r="22" spans="1:18">
      <c r="A22" s="225"/>
      <c r="B22" s="220" t="s">
        <v>123</v>
      </c>
      <c r="F22" s="220" t="s">
        <v>117</v>
      </c>
      <c r="G22" s="226">
        <f>ROUNDDOWN((別表１!B11*別表２!N26+9000*E3)/12*0.0116,0)</f>
        <v>0</v>
      </c>
      <c r="H22" s="227"/>
      <c r="J22" s="255" t="s">
        <v>124</v>
      </c>
      <c r="K22" s="256"/>
      <c r="L22" s="256"/>
      <c r="M22" s="256"/>
      <c r="N22" s="256"/>
      <c r="O22" s="256"/>
      <c r="P22" s="257"/>
      <c r="Q22" s="258"/>
      <c r="R22" s="254"/>
    </row>
    <row r="23" spans="1:18" ht="14.25" thickBot="1">
      <c r="A23" s="225"/>
      <c r="H23" s="227"/>
      <c r="J23" s="259"/>
      <c r="K23" s="254" t="s">
        <v>120</v>
      </c>
      <c r="L23" s="254"/>
      <c r="M23" s="254"/>
      <c r="N23" s="254"/>
      <c r="O23" s="254" t="s">
        <v>117</v>
      </c>
      <c r="P23" s="260" t="e">
        <f>ROUNDDOWN(G28/(N3/12),0)</f>
        <v>#DIV/0!</v>
      </c>
      <c r="Q23" s="261"/>
      <c r="R23" s="254"/>
    </row>
    <row r="24" spans="1:18" ht="14.25" thickBot="1">
      <c r="A24" s="228"/>
      <c r="B24" s="229"/>
      <c r="C24" s="229"/>
      <c r="D24" s="229"/>
      <c r="E24" s="230" t="s">
        <v>118</v>
      </c>
      <c r="F24" s="231"/>
      <c r="G24" s="231"/>
      <c r="H24" s="232">
        <f>G21*12+G22*10</f>
        <v>0</v>
      </c>
      <c r="J24" s="259"/>
      <c r="K24" s="278" t="s">
        <v>129</v>
      </c>
      <c r="L24" s="254"/>
      <c r="M24" s="254"/>
      <c r="N24" s="254"/>
      <c r="O24" s="254" t="s">
        <v>117</v>
      </c>
      <c r="P24" s="260" t="e">
        <f>ROUNDDOWN(G29/(N3/12),0)</f>
        <v>#DIV/0!</v>
      </c>
      <c r="Q24" s="261"/>
      <c r="R24" s="254"/>
    </row>
    <row r="25" spans="1:18">
      <c r="J25" s="259"/>
      <c r="K25" s="254" t="s">
        <v>125</v>
      </c>
      <c r="L25" s="254"/>
      <c r="M25" s="254"/>
      <c r="N25" s="254"/>
      <c r="O25" s="254" t="s">
        <v>117</v>
      </c>
      <c r="P25" s="260" t="e">
        <f>ROUNDDOWN(G30/(N3/12),0)</f>
        <v>#DIV/0!</v>
      </c>
      <c r="Q25" s="261"/>
      <c r="R25" s="254"/>
    </row>
    <row r="26" spans="1:18">
      <c r="J26" s="259"/>
      <c r="K26" s="254" t="s">
        <v>126</v>
      </c>
      <c r="L26" s="254"/>
      <c r="M26" s="254"/>
      <c r="N26" s="254"/>
      <c r="O26" s="254" t="s">
        <v>117</v>
      </c>
      <c r="P26" s="260" t="e">
        <f>ROUNDDOWN(G31/(N3/12),0)</f>
        <v>#DIV/0!</v>
      </c>
      <c r="Q26" s="261"/>
      <c r="R26" s="254"/>
    </row>
    <row r="27" spans="1:18">
      <c r="A27" s="221" t="s">
        <v>124</v>
      </c>
      <c r="B27" s="222"/>
      <c r="C27" s="222"/>
      <c r="D27" s="222"/>
      <c r="E27" s="222"/>
      <c r="F27" s="222"/>
      <c r="G27" s="223"/>
      <c r="H27" s="224"/>
      <c r="J27" s="259"/>
      <c r="K27" s="254"/>
      <c r="L27" s="254"/>
      <c r="M27" s="254"/>
      <c r="N27" s="254"/>
      <c r="O27" s="254"/>
      <c r="P27" s="254"/>
      <c r="Q27" s="261"/>
      <c r="R27" s="254"/>
    </row>
    <row r="28" spans="1:18">
      <c r="A28" s="225"/>
      <c r="B28" s="220" t="s">
        <v>120</v>
      </c>
      <c r="F28" s="220" t="s">
        <v>117</v>
      </c>
      <c r="G28" s="226">
        <f>ROUNDDOWN(E4*9000,0)</f>
        <v>0</v>
      </c>
      <c r="H28" s="227"/>
      <c r="J28" s="262"/>
      <c r="K28" s="263"/>
      <c r="L28" s="263"/>
      <c r="M28" s="263"/>
      <c r="N28" s="263"/>
      <c r="O28" s="263"/>
      <c r="P28" s="263"/>
      <c r="Q28" s="264"/>
      <c r="R28" s="254"/>
    </row>
    <row r="29" spans="1:18">
      <c r="A29" s="225"/>
      <c r="B29" s="277" t="s">
        <v>129</v>
      </c>
      <c r="F29" s="220" t="s">
        <v>117</v>
      </c>
      <c r="G29" s="226">
        <f>ROUNDDOWN(E4*6000,0)</f>
        <v>0</v>
      </c>
      <c r="H29" s="227"/>
      <c r="J29" s="254"/>
      <c r="K29" s="254"/>
      <c r="L29" s="254"/>
      <c r="M29" s="254"/>
      <c r="N29" s="254"/>
      <c r="O29" s="254"/>
      <c r="P29" s="254"/>
      <c r="Q29" s="254"/>
      <c r="R29" s="254"/>
    </row>
    <row r="30" spans="1:18">
      <c r="A30" s="225"/>
      <c r="B30" s="220" t="s">
        <v>125</v>
      </c>
      <c r="F30" s="220" t="s">
        <v>117</v>
      </c>
      <c r="G30" s="226">
        <f>ROUNDDOWN((別表１!B11*別表２!N26+9000*E3+6000*E3)/12*0.0116,0)</f>
        <v>0</v>
      </c>
      <c r="H30" s="227"/>
      <c r="J30" s="255" t="s">
        <v>128</v>
      </c>
      <c r="K30" s="256"/>
      <c r="L30" s="256"/>
      <c r="M30" s="256"/>
      <c r="N30" s="256"/>
      <c r="O30" s="256"/>
      <c r="P30" s="257"/>
      <c r="Q30" s="258"/>
      <c r="R30" s="254"/>
    </row>
    <row r="31" spans="1:18">
      <c r="A31" s="225"/>
      <c r="B31" s="220" t="s">
        <v>126</v>
      </c>
      <c r="F31" s="220" t="s">
        <v>117</v>
      </c>
      <c r="G31" s="226">
        <f>ROUNDDOWN((別表１!B11*別表２!N26+9000*E3)/12*0.0116,0)</f>
        <v>0</v>
      </c>
      <c r="H31" s="227"/>
      <c r="J31" s="259"/>
      <c r="K31" s="254" t="s">
        <v>129</v>
      </c>
      <c r="L31" s="254"/>
      <c r="M31" s="254"/>
      <c r="N31" s="254"/>
      <c r="O31" s="254" t="s">
        <v>117</v>
      </c>
      <c r="P31" s="260" t="e">
        <f>ROUNDDOWN(G37/(N3/12),0)</f>
        <v>#DIV/0!</v>
      </c>
      <c r="Q31" s="261"/>
      <c r="R31" s="254"/>
    </row>
    <row r="32" spans="1:18" ht="14.25" thickBot="1">
      <c r="A32" s="225"/>
      <c r="H32" s="233"/>
      <c r="J32" s="259"/>
      <c r="K32" s="254"/>
      <c r="L32" s="254"/>
      <c r="M32" s="254"/>
      <c r="N32" s="254"/>
      <c r="O32" s="254"/>
      <c r="P32" s="254"/>
      <c r="Q32" s="261"/>
      <c r="R32" s="254"/>
    </row>
    <row r="33" spans="1:18" ht="14.25" thickBot="1">
      <c r="A33" s="228"/>
      <c r="B33" s="229"/>
      <c r="C33" s="229"/>
      <c r="D33" s="229"/>
      <c r="E33" s="230" t="s">
        <v>127</v>
      </c>
      <c r="F33" s="231"/>
      <c r="G33" s="231"/>
      <c r="H33" s="232">
        <f>G28*12+G29*4+G30*2+G31*8</f>
        <v>0</v>
      </c>
      <c r="J33" s="262"/>
      <c r="K33" s="263"/>
      <c r="L33" s="263"/>
      <c r="M33" s="263"/>
      <c r="N33" s="263"/>
      <c r="O33" s="263"/>
      <c r="P33" s="263"/>
      <c r="Q33" s="264"/>
      <c r="R33" s="254"/>
    </row>
    <row r="34" spans="1:18">
      <c r="J34" s="254"/>
      <c r="K34" s="254"/>
      <c r="L34" s="254"/>
      <c r="M34" s="254"/>
      <c r="N34" s="254"/>
      <c r="O34" s="254"/>
      <c r="P34" s="254"/>
      <c r="Q34" s="254"/>
      <c r="R34" s="254"/>
    </row>
    <row r="35" spans="1:18">
      <c r="J35" s="255" t="s">
        <v>130</v>
      </c>
      <c r="K35" s="256"/>
      <c r="L35" s="256"/>
      <c r="M35" s="256"/>
      <c r="N35" s="256"/>
      <c r="O35" s="256"/>
      <c r="P35" s="257"/>
      <c r="Q35" s="258"/>
      <c r="R35" s="254"/>
    </row>
    <row r="36" spans="1:18">
      <c r="A36" s="221" t="s">
        <v>128</v>
      </c>
      <c r="B36" s="222"/>
      <c r="C36" s="222"/>
      <c r="D36" s="222"/>
      <c r="E36" s="222"/>
      <c r="F36" s="222"/>
      <c r="G36" s="223"/>
      <c r="H36" s="224"/>
      <c r="J36" s="259"/>
      <c r="K36" s="254" t="s">
        <v>129</v>
      </c>
      <c r="L36" s="254"/>
      <c r="M36" s="254"/>
      <c r="N36" s="254"/>
      <c r="O36" s="254" t="s">
        <v>117</v>
      </c>
      <c r="P36" s="260" t="e">
        <f>ROUNDDOWN(G43/(N3/12),0)</f>
        <v>#DIV/0!</v>
      </c>
      <c r="Q36" s="261"/>
      <c r="R36" s="254"/>
    </row>
    <row r="37" spans="1:18">
      <c r="A37" s="225"/>
      <c r="B37" s="220" t="s">
        <v>129</v>
      </c>
      <c r="F37" s="220" t="s">
        <v>117</v>
      </c>
      <c r="G37" s="226">
        <f>ROUNDDOWN(E4*6000,0)</f>
        <v>0</v>
      </c>
      <c r="H37" s="227"/>
      <c r="J37" s="259"/>
      <c r="K37" s="254" t="s">
        <v>125</v>
      </c>
      <c r="L37" s="254"/>
      <c r="M37" s="254"/>
      <c r="N37" s="254"/>
      <c r="O37" s="254" t="s">
        <v>117</v>
      </c>
      <c r="P37" s="260" t="e">
        <f>ROUNDDOWN(G44/(N3/12),0)</f>
        <v>#DIV/0!</v>
      </c>
      <c r="Q37" s="261"/>
      <c r="R37" s="254"/>
    </row>
    <row r="38" spans="1:18" ht="14.25" thickBot="1">
      <c r="A38" s="225"/>
      <c r="H38" s="227"/>
      <c r="J38" s="259"/>
      <c r="K38" s="254" t="s">
        <v>126</v>
      </c>
      <c r="L38" s="254"/>
      <c r="M38" s="254"/>
      <c r="N38" s="254"/>
      <c r="O38" s="254" t="s">
        <v>117</v>
      </c>
      <c r="P38" s="260" t="e">
        <f>ROUNDDOWN(G45/(N3/12),0)</f>
        <v>#DIV/0!</v>
      </c>
      <c r="Q38" s="261"/>
      <c r="R38" s="254"/>
    </row>
    <row r="39" spans="1:18" ht="14.25" thickBot="1">
      <c r="A39" s="228"/>
      <c r="B39" s="229"/>
      <c r="C39" s="229"/>
      <c r="D39" s="229"/>
      <c r="E39" s="230" t="s">
        <v>127</v>
      </c>
      <c r="F39" s="231"/>
      <c r="G39" s="231"/>
      <c r="H39" s="232">
        <f>G37*4</f>
        <v>0</v>
      </c>
      <c r="J39" s="259"/>
      <c r="K39" s="254"/>
      <c r="L39" s="254"/>
      <c r="M39" s="254"/>
      <c r="N39" s="254"/>
      <c r="O39" s="254"/>
      <c r="P39" s="254"/>
      <c r="Q39" s="261"/>
      <c r="R39" s="254"/>
    </row>
    <row r="40" spans="1:18">
      <c r="J40" s="262"/>
      <c r="K40" s="263"/>
      <c r="L40" s="263"/>
      <c r="M40" s="263"/>
      <c r="N40" s="263"/>
      <c r="O40" s="263"/>
      <c r="P40" s="263"/>
      <c r="Q40" s="264"/>
      <c r="R40" s="254"/>
    </row>
    <row r="41" spans="1:18">
      <c r="J41" s="254"/>
      <c r="K41" s="254"/>
      <c r="L41" s="254"/>
      <c r="M41" s="254"/>
      <c r="N41" s="254"/>
      <c r="O41" s="254"/>
      <c r="P41" s="254"/>
      <c r="Q41" s="254"/>
      <c r="R41" s="254"/>
    </row>
    <row r="42" spans="1:18">
      <c r="A42" s="221" t="s">
        <v>130</v>
      </c>
      <c r="B42" s="222"/>
      <c r="C42" s="222"/>
      <c r="D42" s="222"/>
      <c r="E42" s="222"/>
      <c r="F42" s="222"/>
      <c r="G42" s="223"/>
      <c r="H42" s="224"/>
      <c r="J42" s="255" t="s">
        <v>131</v>
      </c>
      <c r="K42" s="256"/>
      <c r="L42" s="256"/>
      <c r="M42" s="256"/>
      <c r="N42" s="256"/>
      <c r="O42" s="256"/>
      <c r="P42" s="257"/>
      <c r="Q42" s="258"/>
      <c r="R42" s="254"/>
    </row>
    <row r="43" spans="1:18">
      <c r="A43" s="225"/>
      <c r="B43" s="220" t="s">
        <v>129</v>
      </c>
      <c r="F43" s="220" t="s">
        <v>117</v>
      </c>
      <c r="G43" s="226">
        <f>ROUNDDOWN(E4*6000,0)</f>
        <v>0</v>
      </c>
      <c r="H43" s="227"/>
      <c r="J43" s="259"/>
      <c r="K43" s="254" t="s">
        <v>123</v>
      </c>
      <c r="L43" s="254"/>
      <c r="M43" s="254"/>
      <c r="N43" s="254"/>
      <c r="O43" s="254" t="s">
        <v>117</v>
      </c>
      <c r="P43" s="260" t="e">
        <f>ROUNDDOWN(G51/(N3/12),0)</f>
        <v>#DIV/0!</v>
      </c>
      <c r="Q43" s="261"/>
      <c r="R43" s="254"/>
    </row>
    <row r="44" spans="1:18">
      <c r="A44" s="225"/>
      <c r="B44" s="220" t="s">
        <v>125</v>
      </c>
      <c r="F44" s="220" t="s">
        <v>117</v>
      </c>
      <c r="G44" s="226">
        <f>ROUNDDOWN((別表１!B11*別表２!N26+6000*E3)/12*0.0116,0)</f>
        <v>0</v>
      </c>
      <c r="H44" s="227"/>
      <c r="J44" s="259"/>
      <c r="K44" s="254"/>
      <c r="L44" s="254"/>
      <c r="M44" s="254"/>
      <c r="N44" s="254"/>
      <c r="O44" s="254"/>
      <c r="P44" s="254"/>
      <c r="Q44" s="261"/>
      <c r="R44" s="254"/>
    </row>
    <row r="45" spans="1:18">
      <c r="A45" s="225"/>
      <c r="B45" s="220" t="s">
        <v>126</v>
      </c>
      <c r="F45" s="220" t="s">
        <v>117</v>
      </c>
      <c r="G45" s="226">
        <f>ROUNDDOWN(別表１!B11*別表２!N26/12*0.0116,0)</f>
        <v>0</v>
      </c>
      <c r="H45" s="227"/>
      <c r="J45" s="262"/>
      <c r="K45" s="263"/>
      <c r="L45" s="263"/>
      <c r="M45" s="263"/>
      <c r="N45" s="263"/>
      <c r="O45" s="263"/>
      <c r="P45" s="263"/>
      <c r="Q45" s="264"/>
      <c r="R45" s="254"/>
    </row>
    <row r="46" spans="1:18" ht="14.25" thickBot="1">
      <c r="A46" s="225"/>
      <c r="H46" s="227"/>
      <c r="J46" s="279"/>
      <c r="K46" s="279"/>
      <c r="L46" s="279"/>
      <c r="M46" s="279"/>
      <c r="N46" s="279"/>
      <c r="O46" s="279"/>
      <c r="P46" s="279"/>
      <c r="Q46" s="280"/>
      <c r="R46" s="254"/>
    </row>
    <row r="47" spans="1:18" ht="14.25" thickBot="1">
      <c r="A47" s="228"/>
      <c r="B47" s="229"/>
      <c r="C47" s="229"/>
      <c r="D47" s="229"/>
      <c r="E47" s="230" t="s">
        <v>118</v>
      </c>
      <c r="F47" s="231"/>
      <c r="G47" s="231"/>
      <c r="H47" s="232">
        <f>G43*4+G44*2+G45*8</f>
        <v>0</v>
      </c>
      <c r="J47" s="254"/>
      <c r="K47" s="254"/>
      <c r="L47" s="254"/>
      <c r="M47" s="254"/>
      <c r="N47" s="254"/>
      <c r="O47" s="254"/>
      <c r="P47" s="254"/>
      <c r="Q47" s="260"/>
      <c r="R47" s="254"/>
    </row>
    <row r="48" spans="1:18" ht="13.5" customHeight="1">
      <c r="J48" s="391" t="s">
        <v>152</v>
      </c>
      <c r="K48" s="391"/>
      <c r="L48" s="391"/>
      <c r="M48" s="391"/>
      <c r="N48" s="391"/>
      <c r="O48" s="391"/>
      <c r="P48" s="392"/>
      <c r="Q48" s="392"/>
      <c r="R48" s="392"/>
    </row>
    <row r="49" spans="1:18">
      <c r="J49" s="391"/>
      <c r="K49" s="391"/>
      <c r="L49" s="391"/>
      <c r="M49" s="391"/>
      <c r="N49" s="391"/>
      <c r="O49" s="391"/>
      <c r="P49" s="392"/>
      <c r="Q49" s="392"/>
      <c r="R49" s="392"/>
    </row>
    <row r="50" spans="1:18">
      <c r="A50" s="221" t="s">
        <v>131</v>
      </c>
      <c r="B50" s="222"/>
      <c r="C50" s="222"/>
      <c r="D50" s="222"/>
      <c r="E50" s="222"/>
      <c r="F50" s="222"/>
      <c r="G50" s="223"/>
      <c r="H50" s="224"/>
      <c r="J50" s="391"/>
      <c r="K50" s="391"/>
      <c r="L50" s="391"/>
      <c r="M50" s="391"/>
      <c r="N50" s="391"/>
      <c r="O50" s="391"/>
      <c r="P50" s="392"/>
      <c r="Q50" s="392"/>
      <c r="R50" s="392"/>
    </row>
    <row r="51" spans="1:18">
      <c r="A51" s="225"/>
      <c r="B51" s="220" t="s">
        <v>123</v>
      </c>
      <c r="F51" s="220" t="s">
        <v>117</v>
      </c>
      <c r="G51" s="226">
        <f>ROUNDDOWN(別表１!B11*別表２!N26/12*0.0116,0)</f>
        <v>0</v>
      </c>
      <c r="H51" s="227"/>
      <c r="J51" s="391"/>
      <c r="K51" s="391"/>
      <c r="L51" s="391"/>
      <c r="M51" s="391"/>
      <c r="N51" s="391"/>
      <c r="O51" s="391"/>
      <c r="P51" s="392"/>
      <c r="Q51" s="392"/>
      <c r="R51" s="392"/>
    </row>
    <row r="52" spans="1:18" ht="14.25" thickBot="1">
      <c r="A52" s="225"/>
      <c r="H52" s="227"/>
      <c r="J52" s="391"/>
      <c r="K52" s="391"/>
      <c r="L52" s="391"/>
      <c r="M52" s="391"/>
      <c r="N52" s="391"/>
      <c r="O52" s="391"/>
      <c r="P52" s="392"/>
      <c r="Q52" s="392"/>
      <c r="R52" s="392"/>
    </row>
    <row r="53" spans="1:18" ht="14.25" thickBot="1">
      <c r="A53" s="228"/>
      <c r="B53" s="229"/>
      <c r="C53" s="229"/>
      <c r="D53" s="229"/>
      <c r="E53" s="230" t="s">
        <v>127</v>
      </c>
      <c r="F53" s="231"/>
      <c r="G53" s="231"/>
      <c r="H53" s="232">
        <f>G51*10</f>
        <v>0</v>
      </c>
      <c r="J53" s="391"/>
      <c r="K53" s="391"/>
      <c r="L53" s="391"/>
      <c r="M53" s="391"/>
      <c r="N53" s="391"/>
      <c r="O53" s="391"/>
      <c r="P53" s="392"/>
      <c r="Q53" s="392"/>
      <c r="R53" s="392"/>
    </row>
    <row r="54" spans="1:18" ht="13.5" customHeight="1">
      <c r="H54" s="226"/>
      <c r="J54" s="391"/>
      <c r="K54" s="391"/>
      <c r="L54" s="391"/>
      <c r="M54" s="391"/>
      <c r="N54" s="391"/>
      <c r="O54" s="391"/>
      <c r="P54" s="392"/>
      <c r="Q54" s="392"/>
      <c r="R54" s="392"/>
    </row>
    <row r="55" spans="1:18">
      <c r="H55" s="226"/>
      <c r="J55" s="281"/>
      <c r="K55" s="281"/>
      <c r="L55" s="281"/>
      <c r="M55" s="281"/>
      <c r="N55" s="281"/>
      <c r="O55" s="281"/>
      <c r="P55" s="274"/>
      <c r="Q55" s="274"/>
      <c r="R55" s="274"/>
    </row>
    <row r="56" spans="1:18" ht="42.75" customHeight="1">
      <c r="A56" s="406" t="s">
        <v>143</v>
      </c>
      <c r="B56" s="404"/>
      <c r="C56" s="404"/>
      <c r="D56" s="404"/>
      <c r="E56" s="404"/>
      <c r="F56" s="404"/>
      <c r="G56" s="408"/>
      <c r="H56" s="408"/>
      <c r="I56" s="408"/>
      <c r="J56" s="385" t="s">
        <v>153</v>
      </c>
      <c r="K56" s="386"/>
      <c r="L56" s="386"/>
      <c r="M56" s="386"/>
      <c r="N56" s="386"/>
      <c r="O56" s="386"/>
      <c r="P56" s="386"/>
      <c r="Q56" s="386"/>
      <c r="R56" s="387"/>
    </row>
    <row r="57" spans="1:18" ht="45" customHeight="1">
      <c r="A57" s="407" t="s">
        <v>138</v>
      </c>
      <c r="B57" s="404"/>
      <c r="C57" s="404"/>
      <c r="D57" s="404"/>
      <c r="E57" s="404"/>
      <c r="F57" s="404"/>
      <c r="G57" s="408"/>
      <c r="H57" s="408"/>
      <c r="I57" s="408"/>
      <c r="J57" s="388"/>
      <c r="K57" s="389"/>
      <c r="L57" s="389"/>
      <c r="M57" s="389"/>
      <c r="N57" s="389"/>
      <c r="O57" s="389"/>
      <c r="P57" s="389"/>
      <c r="Q57" s="389"/>
      <c r="R57" s="390"/>
    </row>
    <row r="58" spans="1:18" ht="26.25" customHeight="1">
      <c r="A58" s="404" t="s">
        <v>137</v>
      </c>
      <c r="B58" s="405"/>
      <c r="C58" s="405"/>
      <c r="D58" s="240"/>
      <c r="E58" s="235" t="s">
        <v>133</v>
      </c>
      <c r="F58" s="242"/>
      <c r="G58" s="236" t="s">
        <v>134</v>
      </c>
      <c r="H58" s="242"/>
      <c r="I58" s="236" t="s">
        <v>135</v>
      </c>
      <c r="J58" s="284" t="s">
        <v>151</v>
      </c>
      <c r="K58" s="285"/>
      <c r="L58" s="285"/>
      <c r="M58" s="285"/>
      <c r="N58" s="285"/>
      <c r="O58" s="285"/>
      <c r="P58" s="285"/>
      <c r="Q58" s="285"/>
      <c r="R58" s="286"/>
    </row>
    <row r="59" spans="1:18" ht="32.25" customHeight="1">
      <c r="A59" s="405"/>
      <c r="B59" s="405"/>
      <c r="C59" s="405"/>
      <c r="D59" s="241"/>
      <c r="E59" s="237" t="s">
        <v>136</v>
      </c>
      <c r="F59" s="241"/>
      <c r="G59" s="402" t="s">
        <v>142</v>
      </c>
      <c r="H59" s="403"/>
      <c r="I59" s="403"/>
      <c r="J59" s="282"/>
      <c r="K59" s="276"/>
      <c r="L59" s="276"/>
      <c r="M59" s="276"/>
      <c r="N59" s="276"/>
      <c r="O59" s="276"/>
      <c r="P59" s="276"/>
      <c r="Q59" s="276"/>
      <c r="R59" s="276"/>
    </row>
    <row r="60" spans="1:18">
      <c r="A60" s="234"/>
      <c r="B60" s="234"/>
      <c r="C60" s="234"/>
      <c r="D60" s="234"/>
      <c r="E60" s="234"/>
      <c r="F60" s="234"/>
      <c r="G60" s="234"/>
      <c r="H60" s="234"/>
      <c r="I60" s="234"/>
      <c r="J60" s="275"/>
      <c r="K60" s="275"/>
      <c r="L60" s="275"/>
      <c r="M60" s="275"/>
      <c r="N60" s="275"/>
      <c r="O60" s="275"/>
      <c r="P60" s="275"/>
      <c r="Q60" s="275"/>
      <c r="R60" s="275"/>
    </row>
    <row r="61" spans="1:18">
      <c r="A61" s="234"/>
      <c r="B61" s="234"/>
      <c r="C61" s="234"/>
      <c r="D61" s="234"/>
      <c r="E61" s="234"/>
      <c r="F61" s="234"/>
      <c r="G61" s="234"/>
      <c r="H61" s="234"/>
      <c r="I61" s="234"/>
      <c r="J61" s="275"/>
      <c r="K61" s="275"/>
      <c r="L61" s="275"/>
      <c r="M61" s="275"/>
      <c r="N61" s="275"/>
      <c r="O61" s="275"/>
      <c r="P61" s="275"/>
      <c r="Q61" s="275"/>
      <c r="R61" s="275"/>
    </row>
    <row r="62" spans="1:18">
      <c r="A62" s="234"/>
      <c r="B62" s="234"/>
      <c r="C62" s="234"/>
      <c r="D62" s="234"/>
      <c r="E62" s="234"/>
      <c r="F62" s="234"/>
      <c r="G62" s="234"/>
      <c r="H62" s="234"/>
      <c r="I62" s="234"/>
      <c r="J62" s="275"/>
      <c r="K62" s="275"/>
      <c r="L62" s="275"/>
      <c r="M62" s="275"/>
      <c r="N62" s="275"/>
      <c r="O62" s="275"/>
      <c r="P62" s="275"/>
      <c r="Q62" s="275"/>
      <c r="R62" s="275"/>
    </row>
    <row r="63" spans="1:18">
      <c r="A63" s="234"/>
      <c r="B63" s="234"/>
      <c r="C63" s="234"/>
      <c r="D63" s="234"/>
      <c r="E63" s="234"/>
      <c r="F63" s="234"/>
      <c r="G63" s="234"/>
      <c r="H63" s="234"/>
      <c r="I63" s="234"/>
      <c r="J63" s="275"/>
      <c r="K63" s="275"/>
      <c r="L63" s="275"/>
      <c r="M63" s="275"/>
      <c r="N63" s="275"/>
      <c r="O63" s="275"/>
      <c r="P63" s="275"/>
      <c r="Q63" s="275"/>
      <c r="R63" s="275"/>
    </row>
    <row r="64" spans="1:18">
      <c r="A64" s="400" t="s">
        <v>132</v>
      </c>
      <c r="B64" s="401"/>
      <c r="C64" s="234"/>
      <c r="D64" s="234"/>
      <c r="E64" s="234"/>
      <c r="F64" s="234"/>
      <c r="G64" s="234"/>
      <c r="H64" s="234"/>
      <c r="I64" s="234"/>
      <c r="J64" s="273"/>
      <c r="K64" s="275"/>
      <c r="L64" s="275"/>
      <c r="M64" s="275"/>
      <c r="N64" s="273"/>
      <c r="O64" s="275"/>
      <c r="P64" s="275"/>
      <c r="Q64" s="275"/>
      <c r="R64" s="275"/>
    </row>
    <row r="65" spans="1:18" ht="13.5" customHeight="1">
      <c r="A65" s="394" t="s">
        <v>157</v>
      </c>
      <c r="B65" s="395"/>
      <c r="C65" s="395"/>
      <c r="D65" s="395"/>
      <c r="E65" s="395"/>
      <c r="F65" s="395"/>
      <c r="G65" s="395"/>
      <c r="H65" s="395"/>
      <c r="I65" s="395"/>
      <c r="J65" s="273"/>
      <c r="K65" s="275"/>
      <c r="L65" s="275"/>
      <c r="M65" s="275"/>
      <c r="N65" s="273"/>
      <c r="O65" s="275"/>
      <c r="P65" s="275"/>
      <c r="Q65" s="275"/>
      <c r="R65" s="275"/>
    </row>
    <row r="66" spans="1:18">
      <c r="A66" s="395"/>
      <c r="B66" s="395"/>
      <c r="C66" s="395"/>
      <c r="D66" s="395"/>
      <c r="E66" s="395"/>
      <c r="F66" s="395"/>
      <c r="G66" s="395"/>
      <c r="H66" s="395"/>
      <c r="I66" s="395"/>
      <c r="J66" s="276"/>
      <c r="K66" s="275"/>
      <c r="L66" s="275"/>
      <c r="M66" s="275"/>
      <c r="N66" s="276"/>
      <c r="O66" s="275"/>
      <c r="P66" s="275"/>
      <c r="Q66" s="275"/>
      <c r="R66" s="275"/>
    </row>
    <row r="67" spans="1:18">
      <c r="A67" s="395"/>
      <c r="B67" s="395"/>
      <c r="C67" s="395"/>
      <c r="D67" s="395"/>
      <c r="E67" s="395"/>
      <c r="F67" s="395"/>
      <c r="G67" s="395"/>
      <c r="H67" s="395"/>
      <c r="I67" s="395"/>
      <c r="J67" s="276"/>
      <c r="K67" s="275"/>
      <c r="L67" s="275"/>
      <c r="M67" s="275"/>
      <c r="N67" s="276"/>
      <c r="O67" s="275"/>
      <c r="P67" s="275"/>
      <c r="Q67" s="275"/>
      <c r="R67" s="275"/>
    </row>
    <row r="68" spans="1:18">
      <c r="A68" s="395"/>
      <c r="B68" s="395"/>
      <c r="C68" s="395"/>
      <c r="D68" s="395"/>
      <c r="E68" s="395"/>
      <c r="F68" s="395"/>
      <c r="G68" s="395"/>
      <c r="H68" s="395"/>
      <c r="I68" s="395"/>
      <c r="J68" s="276"/>
      <c r="K68" s="275"/>
      <c r="L68" s="275"/>
      <c r="M68" s="275"/>
      <c r="N68" s="276"/>
      <c r="O68" s="275"/>
      <c r="P68" s="275"/>
      <c r="Q68" s="275"/>
      <c r="R68" s="275"/>
    </row>
    <row r="69" spans="1:18">
      <c r="A69" s="395"/>
      <c r="B69" s="395"/>
      <c r="C69" s="395"/>
      <c r="D69" s="395"/>
      <c r="E69" s="395"/>
      <c r="F69" s="395"/>
      <c r="G69" s="395"/>
      <c r="H69" s="395"/>
      <c r="I69" s="395"/>
    </row>
    <row r="70" spans="1:18">
      <c r="A70" s="395"/>
      <c r="B70" s="395"/>
      <c r="C70" s="395"/>
      <c r="D70" s="395"/>
      <c r="E70" s="395"/>
      <c r="F70" s="395"/>
      <c r="G70" s="395"/>
      <c r="H70" s="395"/>
      <c r="I70" s="395"/>
    </row>
    <row r="71" spans="1:18">
      <c r="A71" s="395"/>
      <c r="B71" s="395"/>
      <c r="C71" s="395"/>
      <c r="D71" s="395"/>
      <c r="E71" s="395"/>
      <c r="F71" s="395"/>
      <c r="G71" s="395"/>
      <c r="H71" s="395"/>
      <c r="I71" s="395"/>
    </row>
    <row r="72" spans="1:18">
      <c r="A72" s="395"/>
      <c r="B72" s="395"/>
      <c r="C72" s="395"/>
      <c r="D72" s="395"/>
      <c r="E72" s="395"/>
      <c r="F72" s="395"/>
      <c r="G72" s="395"/>
      <c r="H72" s="395"/>
      <c r="I72" s="395"/>
    </row>
    <row r="73" spans="1:18">
      <c r="A73" s="395"/>
      <c r="B73" s="395"/>
      <c r="C73" s="395"/>
      <c r="D73" s="395"/>
      <c r="E73" s="395"/>
      <c r="F73" s="395"/>
      <c r="G73" s="395"/>
      <c r="H73" s="395"/>
      <c r="I73" s="395"/>
    </row>
    <row r="74" spans="1:18">
      <c r="A74" s="395"/>
      <c r="B74" s="395"/>
      <c r="C74" s="395"/>
      <c r="D74" s="395"/>
      <c r="E74" s="395"/>
      <c r="F74" s="395"/>
      <c r="G74" s="395"/>
      <c r="H74" s="395"/>
      <c r="I74" s="395"/>
    </row>
    <row r="75" spans="1:18">
      <c r="A75" s="395"/>
      <c r="B75" s="395"/>
      <c r="C75" s="395"/>
      <c r="D75" s="395"/>
      <c r="E75" s="395"/>
      <c r="F75" s="395"/>
      <c r="G75" s="395"/>
      <c r="H75" s="395"/>
      <c r="I75" s="395"/>
    </row>
    <row r="76" spans="1:18">
      <c r="A76" s="395"/>
      <c r="B76" s="395"/>
      <c r="C76" s="395"/>
      <c r="D76" s="395"/>
      <c r="E76" s="395"/>
      <c r="F76" s="395"/>
      <c r="G76" s="395"/>
      <c r="H76" s="395"/>
      <c r="I76" s="395"/>
    </row>
    <row r="77" spans="1:18">
      <c r="A77" s="395"/>
      <c r="B77" s="395"/>
      <c r="C77" s="395"/>
      <c r="D77" s="395"/>
      <c r="E77" s="395"/>
      <c r="F77" s="395"/>
      <c r="G77" s="395"/>
      <c r="H77" s="395"/>
      <c r="I77" s="395"/>
    </row>
    <row r="78" spans="1:18">
      <c r="A78" s="395"/>
      <c r="B78" s="395"/>
      <c r="C78" s="395"/>
      <c r="D78" s="395"/>
      <c r="E78" s="395"/>
      <c r="F78" s="395"/>
      <c r="G78" s="395"/>
      <c r="H78" s="395"/>
      <c r="I78" s="395"/>
    </row>
    <row r="79" spans="1:18">
      <c r="A79" s="395"/>
      <c r="B79" s="395"/>
      <c r="C79" s="395"/>
      <c r="D79" s="395"/>
      <c r="E79" s="395"/>
      <c r="F79" s="395"/>
      <c r="G79" s="395"/>
      <c r="H79" s="395"/>
      <c r="I79" s="395"/>
    </row>
    <row r="80" spans="1:18">
      <c r="A80" s="395"/>
      <c r="B80" s="395"/>
      <c r="C80" s="395"/>
      <c r="D80" s="395"/>
      <c r="E80" s="395"/>
      <c r="F80" s="395"/>
      <c r="G80" s="395"/>
      <c r="H80" s="395"/>
      <c r="I80" s="395"/>
    </row>
    <row r="81" spans="1:9">
      <c r="A81" s="395"/>
      <c r="B81" s="395"/>
      <c r="C81" s="395"/>
      <c r="D81" s="395"/>
      <c r="E81" s="395"/>
      <c r="F81" s="395"/>
      <c r="G81" s="395"/>
      <c r="H81" s="395"/>
      <c r="I81" s="395"/>
    </row>
    <row r="82" spans="1:9">
      <c r="A82" s="395"/>
      <c r="B82" s="395"/>
      <c r="C82" s="395"/>
      <c r="D82" s="395"/>
      <c r="E82" s="395"/>
      <c r="F82" s="395"/>
      <c r="G82" s="395"/>
      <c r="H82" s="395"/>
      <c r="I82" s="395"/>
    </row>
    <row r="83" spans="1:9">
      <c r="A83" s="395"/>
      <c r="B83" s="395"/>
      <c r="C83" s="395"/>
      <c r="D83" s="395"/>
      <c r="E83" s="395"/>
      <c r="F83" s="395"/>
      <c r="G83" s="395"/>
      <c r="H83" s="395"/>
      <c r="I83" s="395"/>
    </row>
    <row r="84" spans="1:9">
      <c r="A84" s="395"/>
      <c r="B84" s="395"/>
      <c r="C84" s="395"/>
      <c r="D84" s="395"/>
      <c r="E84" s="395"/>
      <c r="F84" s="395"/>
      <c r="G84" s="395"/>
      <c r="H84" s="395"/>
      <c r="I84" s="395"/>
    </row>
    <row r="85" spans="1:9">
      <c r="A85" s="395"/>
      <c r="B85" s="395"/>
      <c r="C85" s="395"/>
      <c r="D85" s="395"/>
      <c r="E85" s="395"/>
      <c r="F85" s="395"/>
      <c r="G85" s="395"/>
      <c r="H85" s="395"/>
      <c r="I85" s="395"/>
    </row>
    <row r="86" spans="1:9">
      <c r="A86" s="395"/>
      <c r="B86" s="395"/>
      <c r="C86" s="395"/>
      <c r="D86" s="395"/>
      <c r="E86" s="395"/>
      <c r="F86" s="395"/>
      <c r="G86" s="395"/>
      <c r="H86" s="395"/>
      <c r="I86" s="395"/>
    </row>
    <row r="87" spans="1:9">
      <c r="A87" s="395"/>
      <c r="B87" s="395"/>
      <c r="C87" s="395"/>
      <c r="D87" s="395"/>
      <c r="E87" s="395"/>
      <c r="F87" s="395"/>
      <c r="G87" s="395"/>
      <c r="H87" s="395"/>
      <c r="I87" s="395"/>
    </row>
    <row r="88" spans="1:9">
      <c r="A88" s="395"/>
      <c r="B88" s="395"/>
      <c r="C88" s="395"/>
      <c r="D88" s="395"/>
      <c r="E88" s="395"/>
      <c r="F88" s="395"/>
      <c r="G88" s="395"/>
      <c r="H88" s="395"/>
      <c r="I88" s="395"/>
    </row>
    <row r="89" spans="1:9">
      <c r="A89" s="395"/>
      <c r="B89" s="395"/>
      <c r="C89" s="395"/>
      <c r="D89" s="395"/>
      <c r="E89" s="395"/>
      <c r="F89" s="395"/>
      <c r="G89" s="395"/>
      <c r="H89" s="395"/>
      <c r="I89" s="395"/>
    </row>
    <row r="90" spans="1:9">
      <c r="A90" s="395"/>
      <c r="B90" s="395"/>
      <c r="C90" s="395"/>
      <c r="D90" s="395"/>
      <c r="E90" s="395"/>
      <c r="F90" s="395"/>
      <c r="G90" s="395"/>
      <c r="H90" s="395"/>
      <c r="I90" s="395"/>
    </row>
    <row r="91" spans="1:9">
      <c r="A91" s="395"/>
      <c r="B91" s="395"/>
      <c r="C91" s="395"/>
      <c r="D91" s="395"/>
      <c r="E91" s="395"/>
      <c r="F91" s="395"/>
      <c r="G91" s="395"/>
      <c r="H91" s="395"/>
      <c r="I91" s="395"/>
    </row>
    <row r="92" spans="1:9">
      <c r="A92" s="395"/>
      <c r="B92" s="395"/>
      <c r="C92" s="395"/>
      <c r="D92" s="395"/>
      <c r="E92" s="395"/>
      <c r="F92" s="395"/>
      <c r="G92" s="395"/>
      <c r="H92" s="395"/>
      <c r="I92" s="395"/>
    </row>
    <row r="93" spans="1:9">
      <c r="A93" s="251"/>
      <c r="B93" s="251"/>
      <c r="C93" s="251"/>
      <c r="D93" s="251"/>
      <c r="E93" s="251"/>
      <c r="F93" s="251"/>
      <c r="G93" s="251"/>
      <c r="H93" s="251"/>
      <c r="I93" s="251"/>
    </row>
    <row r="94" spans="1:9">
      <c r="A94" s="265"/>
      <c r="B94" s="266"/>
      <c r="C94" s="267"/>
      <c r="D94" s="268"/>
      <c r="E94" s="268"/>
      <c r="F94" s="268"/>
      <c r="G94" s="268"/>
      <c r="H94" s="251"/>
      <c r="I94" s="251"/>
    </row>
    <row r="95" spans="1:9">
      <c r="A95" s="266"/>
      <c r="B95" s="266"/>
      <c r="C95" s="268"/>
      <c r="D95" s="268"/>
      <c r="E95" s="268"/>
      <c r="F95" s="268"/>
      <c r="G95" s="268"/>
      <c r="H95" s="251"/>
      <c r="I95" s="251"/>
    </row>
    <row r="96" spans="1:9">
      <c r="A96" s="266"/>
      <c r="B96" s="266"/>
      <c r="C96" s="268"/>
      <c r="D96" s="268"/>
      <c r="E96" s="268"/>
      <c r="F96" s="268"/>
      <c r="G96" s="268"/>
      <c r="H96" s="251"/>
      <c r="I96" s="251"/>
    </row>
    <row r="97" spans="1:9">
      <c r="A97" s="265"/>
      <c r="B97" s="266"/>
      <c r="C97" s="268"/>
      <c r="D97" s="268"/>
      <c r="E97" s="268"/>
      <c r="F97" s="268"/>
      <c r="G97" s="268"/>
      <c r="H97" s="251"/>
      <c r="I97" s="251"/>
    </row>
    <row r="98" spans="1:9">
      <c r="A98" s="266"/>
      <c r="B98" s="266"/>
      <c r="C98" s="268"/>
      <c r="D98" s="268"/>
      <c r="E98" s="268"/>
      <c r="F98" s="268"/>
      <c r="G98" s="268"/>
      <c r="H98" s="251"/>
      <c r="I98" s="251"/>
    </row>
    <row r="99" spans="1:9">
      <c r="A99" s="266"/>
      <c r="B99" s="266"/>
      <c r="C99" s="268"/>
      <c r="D99" s="268"/>
      <c r="E99" s="268"/>
      <c r="F99" s="268"/>
      <c r="G99" s="268"/>
      <c r="H99" s="251"/>
      <c r="I99" s="251"/>
    </row>
    <row r="100" spans="1:9" ht="13.5" customHeight="1">
      <c r="A100" s="265"/>
      <c r="B100" s="265"/>
      <c r="C100" s="268"/>
      <c r="D100" s="268"/>
      <c r="E100" s="268"/>
      <c r="F100" s="268"/>
      <c r="G100" s="268"/>
      <c r="H100" s="251"/>
      <c r="I100" s="251"/>
    </row>
    <row r="101" spans="1:9">
      <c r="A101" s="265"/>
      <c r="B101" s="265"/>
      <c r="C101" s="268"/>
      <c r="D101" s="268"/>
      <c r="E101" s="268"/>
      <c r="F101" s="268"/>
      <c r="G101" s="268"/>
      <c r="H101" s="251"/>
      <c r="I101" s="251"/>
    </row>
    <row r="102" spans="1:9">
      <c r="A102" s="265"/>
      <c r="B102" s="265"/>
      <c r="C102" s="268"/>
      <c r="D102" s="268"/>
      <c r="E102" s="268"/>
      <c r="F102" s="268"/>
      <c r="G102" s="268"/>
      <c r="H102" s="251"/>
      <c r="I102" s="251"/>
    </row>
    <row r="103" spans="1:9">
      <c r="A103" s="265"/>
      <c r="B103" s="265"/>
      <c r="C103" s="268"/>
      <c r="D103" s="268"/>
      <c r="E103" s="268"/>
      <c r="F103" s="268"/>
      <c r="G103" s="268"/>
      <c r="H103" s="251"/>
      <c r="I103" s="251"/>
    </row>
    <row r="104" spans="1:9">
      <c r="A104" s="265"/>
      <c r="B104" s="266"/>
      <c r="C104" s="268"/>
      <c r="D104" s="268"/>
      <c r="E104" s="268"/>
      <c r="F104" s="268"/>
      <c r="G104" s="268"/>
      <c r="H104" s="251"/>
      <c r="I104" s="251"/>
    </row>
    <row r="105" spans="1:9">
      <c r="A105" s="266"/>
      <c r="B105" s="266"/>
      <c r="C105" s="268"/>
      <c r="D105" s="268"/>
      <c r="E105" s="268"/>
      <c r="F105" s="268"/>
      <c r="G105" s="268"/>
      <c r="H105" s="251"/>
      <c r="I105" s="251"/>
    </row>
    <row r="106" spans="1:9">
      <c r="A106" s="266"/>
      <c r="B106" s="266"/>
      <c r="C106" s="268"/>
      <c r="D106" s="268"/>
      <c r="E106" s="268"/>
      <c r="F106" s="268"/>
      <c r="G106" s="268"/>
      <c r="H106" s="251"/>
      <c r="I106" s="251"/>
    </row>
    <row r="107" spans="1:9">
      <c r="A107" s="266"/>
      <c r="B107" s="266"/>
      <c r="C107" s="268"/>
      <c r="D107" s="268"/>
      <c r="E107" s="268"/>
      <c r="F107" s="268"/>
      <c r="G107" s="268"/>
      <c r="H107" s="251"/>
      <c r="I107" s="251"/>
    </row>
    <row r="108" spans="1:9">
      <c r="A108" s="265"/>
      <c r="B108" s="266"/>
      <c r="C108" s="268"/>
      <c r="D108" s="268"/>
      <c r="E108" s="268"/>
      <c r="F108" s="268"/>
      <c r="G108" s="268"/>
      <c r="H108" s="251"/>
      <c r="I108" s="251"/>
    </row>
    <row r="109" spans="1:9">
      <c r="A109" s="266"/>
      <c r="B109" s="266"/>
      <c r="C109" s="268"/>
      <c r="D109" s="268"/>
      <c r="E109" s="268"/>
      <c r="F109" s="268"/>
      <c r="G109" s="268"/>
    </row>
    <row r="110" spans="1:9">
      <c r="A110" s="266"/>
      <c r="B110" s="266"/>
      <c r="C110" s="268"/>
      <c r="D110" s="268"/>
      <c r="E110" s="268"/>
      <c r="F110" s="268"/>
      <c r="G110" s="268"/>
    </row>
    <row r="111" spans="1:9">
      <c r="A111" s="266"/>
      <c r="B111" s="266"/>
      <c r="C111" s="268"/>
      <c r="D111" s="268"/>
      <c r="E111" s="268"/>
      <c r="F111" s="268"/>
      <c r="G111" s="268"/>
    </row>
    <row r="112" spans="1:9">
      <c r="A112" s="269"/>
      <c r="B112" s="270"/>
      <c r="C112" s="271"/>
      <c r="D112" s="271"/>
      <c r="E112" s="271"/>
      <c r="F112" s="271"/>
      <c r="G112" s="271"/>
    </row>
    <row r="113" spans="1:7">
      <c r="A113" s="270"/>
      <c r="B113" s="270"/>
      <c r="C113" s="271"/>
      <c r="D113" s="271"/>
      <c r="E113" s="271"/>
      <c r="F113" s="271"/>
      <c r="G113" s="271"/>
    </row>
    <row r="114" spans="1:7">
      <c r="A114" s="270"/>
      <c r="B114" s="270"/>
      <c r="C114" s="271"/>
      <c r="D114" s="271"/>
      <c r="E114" s="271"/>
      <c r="F114" s="271"/>
      <c r="G114" s="271"/>
    </row>
    <row r="115" spans="1:7">
      <c r="A115" s="270"/>
      <c r="B115" s="270"/>
      <c r="C115" s="271"/>
      <c r="D115" s="271"/>
      <c r="E115" s="271"/>
      <c r="F115" s="271"/>
      <c r="G115" s="271"/>
    </row>
  </sheetData>
  <mergeCells count="14">
    <mergeCell ref="J56:R57"/>
    <mergeCell ref="J48:O54"/>
    <mergeCell ref="P48:R54"/>
    <mergeCell ref="J3:M3"/>
    <mergeCell ref="A65:I92"/>
    <mergeCell ref="A3:D3"/>
    <mergeCell ref="A4:D4"/>
    <mergeCell ref="A64:B64"/>
    <mergeCell ref="G59:I59"/>
    <mergeCell ref="A58:C59"/>
    <mergeCell ref="A56:F56"/>
    <mergeCell ref="A57:F57"/>
    <mergeCell ref="G56:I56"/>
    <mergeCell ref="G57:I57"/>
  </mergeCells>
  <phoneticPr fontId="14"/>
  <pageMargins left="0.70866141732283472" right="0.70866141732283472" top="0.74803149606299213" bottom="0.74803149606299213" header="0.31496062992125984" footer="0.31496062992125984"/>
  <pageSetup paperSize="9" scale="86" fitToWidth="2" fitToHeight="2" orientation="portrait" r:id="rId1"/>
  <rowBreaks count="1" manualBreakCount="1">
    <brk id="61" max="17" man="1"/>
  </rowBreaks>
  <colBreaks count="1" manualBreakCount="1">
    <brk id="9" max="119" man="1"/>
  </colBreaks>
  <drawing r:id="rId2"/>
  <legacyDrawing r:id="rId3"/>
  <mc:AlternateContent xmlns:mc="http://schemas.openxmlformats.org/markup-compatibility/2006">
    <mc:Choice Requires="x14">
      <controls>
        <mc:AlternateContent xmlns:mc="http://schemas.openxmlformats.org/markup-compatibility/2006">
          <mc:Choice Requires="x14">
            <control shapeId="14337" r:id="rId4" name="Check Box 1">
              <controlPr defaultSize="0" autoFill="0" autoLine="0" autoPict="0">
                <anchor moveWithCells="1">
                  <from>
                    <xdr:col>3</xdr:col>
                    <xdr:colOff>152400</xdr:colOff>
                    <xdr:row>56</xdr:row>
                    <xdr:rowOff>542925</xdr:rowOff>
                  </from>
                  <to>
                    <xdr:col>4</xdr:col>
                    <xdr:colOff>695325</xdr:colOff>
                    <xdr:row>58</xdr:row>
                    <xdr:rowOff>47625</xdr:rowOff>
                  </to>
                </anchor>
              </controlPr>
            </control>
          </mc:Choice>
        </mc:AlternateContent>
        <mc:AlternateContent xmlns:mc="http://schemas.openxmlformats.org/markup-compatibility/2006">
          <mc:Choice Requires="x14">
            <control shapeId="14338" r:id="rId5" name="Check Box 2">
              <controlPr defaultSize="0" autoFill="0" autoLine="0" autoPict="0">
                <anchor moveWithCells="1">
                  <from>
                    <xdr:col>3</xdr:col>
                    <xdr:colOff>133350</xdr:colOff>
                    <xdr:row>58</xdr:row>
                    <xdr:rowOff>0</xdr:rowOff>
                  </from>
                  <to>
                    <xdr:col>4</xdr:col>
                    <xdr:colOff>676275</xdr:colOff>
                    <xdr:row>58</xdr:row>
                    <xdr:rowOff>400050</xdr:rowOff>
                  </to>
                </anchor>
              </controlPr>
            </control>
          </mc:Choice>
        </mc:AlternateContent>
        <mc:AlternateContent xmlns:mc="http://schemas.openxmlformats.org/markup-compatibility/2006">
          <mc:Choice Requires="x14">
            <control shapeId="14339" r:id="rId6" name="Check Box 3">
              <controlPr defaultSize="0" autoFill="0" autoLine="0" autoPict="0">
                <anchor moveWithCells="1">
                  <from>
                    <xdr:col>5</xdr:col>
                    <xdr:colOff>133350</xdr:colOff>
                    <xdr:row>58</xdr:row>
                    <xdr:rowOff>9525</xdr:rowOff>
                  </from>
                  <to>
                    <xdr:col>5</xdr:col>
                    <xdr:colOff>476250</xdr:colOff>
                    <xdr:row>58</xdr:row>
                    <xdr:rowOff>400050</xdr:rowOff>
                  </to>
                </anchor>
              </controlPr>
            </control>
          </mc:Choice>
        </mc:AlternateContent>
        <mc:AlternateContent xmlns:mc="http://schemas.openxmlformats.org/markup-compatibility/2006">
          <mc:Choice Requires="x14">
            <control shapeId="14340" r:id="rId7" name="Check Box 4">
              <controlPr defaultSize="0" autoFill="0" autoLine="0" autoPict="0">
                <anchor moveWithCells="1">
                  <from>
                    <xdr:col>7</xdr:col>
                    <xdr:colOff>200025</xdr:colOff>
                    <xdr:row>56</xdr:row>
                    <xdr:rowOff>523875</xdr:rowOff>
                  </from>
                  <to>
                    <xdr:col>8</xdr:col>
                    <xdr:colOff>628650</xdr:colOff>
                    <xdr:row>58</xdr:row>
                    <xdr:rowOff>28575</xdr:rowOff>
                  </to>
                </anchor>
              </controlPr>
            </control>
          </mc:Choice>
        </mc:AlternateContent>
        <mc:AlternateContent xmlns:mc="http://schemas.openxmlformats.org/markup-compatibility/2006">
          <mc:Choice Requires="x14">
            <control shapeId="14341" r:id="rId8" name="Check Box 5">
              <controlPr defaultSize="0" autoFill="0" autoLine="0" autoPict="0">
                <anchor moveWithCells="1">
                  <from>
                    <xdr:col>5</xdr:col>
                    <xdr:colOff>123825</xdr:colOff>
                    <xdr:row>56</xdr:row>
                    <xdr:rowOff>533400</xdr:rowOff>
                  </from>
                  <to>
                    <xdr:col>6</xdr:col>
                    <xdr:colOff>704850</xdr:colOff>
                    <xdr:row>58</xdr:row>
                    <xdr:rowOff>38100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6CD8094318A7E4B94AAAE07EC3017DD" ma:contentTypeVersion="1" ma:contentTypeDescription="新しいドキュメントを作成します。" ma:contentTypeScope="" ma:versionID="6954d57f75f27d5879dade6c9b49f5e7">
  <xsd:schema xmlns:xsd="http://www.w3.org/2001/XMLSchema" xmlns:p="http://schemas.microsoft.com/office/2006/metadata/properties" targetNamespace="http://schemas.microsoft.com/office/2006/metadata/properties" ma:root="true" ma:fieldsID="a9fa1c1555d9a3e298d322dc7b904795">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4" ma:displayName="更新"/>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A817DD0-DFBB-46EA-A56F-25CE2B81382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46ABF577-23CC-4F43-ACEF-099C540D1796}">
  <ds:schemaRefs>
    <ds:schemaRef ds:uri="http://schemas.microsoft.com/sharepoint/v3/contenttype/forms"/>
  </ds:schemaRefs>
</ds:datastoreItem>
</file>

<file path=customXml/itemProps3.xml><?xml version="1.0" encoding="utf-8"?>
<ds:datastoreItem xmlns:ds="http://schemas.openxmlformats.org/officeDocument/2006/customXml" ds:itemID="{877E3714-1B5C-44A2-825E-686CE4D38CEE}">
  <ds:schemaRefs>
    <ds:schemaRef ds:uri="http://schemas.microsoft.com/office/2006/documentManagement/types"/>
    <ds:schemaRef ds:uri="http://www.w3.org/XML/1998/namespace"/>
    <ds:schemaRef ds:uri="http://schemas.microsoft.com/office/2006/metadata/properties"/>
    <ds:schemaRef ds:uri="http://schemas.openxmlformats.org/package/2006/metadata/core-properties"/>
    <ds:schemaRef ds:uri="http://purl.org/dc/terms/"/>
    <ds:schemaRef ds:uri="http://purl.org/dc/elements/1.1/"/>
    <ds:schemaRef ds:uri="http://purl.org/dc/dcmitype/"/>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5</vt:i4>
      </vt:variant>
    </vt:vector>
  </HeadingPairs>
  <TitlesOfParts>
    <vt:vector size="12" baseType="lpstr">
      <vt:lpstr>【ケアハウス】別記様式２</vt:lpstr>
      <vt:lpstr>別表１</vt:lpstr>
      <vt:lpstr>別表２</vt:lpstr>
      <vt:lpstr>別表３</vt:lpstr>
      <vt:lpstr>別表4</vt:lpstr>
      <vt:lpstr>処遇改善計画書</vt:lpstr>
      <vt:lpstr>処遇改善額</vt:lpstr>
      <vt:lpstr>【ケアハウス】別記様式２!Print_Area</vt:lpstr>
      <vt:lpstr>処遇改善額!Print_Area</vt:lpstr>
      <vt:lpstr>別表２!Print_Area</vt:lpstr>
      <vt:lpstr>別表３!Print_Area</vt:lpstr>
      <vt:lpstr>別表4!Print_Area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modified xsi:type="dcterms:W3CDTF">2024-10-28T06:17:40Z</dcterms:modified>
</cp:coreProperties>
</file>