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k13sv01\FileSV\健康福祉部\高齢介護課\10高齢福祉担当\85軽費老人ホーム事務費補助金\大阪府様式\八尾市用に作成\"/>
    </mc:Choice>
  </mc:AlternateContent>
  <xr:revisionPtr revIDLastSave="0" documentId="13_ncr:1_{596E2004-F4ED-437B-85B2-46D7135EC902}" xr6:coauthVersionLast="36" xr6:coauthVersionMax="47" xr10:uidLastSave="{00000000-0000-0000-0000-000000000000}"/>
  <bookViews>
    <workbookView xWindow="-120" yWindow="-120" windowWidth="29040" windowHeight="15990" tabRatio="891" xr2:uid="{00000000-000D-0000-FFFF-FFFF00000000}"/>
  </bookViews>
  <sheets>
    <sheet name="【A型】別記様式２" sheetId="20" r:id="rId1"/>
    <sheet name="別表１" sheetId="16" r:id="rId2"/>
    <sheet name="別表２" sheetId="8" r:id="rId3"/>
    <sheet name="別表３" sheetId="18" r:id="rId4"/>
    <sheet name="別表4" sheetId="21" r:id="rId5"/>
    <sheet name="処遇改善計画書" sheetId="24" r:id="rId6"/>
    <sheet name="処遇改善額 " sheetId="26" r:id="rId7"/>
  </sheets>
  <definedNames>
    <definedName name="_xlnm.Print_Area" localSheetId="0">【A型】別記様式２!$A$1:$K$38</definedName>
    <definedName name="_xlnm.Print_Area" localSheetId="6">'処遇改善額 '!$A$1:$R$125</definedName>
    <definedName name="_xlnm.Print_Area" localSheetId="1">別表１!$A$1:$G$21</definedName>
    <definedName name="_xlnm.Print_Area" localSheetId="2">別表２!$A$1:$O$47</definedName>
    <definedName name="_xlnm.Print_Area" localSheetId="3">別表３!$A$1:$G$51</definedName>
    <definedName name="_xlnm.Print_Area" localSheetId="4">別表4!$A$1:$P$58</definedName>
    <definedName name="単価" localSheetId="6">#REF!</definedName>
    <definedName name="単価" localSheetId="5">#REF!</definedName>
    <definedName name="単価">#REF!</definedName>
  </definedNames>
  <calcPr calcId="191029"/>
</workbook>
</file>

<file path=xl/calcChain.xml><?xml version="1.0" encoding="utf-8"?>
<calcChain xmlns="http://schemas.openxmlformats.org/spreadsheetml/2006/main">
  <c r="H5" i="24" l="1"/>
  <c r="N2" i="21" l="1"/>
  <c r="N1" i="21"/>
  <c r="E40" i="21"/>
  <c r="F40" i="21"/>
  <c r="G40" i="21"/>
  <c r="H40" i="21"/>
  <c r="I40" i="21"/>
  <c r="J40" i="21"/>
  <c r="K40" i="21"/>
  <c r="L40" i="21"/>
  <c r="M40" i="21"/>
  <c r="N40" i="21"/>
  <c r="O40" i="21"/>
  <c r="P40" i="21"/>
  <c r="E41" i="21"/>
  <c r="F41" i="21"/>
  <c r="G41" i="21"/>
  <c r="H41" i="21"/>
  <c r="I41" i="21"/>
  <c r="J41" i="21"/>
  <c r="K41" i="21"/>
  <c r="L41" i="21"/>
  <c r="M41" i="21"/>
  <c r="N41" i="21"/>
  <c r="O41" i="21"/>
  <c r="P41" i="21"/>
  <c r="E42" i="21"/>
  <c r="F42" i="21"/>
  <c r="G42" i="21"/>
  <c r="H42" i="21"/>
  <c r="I42" i="21"/>
  <c r="J42" i="21"/>
  <c r="K42" i="21"/>
  <c r="L42" i="21"/>
  <c r="M42" i="21"/>
  <c r="N42" i="21"/>
  <c r="O42" i="21"/>
  <c r="P42" i="21"/>
  <c r="E44" i="21"/>
  <c r="F44" i="21"/>
  <c r="G44" i="21"/>
  <c r="H44" i="21"/>
  <c r="I44" i="21"/>
  <c r="J44" i="21"/>
  <c r="K44" i="21"/>
  <c r="L44" i="21"/>
  <c r="M44" i="21"/>
  <c r="N44" i="21"/>
  <c r="O44" i="21"/>
  <c r="P44" i="21"/>
  <c r="E45" i="21"/>
  <c r="F45" i="21"/>
  <c r="G45" i="21"/>
  <c r="H45" i="21"/>
  <c r="I45" i="21"/>
  <c r="J45" i="21"/>
  <c r="K45" i="21"/>
  <c r="L45" i="21"/>
  <c r="M45" i="21"/>
  <c r="N45" i="21"/>
  <c r="O45" i="21"/>
  <c r="P45" i="21"/>
  <c r="E47" i="21"/>
  <c r="F47" i="21"/>
  <c r="G47" i="21"/>
  <c r="H47" i="21"/>
  <c r="I47" i="21"/>
  <c r="J47" i="21"/>
  <c r="K47" i="21"/>
  <c r="L47" i="21"/>
  <c r="M47" i="21"/>
  <c r="N47" i="21"/>
  <c r="O47" i="21"/>
  <c r="P47" i="21"/>
  <c r="E48" i="21"/>
  <c r="F48" i="21"/>
  <c r="G48" i="21"/>
  <c r="H48" i="21"/>
  <c r="I48" i="21"/>
  <c r="J48" i="21"/>
  <c r="K48" i="21"/>
  <c r="L48" i="21"/>
  <c r="M48" i="21"/>
  <c r="N48" i="21"/>
  <c r="O48" i="21"/>
  <c r="P48" i="21"/>
  <c r="E50" i="21"/>
  <c r="F50" i="21"/>
  <c r="G50" i="21"/>
  <c r="H50" i="21"/>
  <c r="I50" i="21"/>
  <c r="J50" i="21"/>
  <c r="K50" i="21"/>
  <c r="L50" i="21"/>
  <c r="M50" i="21"/>
  <c r="N50" i="21"/>
  <c r="O50" i="21"/>
  <c r="P50" i="21"/>
  <c r="E51" i="21"/>
  <c r="F51" i="21"/>
  <c r="G51" i="21"/>
  <c r="H51" i="21"/>
  <c r="I51" i="21"/>
  <c r="J51" i="21"/>
  <c r="K51" i="21"/>
  <c r="L51" i="21"/>
  <c r="M51" i="21"/>
  <c r="N51" i="21"/>
  <c r="O51" i="21"/>
  <c r="P51" i="21"/>
  <c r="E53" i="21"/>
  <c r="F53" i="21"/>
  <c r="G53" i="21"/>
  <c r="H53" i="21"/>
  <c r="I53" i="21"/>
  <c r="J53" i="21"/>
  <c r="K53" i="21"/>
  <c r="L53" i="21"/>
  <c r="M53" i="21"/>
  <c r="N53" i="21"/>
  <c r="O53" i="21"/>
  <c r="P53" i="21"/>
  <c r="E54" i="21"/>
  <c r="F54" i="21"/>
  <c r="G54" i="21"/>
  <c r="H54" i="21"/>
  <c r="I54" i="21"/>
  <c r="J54" i="21"/>
  <c r="K54" i="21"/>
  <c r="L54" i="21"/>
  <c r="M54" i="21"/>
  <c r="N54" i="21"/>
  <c r="O54" i="21"/>
  <c r="P54" i="21"/>
  <c r="M52" i="21" l="1"/>
  <c r="I49" i="21"/>
  <c r="E49" i="21"/>
  <c r="P49" i="21"/>
  <c r="P43" i="21"/>
  <c r="I55" i="21"/>
  <c r="I52" i="21"/>
  <c r="J49" i="21"/>
  <c r="N49" i="21"/>
  <c r="N46" i="21"/>
  <c r="F49" i="21"/>
  <c r="F46" i="21"/>
  <c r="F43" i="21"/>
  <c r="E52" i="21"/>
  <c r="J46" i="21"/>
  <c r="H49" i="21"/>
  <c r="H43" i="21"/>
  <c r="J55" i="21"/>
  <c r="E43" i="21"/>
  <c r="J52" i="21"/>
  <c r="N52" i="21"/>
  <c r="F52" i="21"/>
  <c r="K46" i="21"/>
  <c r="O46" i="21"/>
  <c r="G46" i="21"/>
  <c r="K43" i="21"/>
  <c r="G43" i="21"/>
  <c r="M55" i="21"/>
  <c r="E55" i="21"/>
  <c r="O49" i="21"/>
  <c r="G49" i="21"/>
  <c r="I46" i="21"/>
  <c r="L55" i="21"/>
  <c r="P46" i="21"/>
  <c r="H46" i="21"/>
  <c r="K55" i="21"/>
  <c r="G55" i="21"/>
  <c r="L52" i="21"/>
  <c r="J43" i="21"/>
  <c r="N43" i="21"/>
  <c r="F55" i="21"/>
  <c r="K52" i="21"/>
  <c r="O52" i="21"/>
  <c r="I43" i="21"/>
  <c r="M43" i="21"/>
  <c r="M46" i="21"/>
  <c r="E46" i="21"/>
  <c r="L43" i="21"/>
  <c r="P52" i="21"/>
  <c r="H52" i="21"/>
  <c r="P55" i="21"/>
  <c r="M49" i="21"/>
  <c r="H55" i="21"/>
  <c r="O55" i="21"/>
  <c r="L49" i="21"/>
  <c r="N55" i="21"/>
  <c r="K49" i="21"/>
  <c r="L46" i="21"/>
  <c r="O43" i="21"/>
  <c r="G52" i="21"/>
  <c r="D8" i="16"/>
  <c r="F2" i="18" s="1"/>
  <c r="B8" i="16"/>
  <c r="F1" i="18" s="1"/>
  <c r="H5" i="20"/>
  <c r="C44" i="8"/>
  <c r="N43" i="8"/>
  <c r="N42" i="8"/>
  <c r="N41" i="8"/>
  <c r="N40" i="8"/>
  <c r="B43" i="18"/>
  <c r="N39" i="8"/>
  <c r="N38" i="8"/>
  <c r="N37" i="8"/>
  <c r="N36" i="8"/>
  <c r="N35" i="8"/>
  <c r="N34" i="8"/>
  <c r="N33" i="8"/>
  <c r="N32" i="8"/>
  <c r="B44" i="8"/>
  <c r="H44" i="8"/>
  <c r="I44" i="8"/>
  <c r="J44" i="8"/>
  <c r="K44" i="8"/>
  <c r="L44" i="8"/>
  <c r="M44" i="8"/>
  <c r="N13" i="8"/>
  <c r="B15" i="18"/>
  <c r="B28" i="8"/>
  <c r="B47" i="8" s="1"/>
  <c r="K28" i="8"/>
  <c r="K47" i="8" s="1"/>
  <c r="F3" i="18"/>
  <c r="D38" i="18" s="1"/>
  <c r="B41" i="18"/>
  <c r="D44" i="8"/>
  <c r="E44" i="8"/>
  <c r="F44" i="8"/>
  <c r="G44" i="8"/>
  <c r="N19" i="8"/>
  <c r="N18" i="8"/>
  <c r="N17" i="8"/>
  <c r="N15" i="8"/>
  <c r="N14" i="8"/>
  <c r="N12" i="8"/>
  <c r="N11" i="8"/>
  <c r="N8" i="8"/>
  <c r="N7" i="8"/>
  <c r="N6" i="8"/>
  <c r="N10" i="8"/>
  <c r="N16" i="8"/>
  <c r="N20" i="8"/>
  <c r="N21" i="8"/>
  <c r="N9" i="8"/>
  <c r="N27" i="8"/>
  <c r="N22" i="8"/>
  <c r="N23" i="8"/>
  <c r="N24" i="8"/>
  <c r="N25" i="8"/>
  <c r="N26" i="8"/>
  <c r="C28" i="8"/>
  <c r="C47" i="8" s="1"/>
  <c r="D28" i="8"/>
  <c r="D47" i="8" s="1"/>
  <c r="E28" i="8"/>
  <c r="E47" i="8" s="1"/>
  <c r="F28" i="8"/>
  <c r="G28" i="8"/>
  <c r="G47" i="8" s="1"/>
  <c r="H28" i="8"/>
  <c r="H47" i="8" s="1"/>
  <c r="I28" i="8"/>
  <c r="I47" i="8" s="1"/>
  <c r="J28" i="8"/>
  <c r="J47" i="8" s="1"/>
  <c r="L28" i="8"/>
  <c r="M28" i="8"/>
  <c r="M47" i="8" s="1"/>
  <c r="B38" i="18"/>
  <c r="C14" i="18"/>
  <c r="C18" i="18"/>
  <c r="C11" i="18"/>
  <c r="D19" i="18"/>
  <c r="C38" i="18"/>
  <c r="F38" i="18" s="1"/>
  <c r="C42" i="18" l="1"/>
  <c r="D15" i="18"/>
  <c r="E15" i="18" s="1"/>
  <c r="D14" i="18"/>
  <c r="D45" i="18"/>
  <c r="C28" i="18"/>
  <c r="D23" i="18"/>
  <c r="C44" i="18"/>
  <c r="C36" i="18"/>
  <c r="D40" i="18"/>
  <c r="C24" i="18"/>
  <c r="D24" i="18"/>
  <c r="L2" i="8"/>
  <c r="E3" i="26"/>
  <c r="E4" i="26"/>
  <c r="D25" i="18"/>
  <c r="D36" i="18"/>
  <c r="D16" i="18"/>
  <c r="C27" i="18"/>
  <c r="C26" i="18"/>
  <c r="C8" i="18"/>
  <c r="C45" i="18"/>
  <c r="D12" i="18"/>
  <c r="D43" i="18"/>
  <c r="E43" i="18" s="1"/>
  <c r="C39" i="18"/>
  <c r="D39" i="18"/>
  <c r="D41" i="18"/>
  <c r="E41" i="18" s="1"/>
  <c r="C35" i="18"/>
  <c r="C19" i="18"/>
  <c r="D27" i="18"/>
  <c r="D29" i="18"/>
  <c r="C29" i="18" s="1"/>
  <c r="C43" i="18"/>
  <c r="F43" i="18" s="1"/>
  <c r="B39" i="18"/>
  <c r="F39" i="18" s="1"/>
  <c r="C37" i="18"/>
  <c r="D8" i="18"/>
  <c r="D10" i="18"/>
  <c r="D46" i="18"/>
  <c r="C46" i="18" s="1"/>
  <c r="D42" i="18"/>
  <c r="C15" i="18"/>
  <c r="F15" i="18" s="1"/>
  <c r="D37" i="18"/>
  <c r="E38" i="18"/>
  <c r="D35" i="18"/>
  <c r="C25" i="18"/>
  <c r="C13" i="18"/>
  <c r="D18" i="18"/>
  <c r="E18" i="18" s="1"/>
  <c r="C41" i="18"/>
  <c r="F41" i="18" s="1"/>
  <c r="D17" i="18"/>
  <c r="D20" i="18"/>
  <c r="C20" i="18"/>
  <c r="C12" i="18"/>
  <c r="C22" i="18"/>
  <c r="D28" i="18"/>
  <c r="C16" i="18"/>
  <c r="C10" i="18"/>
  <c r="D22" i="18"/>
  <c r="D26" i="18"/>
  <c r="D11" i="18"/>
  <c r="C9" i="18"/>
  <c r="L47" i="8"/>
  <c r="N28" i="8"/>
  <c r="D44" i="18"/>
  <c r="E44" i="18" s="1"/>
  <c r="D21" i="18"/>
  <c r="C17" i="18"/>
  <c r="C40" i="18"/>
  <c r="D9" i="18"/>
  <c r="C23" i="18"/>
  <c r="F23" i="18" s="1"/>
  <c r="C21" i="18"/>
  <c r="N44" i="8"/>
  <c r="B42" i="18"/>
  <c r="F47" i="8"/>
  <c r="B28" i="18"/>
  <c r="B27" i="18"/>
  <c r="B26" i="18"/>
  <c r="B25" i="18"/>
  <c r="B24" i="18"/>
  <c r="B29" i="18"/>
  <c r="B11" i="18"/>
  <c r="B23" i="18"/>
  <c r="B22" i="18"/>
  <c r="E22" i="18" s="1"/>
  <c r="B18" i="18"/>
  <c r="F18" i="18" s="1"/>
  <c r="B12" i="18"/>
  <c r="B8" i="18"/>
  <c r="B9" i="18"/>
  <c r="B10" i="18"/>
  <c r="E10" i="18" s="1"/>
  <c r="B16" i="18"/>
  <c r="B17" i="18"/>
  <c r="B21" i="18"/>
  <c r="E21" i="18" s="1"/>
  <c r="B44" i="18"/>
  <c r="F44" i="18" s="1"/>
  <c r="B40" i="18"/>
  <c r="F40" i="18" s="1"/>
  <c r="F12" i="18"/>
  <c r="F25" i="18"/>
  <c r="B13" i="18"/>
  <c r="B14" i="18"/>
  <c r="B19" i="18"/>
  <c r="B20" i="18"/>
  <c r="D13" i="18"/>
  <c r="B35" i="18"/>
  <c r="B36" i="18"/>
  <c r="B37" i="18"/>
  <c r="B45" i="18"/>
  <c r="B46" i="18"/>
  <c r="L1" i="8"/>
  <c r="E8" i="18" l="1"/>
  <c r="E25" i="18"/>
  <c r="E29" i="18"/>
  <c r="E23" i="18"/>
  <c r="E11" i="18"/>
  <c r="E16" i="18"/>
  <c r="G21" i="26"/>
  <c r="G8" i="26"/>
  <c r="G14" i="26"/>
  <c r="G28" i="26"/>
  <c r="G15" i="26"/>
  <c r="G43" i="26"/>
  <c r="G37" i="26"/>
  <c r="H39" i="26" s="1"/>
  <c r="G29" i="26"/>
  <c r="G44" i="26"/>
  <c r="G31" i="26"/>
  <c r="N47" i="8"/>
  <c r="F21" i="18"/>
  <c r="F16" i="18"/>
  <c r="F29" i="18"/>
  <c r="E39" i="18"/>
  <c r="E12" i="18"/>
  <c r="E42" i="18"/>
  <c r="F42" i="18"/>
  <c r="E27" i="18"/>
  <c r="E40" i="18"/>
  <c r="F17" i="18"/>
  <c r="E17" i="18"/>
  <c r="F8" i="18"/>
  <c r="F10" i="18"/>
  <c r="F27" i="18"/>
  <c r="F11" i="18"/>
  <c r="F9" i="18"/>
  <c r="E9" i="18"/>
  <c r="E24" i="18"/>
  <c r="F24" i="18"/>
  <c r="E26" i="18"/>
  <c r="F26" i="18"/>
  <c r="F28" i="18"/>
  <c r="E28" i="18"/>
  <c r="F22" i="18"/>
  <c r="F45" i="18"/>
  <c r="E45" i="18"/>
  <c r="F36" i="18"/>
  <c r="E36" i="18"/>
  <c r="F19" i="18"/>
  <c r="E19" i="18"/>
  <c r="E13" i="18"/>
  <c r="F13" i="18"/>
  <c r="B30" i="18"/>
  <c r="F46" i="18"/>
  <c r="E46" i="18"/>
  <c r="F37" i="18"/>
  <c r="E37" i="18"/>
  <c r="E35" i="18"/>
  <c r="F35" i="18"/>
  <c r="B47" i="18"/>
  <c r="F20" i="18"/>
  <c r="E20" i="18"/>
  <c r="F14" i="18"/>
  <c r="E14" i="18"/>
  <c r="G22" i="26" l="1"/>
  <c r="N3" i="26"/>
  <c r="P37" i="26" s="1"/>
  <c r="P24" i="26"/>
  <c r="P12" i="26"/>
  <c r="P36" i="26"/>
  <c r="H10" i="26"/>
  <c r="P6" i="26"/>
  <c r="H17" i="26"/>
  <c r="G51" i="26"/>
  <c r="G45" i="26"/>
  <c r="G30" i="26"/>
  <c r="B51" i="18"/>
  <c r="F47" i="18"/>
  <c r="F30" i="18"/>
  <c r="E47" i="18"/>
  <c r="E30" i="18"/>
  <c r="P31" i="26" l="1"/>
  <c r="P11" i="26"/>
  <c r="P26" i="26"/>
  <c r="P18" i="26"/>
  <c r="P23" i="26"/>
  <c r="H24" i="26"/>
  <c r="P17" i="26"/>
  <c r="H33" i="26"/>
  <c r="P25" i="26"/>
  <c r="H47" i="26"/>
  <c r="P38" i="26"/>
  <c r="H53" i="26"/>
  <c r="P43" i="26"/>
  <c r="F51" i="18"/>
  <c r="C18" i="16" s="1"/>
  <c r="E51" i="18"/>
  <c r="C17" i="16" s="1"/>
  <c r="C19" i="16" l="1"/>
  <c r="F29" i="20" s="1"/>
  <c r="F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H5" authorId="0" shapeId="0" xr:uid="{00000000-0006-0000-0000-000001000000}">
      <text>
        <r>
          <rPr>
            <b/>
            <sz val="9"/>
            <color indexed="81"/>
            <rFont val="ＭＳ Ｐゴシック"/>
            <family val="3"/>
            <charset val="128"/>
          </rPr>
          <t>印刷日が自動入力されます。</t>
        </r>
      </text>
    </comment>
    <comment ref="H15" authorId="0" shapeId="0" xr:uid="{00000000-0006-0000-0000-000002000000}">
      <text>
        <r>
          <rPr>
            <b/>
            <sz val="9"/>
            <color indexed="81"/>
            <rFont val="ＭＳ Ｐゴシック"/>
            <family val="3"/>
            <charset val="128"/>
          </rPr>
          <t>施設名を入力して下さい。</t>
        </r>
        <r>
          <rPr>
            <sz val="9"/>
            <color indexed="81"/>
            <rFont val="ＭＳ Ｐゴシック"/>
            <family val="3"/>
            <charset val="128"/>
          </rPr>
          <t xml:space="preserve">
ここに入力いただくと、別表にも反映されます。</t>
        </r>
      </text>
    </comment>
    <comment ref="H16" authorId="0" shapeId="0" xr:uid="{00000000-0006-0000-0000-000003000000}">
      <text>
        <r>
          <rPr>
            <b/>
            <sz val="9"/>
            <color indexed="81"/>
            <rFont val="ＭＳ Ｐゴシック"/>
            <family val="3"/>
            <charset val="128"/>
          </rPr>
          <t xml:space="preserve">施設コード（４桁）を入力して下さい。
</t>
        </r>
        <r>
          <rPr>
            <sz val="9"/>
            <color indexed="81"/>
            <rFont val="ＭＳ Ｐゴシック"/>
            <family val="3"/>
            <charset val="128"/>
          </rPr>
          <t xml:space="preserve">ここに入力いただくと、別表にも反映されます。
</t>
        </r>
      </text>
    </comment>
    <comment ref="F30" authorId="0" shapeId="0" xr:uid="{00000000-0006-0000-0000-000004000000}">
      <text>
        <r>
          <rPr>
            <b/>
            <sz val="9"/>
            <color indexed="81"/>
            <rFont val="ＭＳ Ｐゴシック"/>
            <family val="3"/>
            <charset val="128"/>
          </rPr>
          <t>現在の交付決定額を入力して下さい。</t>
        </r>
      </text>
    </comment>
    <comment ref="F31" authorId="0" shapeId="0" xr:uid="{00000000-0006-0000-0000-000005000000}">
      <text>
        <r>
          <rPr>
            <b/>
            <sz val="9"/>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5" authorId="0" shapeId="0" xr:uid="{00000000-0006-0000-0200-000001000000}">
      <text>
        <r>
          <rPr>
            <b/>
            <sz val="9"/>
            <color indexed="10"/>
            <rFont val="MS P ゴシック"/>
            <family val="3"/>
            <charset val="128"/>
          </rPr>
          <t>令和６年６月21日付け高事第1368号軽費老人ホームが入所者から支払いを受ける利用料の額について（通知）別紙１で定める「対象収入による階層区分」</t>
        </r>
      </text>
    </comment>
    <comment ref="H5" authorId="0" shapeId="0" xr:uid="{00000000-0006-0000-0200-000002000000}">
      <text>
        <r>
          <rPr>
            <b/>
            <sz val="9"/>
            <color indexed="10"/>
            <rFont val="MS P ゴシック"/>
            <family val="3"/>
            <charset val="128"/>
          </rPr>
          <t>令和６年10月１日までは実績を入力して下さい。それ以降分は見込で入力して下さい。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松岡　はるか</author>
    <author>大阪府</author>
  </authors>
  <commentList>
    <comment ref="A1" authorId="0" shapeId="0" xr:uid="{00000000-0006-0000-0400-000001000000}">
      <text>
        <r>
          <rPr>
            <b/>
            <sz val="10"/>
            <color indexed="10"/>
            <rFont val="MS P ゴシック"/>
            <family val="3"/>
            <charset val="128"/>
          </rPr>
          <t>・特定施設入居者生活介護及びその他サービスに従事する職員については入力しないでください。
・小数点第２位以下を切捨ててください。</t>
        </r>
      </text>
    </comment>
    <comment ref="J6" authorId="1" shapeId="0" xr:uid="{00000000-0006-0000-0400-000002000000}">
      <text>
        <r>
          <rPr>
            <b/>
            <sz val="9"/>
            <color indexed="81"/>
            <rFont val="MS P ゴシック"/>
            <family val="3"/>
            <charset val="128"/>
          </rPr>
          <t>令和６年９月までは実績を入力して下さい。
それ以降分は見込の数値を入力して下さい。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5" authorId="0" shapeId="0" xr:uid="{7EF210BA-526F-40A0-B9BD-50CBF34AFAC3}">
      <text>
        <r>
          <rPr>
            <b/>
            <sz val="10"/>
            <color indexed="81"/>
            <rFont val="MS P ゴシック"/>
            <family val="3"/>
            <charset val="128"/>
          </rPr>
          <t>印刷日が自動入力されます。</t>
        </r>
      </text>
    </comment>
    <comment ref="G15" authorId="0" shapeId="0" xr:uid="{46280568-DC63-48DF-BDAD-761A820B8451}">
      <text>
        <r>
          <rPr>
            <b/>
            <sz val="10"/>
            <color indexed="81"/>
            <rFont val="MS P ゴシック"/>
            <family val="3"/>
            <charset val="128"/>
          </rPr>
          <t>施設コード（４桁）を入力して下さい。</t>
        </r>
      </text>
    </comment>
    <comment ref="G16" authorId="0" shapeId="0" xr:uid="{8764DB4B-3513-4895-92B2-E1841962614D}">
      <text>
        <r>
          <rPr>
            <b/>
            <sz val="10"/>
            <color indexed="81"/>
            <rFont val="MS P ゴシック"/>
            <family val="3"/>
            <charset val="128"/>
          </rPr>
          <t>施設名を入力して下さい。</t>
        </r>
      </text>
    </comment>
  </commentList>
</comments>
</file>

<file path=xl/sharedStrings.xml><?xml version="1.0" encoding="utf-8"?>
<sst xmlns="http://schemas.openxmlformats.org/spreadsheetml/2006/main" count="315" uniqueCount="171">
  <si>
    <t>事務費基準額</t>
  </si>
  <si>
    <t>備考</t>
  </si>
  <si>
    <t>階層区分</t>
  </si>
  <si>
    <t>4月</t>
  </si>
  <si>
    <t>5月</t>
  </si>
  <si>
    <t>6月</t>
  </si>
  <si>
    <t>７月</t>
  </si>
  <si>
    <t>８月</t>
  </si>
  <si>
    <t>９月</t>
  </si>
  <si>
    <t>10月</t>
  </si>
  <si>
    <t>11月</t>
  </si>
  <si>
    <t>12月</t>
  </si>
  <si>
    <t>１月</t>
  </si>
  <si>
    <t>２月</t>
  </si>
  <si>
    <t>３月</t>
  </si>
  <si>
    <t>計</t>
  </si>
  <si>
    <t>階層の区分</t>
  </si>
  <si>
    <t>施設名</t>
    <rPh sb="0" eb="2">
      <t>シセツ</t>
    </rPh>
    <rPh sb="2" eb="3">
      <t>メイ</t>
    </rPh>
    <phoneticPr fontId="13"/>
  </si>
  <si>
    <t>補　助　金　所　要　額　調　書</t>
    <rPh sb="0" eb="5">
      <t>ホジョキン</t>
    </rPh>
    <rPh sb="6" eb="7">
      <t>トコロ</t>
    </rPh>
    <rPh sb="8" eb="9">
      <t>ヨウ</t>
    </rPh>
    <rPh sb="10" eb="11">
      <t>ガク</t>
    </rPh>
    <rPh sb="12" eb="13">
      <t>チョウ</t>
    </rPh>
    <rPh sb="14" eb="15">
      <t>ショ</t>
    </rPh>
    <phoneticPr fontId="13"/>
  </si>
  <si>
    <t>夫婦の場合</t>
    <rPh sb="0" eb="2">
      <t>フウフ</t>
    </rPh>
    <rPh sb="3" eb="5">
      <t>バアイ</t>
    </rPh>
    <phoneticPr fontId="13"/>
  </si>
  <si>
    <t>施設名</t>
    <rPh sb="0" eb="2">
      <t>シセツ</t>
    </rPh>
    <rPh sb="2" eb="3">
      <t>メイ</t>
    </rPh>
    <phoneticPr fontId="13"/>
  </si>
  <si>
    <t>（注１）</t>
    <rPh sb="1" eb="2">
      <t>チュウ</t>
    </rPh>
    <phoneticPr fontId="13"/>
  </si>
  <si>
    <t>　各月の利用人員は、各月初日の実利用人員を記入すること。（ただし、事業開始後３ヶ月を経過した日の属する月までは、30日又は当該月の実日数で除した人員によること。）</t>
    <phoneticPr fontId="13"/>
  </si>
  <si>
    <t>施設コード</t>
    <rPh sb="0" eb="2">
      <t>シセツ</t>
    </rPh>
    <phoneticPr fontId="13"/>
  </si>
  <si>
    <t>Ａ階層</t>
    <rPh sb="1" eb="3">
      <t>カイソウ</t>
    </rPh>
    <phoneticPr fontId="13"/>
  </si>
  <si>
    <t>Ｂ階層</t>
    <rPh sb="1" eb="3">
      <t>カイソウ</t>
    </rPh>
    <phoneticPr fontId="13"/>
  </si>
  <si>
    <t>Ｃ１</t>
    <phoneticPr fontId="13"/>
  </si>
  <si>
    <t>Ｃ２</t>
    <phoneticPr fontId="13"/>
  </si>
  <si>
    <t>Ｃ３</t>
    <phoneticPr fontId="13"/>
  </si>
  <si>
    <t>Ｃ４</t>
    <phoneticPr fontId="13"/>
  </si>
  <si>
    <t>Ｃ５</t>
    <phoneticPr fontId="13"/>
  </si>
  <si>
    <t>Ｃ６</t>
    <phoneticPr fontId="13"/>
  </si>
  <si>
    <t>Ｃ７</t>
    <phoneticPr fontId="13"/>
  </si>
  <si>
    <t>Ｃ８</t>
    <phoneticPr fontId="13"/>
  </si>
  <si>
    <t>Ｃ９</t>
    <phoneticPr fontId="13"/>
  </si>
  <si>
    <t>Ｃ１０</t>
    <phoneticPr fontId="13"/>
  </si>
  <si>
    <t>単価区分別利用人員①</t>
    <phoneticPr fontId="13"/>
  </si>
  <si>
    <t>事務費分
（月額）②</t>
    <rPh sb="0" eb="2">
      <t>ジム</t>
    </rPh>
    <rPh sb="2" eb="3">
      <t>ヒ</t>
    </rPh>
    <rPh sb="3" eb="4">
      <t>ブン</t>
    </rPh>
    <rPh sb="6" eb="8">
      <t>ゲツガク</t>
    </rPh>
    <phoneticPr fontId="13"/>
  </si>
  <si>
    <t>事務費（月額基準単価）</t>
    <rPh sb="0" eb="2">
      <t>ジム</t>
    </rPh>
    <rPh sb="2" eb="3">
      <t>ヒ</t>
    </rPh>
    <rPh sb="4" eb="6">
      <t>ゲツガク</t>
    </rPh>
    <rPh sb="6" eb="8">
      <t>キジュン</t>
    </rPh>
    <rPh sb="8" eb="10">
      <t>タンカ</t>
    </rPh>
    <phoneticPr fontId="13"/>
  </si>
  <si>
    <t>事務費本人徴収額
⑧=①×②</t>
    <phoneticPr fontId="13"/>
  </si>
  <si>
    <t>Ｃ１階層</t>
    <rPh sb="2" eb="4">
      <t>カイソウ</t>
    </rPh>
    <phoneticPr fontId="13"/>
  </si>
  <si>
    <t>Ｃ２階層</t>
    <rPh sb="2" eb="4">
      <t>カイソウ</t>
    </rPh>
    <phoneticPr fontId="13"/>
  </si>
  <si>
    <t>Ｃ３階層</t>
    <rPh sb="2" eb="4">
      <t>カイソウ</t>
    </rPh>
    <phoneticPr fontId="13"/>
  </si>
  <si>
    <t>Ｃ４階層</t>
    <rPh sb="2" eb="4">
      <t>カイソウ</t>
    </rPh>
    <phoneticPr fontId="13"/>
  </si>
  <si>
    <t>Ｃ５階層</t>
    <rPh sb="2" eb="4">
      <t>カイソウ</t>
    </rPh>
    <phoneticPr fontId="13"/>
  </si>
  <si>
    <t>Ｃ６階層</t>
    <rPh sb="2" eb="4">
      <t>カイソウ</t>
    </rPh>
    <phoneticPr fontId="13"/>
  </si>
  <si>
    <t>Ｃ７階層</t>
    <rPh sb="2" eb="4">
      <t>カイソウ</t>
    </rPh>
    <phoneticPr fontId="13"/>
  </si>
  <si>
    <t>Ｃ８階層</t>
    <rPh sb="2" eb="4">
      <t>カイソウ</t>
    </rPh>
    <phoneticPr fontId="13"/>
  </si>
  <si>
    <t>Ｃ９階層</t>
    <rPh sb="2" eb="4">
      <t>カイソウ</t>
    </rPh>
    <phoneticPr fontId="13"/>
  </si>
  <si>
    <t>Ｃ10階層</t>
    <rPh sb="3" eb="5">
      <t>カイソウ</t>
    </rPh>
    <phoneticPr fontId="13"/>
  </si>
  <si>
    <t>サービスの提供に要する費用の全額</t>
    <rPh sb="4" eb="6">
      <t>テイキョウ</t>
    </rPh>
    <rPh sb="7" eb="8">
      <t>ヨウ</t>
    </rPh>
    <rPh sb="10" eb="12">
      <t>ヒヨウ</t>
    </rPh>
    <rPh sb="13" eb="15">
      <t>ゼンガク</t>
    </rPh>
    <phoneticPr fontId="13"/>
  </si>
  <si>
    <t>記</t>
    <rPh sb="0" eb="1">
      <t>キ</t>
    </rPh>
    <phoneticPr fontId="13"/>
  </si>
  <si>
    <t>施　設　名</t>
    <rPh sb="0" eb="1">
      <t>シ</t>
    </rPh>
    <rPh sb="2" eb="3">
      <t>セツ</t>
    </rPh>
    <rPh sb="4" eb="5">
      <t>メイ</t>
    </rPh>
    <phoneticPr fontId="13"/>
  </si>
  <si>
    <t>代表者氏名</t>
    <rPh sb="0" eb="3">
      <t>ダイヒョウシャ</t>
    </rPh>
    <rPh sb="3" eb="5">
      <t>シメイ</t>
    </rPh>
    <phoneticPr fontId="13"/>
  </si>
  <si>
    <t>法　 人　 名</t>
    <rPh sb="0" eb="1">
      <t>ホウ</t>
    </rPh>
    <rPh sb="3" eb="4">
      <t>ヒト</t>
    </rPh>
    <rPh sb="6" eb="7">
      <t>メイ</t>
    </rPh>
    <phoneticPr fontId="13"/>
  </si>
  <si>
    <t>所　 在　 地</t>
    <rPh sb="0" eb="1">
      <t>トコロ</t>
    </rPh>
    <rPh sb="3" eb="4">
      <t>ザイ</t>
    </rPh>
    <rPh sb="6" eb="7">
      <t>チ</t>
    </rPh>
    <phoneticPr fontId="13"/>
  </si>
  <si>
    <t>施　設　情　報</t>
    <rPh sb="0" eb="1">
      <t>シ</t>
    </rPh>
    <rPh sb="2" eb="3">
      <t>セツ</t>
    </rPh>
    <rPh sb="4" eb="5">
      <t>ジョウ</t>
    </rPh>
    <rPh sb="6" eb="7">
      <t>ホウ</t>
    </rPh>
    <phoneticPr fontId="13"/>
  </si>
  <si>
    <t>軽費老人ホーム定員数</t>
    <rPh sb="0" eb="2">
      <t>ケイヒ</t>
    </rPh>
    <rPh sb="2" eb="4">
      <t>ロウジン</t>
    </rPh>
    <rPh sb="7" eb="10">
      <t>テイインスウ</t>
    </rPh>
    <phoneticPr fontId="13"/>
  </si>
  <si>
    <t>一般入所　事務費単価
（月額基準単価）</t>
    <rPh sb="0" eb="2">
      <t>イッパン</t>
    </rPh>
    <rPh sb="2" eb="4">
      <t>ニュウショ</t>
    </rPh>
    <rPh sb="5" eb="8">
      <t>ジムヒ</t>
    </rPh>
    <rPh sb="8" eb="10">
      <t>タンカ</t>
    </rPh>
    <rPh sb="12" eb="14">
      <t>ゲツガク</t>
    </rPh>
    <rPh sb="14" eb="16">
      <t>キジュン</t>
    </rPh>
    <rPh sb="16" eb="18">
      <t>タンカ</t>
    </rPh>
    <phoneticPr fontId="13"/>
  </si>
  <si>
    <t>項目</t>
    <rPh sb="0" eb="2">
      <t>コウモク</t>
    </rPh>
    <phoneticPr fontId="13"/>
  </si>
  <si>
    <t>金額</t>
    <rPh sb="0" eb="2">
      <t>キンガク</t>
    </rPh>
    <phoneticPr fontId="13"/>
  </si>
  <si>
    <t>備考</t>
    <rPh sb="0" eb="2">
      <t>ビコウ</t>
    </rPh>
    <phoneticPr fontId="13"/>
  </si>
  <si>
    <t>事務費支出額</t>
    <rPh sb="0" eb="3">
      <t>ジムヒ</t>
    </rPh>
    <rPh sb="3" eb="6">
      <t>シシュツガク</t>
    </rPh>
    <phoneticPr fontId="13"/>
  </si>
  <si>
    <t>（B)</t>
    <phoneticPr fontId="13"/>
  </si>
  <si>
    <t>事務費基準額</t>
    <rPh sb="0" eb="3">
      <t>ジムヒ</t>
    </rPh>
    <rPh sb="3" eb="5">
      <t>キジュン</t>
    </rPh>
    <rPh sb="5" eb="6">
      <t>ガク</t>
    </rPh>
    <phoneticPr fontId="13"/>
  </si>
  <si>
    <t>（C)</t>
    <phoneticPr fontId="13"/>
  </si>
  <si>
    <t>事務費本人徴収額</t>
    <rPh sb="0" eb="3">
      <t>ジムヒ</t>
    </rPh>
    <rPh sb="3" eb="5">
      <t>ホンニン</t>
    </rPh>
    <rPh sb="5" eb="8">
      <t>チョウシュウガク</t>
    </rPh>
    <phoneticPr fontId="13"/>
  </si>
  <si>
    <t>（D)</t>
    <phoneticPr fontId="13"/>
  </si>
  <si>
    <t>減免額・補助所要額</t>
    <rPh sb="0" eb="2">
      <t>ゲンメン</t>
    </rPh>
    <rPh sb="2" eb="3">
      <t>ガク</t>
    </rPh>
    <rPh sb="4" eb="6">
      <t>ホジョ</t>
    </rPh>
    <rPh sb="6" eb="8">
      <t>ショヨウ</t>
    </rPh>
    <rPh sb="8" eb="9">
      <t>ガク</t>
    </rPh>
    <phoneticPr fontId="13"/>
  </si>
  <si>
    <t>（E)=（B)又は（C）ー（D)</t>
    <rPh sb="7" eb="8">
      <t>マタ</t>
    </rPh>
    <phoneticPr fontId="13"/>
  </si>
  <si>
    <t>(B)欄の額又は(C)欄の額のいずれか少ない方の額から(D)欄の額を減じた額が入力されます。</t>
    <rPh sb="39" eb="41">
      <t>ニュウリョク</t>
    </rPh>
    <phoneticPr fontId="13"/>
  </si>
  <si>
    <t>年額
④=①×③</t>
    <rPh sb="0" eb="2">
      <t>ネンガクガク</t>
    </rPh>
    <phoneticPr fontId="13"/>
  </si>
  <si>
    <t>事務費本人徴収額
⑤=①×②</t>
    <phoneticPr fontId="13"/>
  </si>
  <si>
    <t>夫婦の
場合</t>
    <rPh sb="0" eb="2">
      <t>フウフ</t>
    </rPh>
    <rPh sb="4" eb="6">
      <t>バアイ</t>
    </rPh>
    <phoneticPr fontId="13"/>
  </si>
  <si>
    <t>単価区分別利用人員①</t>
    <phoneticPr fontId="13"/>
  </si>
  <si>
    <t>年額(⑦=①×⑥)</t>
    <rPh sb="0" eb="2">
      <t>ネンガクガク</t>
    </rPh>
    <phoneticPr fontId="13"/>
  </si>
  <si>
    <t>（２）平成３年６月３０日以前入所者分</t>
    <rPh sb="3" eb="5">
      <t>ヘイセイ</t>
    </rPh>
    <rPh sb="6" eb="7">
      <t>ネン</t>
    </rPh>
    <rPh sb="8" eb="9">
      <t>ガツ</t>
    </rPh>
    <rPh sb="11" eb="12">
      <t>ニチ</t>
    </rPh>
    <rPh sb="12" eb="14">
      <t>イゼン</t>
    </rPh>
    <rPh sb="14" eb="17">
      <t>ニュウショシャ</t>
    </rPh>
    <rPh sb="17" eb="18">
      <t>ブン</t>
    </rPh>
    <phoneticPr fontId="13"/>
  </si>
  <si>
    <t>（１）平成３年７月１日以降入所者分</t>
    <rPh sb="3" eb="5">
      <t>ヘイセイ</t>
    </rPh>
    <rPh sb="6" eb="7">
      <t>ネン</t>
    </rPh>
    <rPh sb="8" eb="9">
      <t>ガツ</t>
    </rPh>
    <rPh sb="10" eb="11">
      <t>ニチ</t>
    </rPh>
    <rPh sb="11" eb="13">
      <t>イコウ</t>
    </rPh>
    <rPh sb="13" eb="16">
      <t>ニュウショシャ</t>
    </rPh>
    <rPh sb="16" eb="17">
      <t>ブン</t>
    </rPh>
    <phoneticPr fontId="13"/>
  </si>
  <si>
    <t>合計</t>
    <rPh sb="0" eb="2">
      <t>ゴウケイ</t>
    </rPh>
    <phoneticPr fontId="13"/>
  </si>
  <si>
    <t>別表１　補助金所要額調書</t>
    <rPh sb="0" eb="2">
      <t>ベッピョウ</t>
    </rPh>
    <rPh sb="4" eb="7">
      <t>ホジョキン</t>
    </rPh>
    <rPh sb="7" eb="9">
      <t>ショヨウ</t>
    </rPh>
    <rPh sb="9" eb="10">
      <t>ガク</t>
    </rPh>
    <rPh sb="10" eb="12">
      <t>チョウショ</t>
    </rPh>
    <phoneticPr fontId="13"/>
  </si>
  <si>
    <t>月額③</t>
    <rPh sb="0" eb="2">
      <t>ゲツガク</t>
    </rPh>
    <phoneticPr fontId="13"/>
  </si>
  <si>
    <t>月額⑥</t>
    <rPh sb="0" eb="2">
      <t>ゲツガク</t>
    </rPh>
    <phoneticPr fontId="13"/>
  </si>
  <si>
    <t>軽費老人ホーム事務費補助金変更交付申請書</t>
    <rPh sb="0" eb="2">
      <t>ケイヒ</t>
    </rPh>
    <rPh sb="2" eb="4">
      <t>ロウジン</t>
    </rPh>
    <rPh sb="7" eb="10">
      <t>ジムヒ</t>
    </rPh>
    <rPh sb="10" eb="13">
      <t>ホジョキン</t>
    </rPh>
    <rPh sb="13" eb="15">
      <t>ヘンコウ</t>
    </rPh>
    <rPh sb="15" eb="17">
      <t>コウフ</t>
    </rPh>
    <rPh sb="17" eb="20">
      <t>シンセイショ</t>
    </rPh>
    <phoneticPr fontId="13"/>
  </si>
  <si>
    <t>１　補助金　変更後交付申請額</t>
    <rPh sb="2" eb="5">
      <t>ホジョキン</t>
    </rPh>
    <rPh sb="6" eb="8">
      <t>ヘンコウ</t>
    </rPh>
    <rPh sb="8" eb="9">
      <t>ゴ</t>
    </rPh>
    <rPh sb="9" eb="11">
      <t>コウフ</t>
    </rPh>
    <rPh sb="11" eb="13">
      <t>シンセイ</t>
    </rPh>
    <rPh sb="13" eb="14">
      <t>ガク</t>
    </rPh>
    <phoneticPr fontId="13"/>
  </si>
  <si>
    <t>円</t>
    <rPh sb="0" eb="1">
      <t>エン</t>
    </rPh>
    <phoneticPr fontId="13"/>
  </si>
  <si>
    <t>２　補助金　既交付決定額</t>
    <rPh sb="2" eb="5">
      <t>ホジョキン</t>
    </rPh>
    <rPh sb="6" eb="7">
      <t>スデ</t>
    </rPh>
    <rPh sb="7" eb="9">
      <t>コウフ</t>
    </rPh>
    <rPh sb="9" eb="11">
      <t>ケッテイ</t>
    </rPh>
    <rPh sb="11" eb="12">
      <t>ガク</t>
    </rPh>
    <phoneticPr fontId="13"/>
  </si>
  <si>
    <t>３　差引増減額</t>
    <rPh sb="2" eb="4">
      <t>サシヒキ</t>
    </rPh>
    <rPh sb="4" eb="7">
      <t>ゾウゲンガク</t>
    </rPh>
    <phoneticPr fontId="13"/>
  </si>
  <si>
    <t>別表２　階層別・月別利用人員内訳</t>
    <rPh sb="0" eb="2">
      <t>ベッピョウ</t>
    </rPh>
    <phoneticPr fontId="13"/>
  </si>
  <si>
    <t>別表３　利用料納付額及び事務費基準額内訳</t>
    <rPh sb="0" eb="2">
      <t>ベッピョウ</t>
    </rPh>
    <rPh sb="4" eb="6">
      <t>リヨウ</t>
    </rPh>
    <rPh sb="6" eb="7">
      <t>リョウ</t>
    </rPh>
    <rPh sb="7" eb="9">
      <t>ノウフ</t>
    </rPh>
    <rPh sb="9" eb="10">
      <t>ガク</t>
    </rPh>
    <rPh sb="10" eb="11">
      <t>オヨ</t>
    </rPh>
    <rPh sb="12" eb="15">
      <t>ジムヒ</t>
    </rPh>
    <rPh sb="15" eb="17">
      <t>キジュン</t>
    </rPh>
    <rPh sb="17" eb="18">
      <t>ガク</t>
    </rPh>
    <rPh sb="18" eb="20">
      <t>ウチワケ</t>
    </rPh>
    <phoneticPr fontId="13"/>
  </si>
  <si>
    <t>変更交付申請用</t>
    <rPh sb="0" eb="2">
      <t>ヘンコウ</t>
    </rPh>
    <rPh sb="2" eb="4">
      <t>コウフ</t>
    </rPh>
    <rPh sb="4" eb="6">
      <t>シンセイ</t>
    </rPh>
    <rPh sb="6" eb="7">
      <t>ヨウ</t>
    </rPh>
    <phoneticPr fontId="13"/>
  </si>
  <si>
    <r>
      <rPr>
        <b/>
        <u/>
        <sz val="12"/>
        <rFont val="ＭＳ Ｐゴシック"/>
        <family val="3"/>
        <charset val="128"/>
      </rPr>
      <t>交付申請時の事務費支出額</t>
    </r>
    <r>
      <rPr>
        <sz val="12"/>
        <rFont val="ＭＳ Ｐゴシック"/>
        <family val="3"/>
        <charset val="128"/>
      </rPr>
      <t>を入力してください。</t>
    </r>
    <rPh sb="0" eb="2">
      <t>コウフ</t>
    </rPh>
    <rPh sb="2" eb="5">
      <t>シンセイジ</t>
    </rPh>
    <rPh sb="9" eb="11">
      <t>シシュツ</t>
    </rPh>
    <rPh sb="13" eb="15">
      <t>ニュウリョク</t>
    </rPh>
    <phoneticPr fontId="13"/>
  </si>
  <si>
    <t>（別記様式２）</t>
    <rPh sb="1" eb="3">
      <t>ベッキ</t>
    </rPh>
    <rPh sb="3" eb="5">
      <t>ヨウシキ</t>
    </rPh>
    <phoneticPr fontId="13"/>
  </si>
  <si>
    <t>計</t>
    <rPh sb="0" eb="1">
      <t>ケイ</t>
    </rPh>
    <phoneticPr fontId="13"/>
  </si>
  <si>
    <t>非常勤</t>
    <rPh sb="0" eb="3">
      <t>ヒジョウキン</t>
    </rPh>
    <phoneticPr fontId="13"/>
  </si>
  <si>
    <t>常勤</t>
    <rPh sb="0" eb="2">
      <t>ジョウキン</t>
    </rPh>
    <phoneticPr fontId="13"/>
  </si>
  <si>
    <t>事務員</t>
    <rPh sb="0" eb="3">
      <t>ジムイン</t>
    </rPh>
    <phoneticPr fontId="13"/>
  </si>
  <si>
    <t>栄養士</t>
    <rPh sb="0" eb="3">
      <t>エイヨウシ</t>
    </rPh>
    <phoneticPr fontId="13"/>
  </si>
  <si>
    <t>看護職員</t>
    <rPh sb="0" eb="2">
      <t>カンゴ</t>
    </rPh>
    <rPh sb="2" eb="4">
      <t>ショクイン</t>
    </rPh>
    <phoneticPr fontId="13"/>
  </si>
  <si>
    <t>介護職員</t>
    <rPh sb="0" eb="2">
      <t>カイゴ</t>
    </rPh>
    <rPh sb="2" eb="4">
      <t>ショクイン</t>
    </rPh>
    <phoneticPr fontId="13"/>
  </si>
  <si>
    <t>生活相談員</t>
    <rPh sb="0" eb="2">
      <t>セイカツ</t>
    </rPh>
    <rPh sb="2" eb="5">
      <t>ソウダンイン</t>
    </rPh>
    <phoneticPr fontId="13"/>
  </si>
  <si>
    <t>施設長</t>
    <rPh sb="0" eb="3">
      <t>シセツチョウ</t>
    </rPh>
    <phoneticPr fontId="13"/>
  </si>
  <si>
    <t>事務員</t>
  </si>
  <si>
    <t>栄養士</t>
  </si>
  <si>
    <t>看護職員</t>
  </si>
  <si>
    <t>介護職員</t>
  </si>
  <si>
    <t>生活相談員</t>
  </si>
  <si>
    <t>施設長</t>
  </si>
  <si>
    <t>１２月</t>
  </si>
  <si>
    <t>１１月</t>
  </si>
  <si>
    <t>１０月</t>
  </si>
  <si>
    <t>６月</t>
  </si>
  <si>
    <t>５月</t>
    <rPh sb="1" eb="2">
      <t>ガツ</t>
    </rPh>
    <phoneticPr fontId="13"/>
  </si>
  <si>
    <t>４月</t>
    <rPh sb="1" eb="2">
      <t>ガツ</t>
    </rPh>
    <phoneticPr fontId="13"/>
  </si>
  <si>
    <t>異動日
勤務終了日</t>
    <rPh sb="0" eb="2">
      <t>イドウ</t>
    </rPh>
    <rPh sb="2" eb="3">
      <t>ビ</t>
    </rPh>
    <rPh sb="4" eb="6">
      <t>キンム</t>
    </rPh>
    <rPh sb="6" eb="9">
      <t>シュウリョウビ</t>
    </rPh>
    <phoneticPr fontId="13"/>
  </si>
  <si>
    <t>兼務関係</t>
    <rPh sb="0" eb="2">
      <t>ケンム</t>
    </rPh>
    <rPh sb="2" eb="4">
      <t>カンケイ</t>
    </rPh>
    <phoneticPr fontId="13"/>
  </si>
  <si>
    <t>勤務開始日</t>
    <rPh sb="0" eb="2">
      <t>キンム</t>
    </rPh>
    <rPh sb="2" eb="5">
      <t>カイシビ</t>
    </rPh>
    <phoneticPr fontId="13"/>
  </si>
  <si>
    <t>常勤・非常勤</t>
    <rPh sb="0" eb="2">
      <t>ジョウキン</t>
    </rPh>
    <rPh sb="3" eb="6">
      <t>ヒジョウキン</t>
    </rPh>
    <phoneticPr fontId="13"/>
  </si>
  <si>
    <t>氏名</t>
    <rPh sb="0" eb="2">
      <t>シメイ</t>
    </rPh>
    <phoneticPr fontId="13"/>
  </si>
  <si>
    <t>職種</t>
    <rPh sb="0" eb="2">
      <t>ショクシュ</t>
    </rPh>
    <phoneticPr fontId="13"/>
  </si>
  <si>
    <t>（常勤換算にて入力）</t>
    <rPh sb="1" eb="3">
      <t>ジョウキン</t>
    </rPh>
    <rPh sb="3" eb="5">
      <t>カンサン</t>
    </rPh>
    <rPh sb="7" eb="9">
      <t>ニュウリョク</t>
    </rPh>
    <phoneticPr fontId="13"/>
  </si>
  <si>
    <t>月平均介護職員数（常勤換算）</t>
    <rPh sb="0" eb="3">
      <t>ツキヘイキン</t>
    </rPh>
    <rPh sb="3" eb="8">
      <t>カイゴショクインスウ</t>
    </rPh>
    <rPh sb="9" eb="13">
      <t>ジョウキンカンサン</t>
    </rPh>
    <phoneticPr fontId="13"/>
  </si>
  <si>
    <t>　別表4：職員の状況表</t>
    <rPh sb="1" eb="3">
      <t>ベッピョウ</t>
    </rPh>
    <rPh sb="5" eb="7">
      <t>ショクイン</t>
    </rPh>
    <rPh sb="8" eb="10">
      <t>ジョウキョウ</t>
    </rPh>
    <rPh sb="10" eb="11">
      <t>ヒョウ</t>
    </rPh>
    <phoneticPr fontId="13"/>
  </si>
  <si>
    <t>R６年</t>
    <rPh sb="2" eb="3">
      <t>ネン</t>
    </rPh>
    <phoneticPr fontId="13"/>
  </si>
  <si>
    <t>生活費　設定額</t>
    <rPh sb="0" eb="3">
      <t>セイカツヒ</t>
    </rPh>
    <rPh sb="4" eb="6">
      <t>セッテイ</t>
    </rPh>
    <rPh sb="6" eb="7">
      <t>ガク</t>
    </rPh>
    <phoneticPr fontId="13"/>
  </si>
  <si>
    <t>R７年</t>
    <rPh sb="2" eb="3">
      <t>ネン</t>
    </rPh>
    <phoneticPr fontId="13"/>
  </si>
  <si>
    <t>軽費老人ホーム処遇改善計画書</t>
    <rPh sb="0" eb="2">
      <t>ケイヒ</t>
    </rPh>
    <rPh sb="2" eb="4">
      <t>ロウジン</t>
    </rPh>
    <rPh sb="7" eb="14">
      <t>ショグウカイゼンケイカクショ</t>
    </rPh>
    <phoneticPr fontId="13"/>
  </si>
  <si>
    <t>令和６年度に実施する処遇改善について計画書を提出いたします。</t>
    <rPh sb="0" eb="2">
      <t>レイワ</t>
    </rPh>
    <rPh sb="3" eb="5">
      <t>ネンド</t>
    </rPh>
    <rPh sb="6" eb="8">
      <t>ジッシ</t>
    </rPh>
    <rPh sb="10" eb="14">
      <t>ショグウカイゼン</t>
    </rPh>
    <rPh sb="18" eb="21">
      <t>ケイカクショ</t>
    </rPh>
    <rPh sb="22" eb="24">
      <t>テイシュツ</t>
    </rPh>
    <phoneticPr fontId="46"/>
  </si>
  <si>
    <t>記</t>
    <rPh sb="0" eb="1">
      <t>シル</t>
    </rPh>
    <phoneticPr fontId="46"/>
  </si>
  <si>
    <t>（１）介護職員１人当たり9,000円（令和6年4月～）</t>
    <rPh sb="3" eb="7">
      <t>カイゴショクイン</t>
    </rPh>
    <rPh sb="8" eb="9">
      <t>リ</t>
    </rPh>
    <rPh sb="9" eb="10">
      <t>ア</t>
    </rPh>
    <rPh sb="17" eb="18">
      <t>エン</t>
    </rPh>
    <rPh sb="19" eb="21">
      <t>レイワ</t>
    </rPh>
    <rPh sb="22" eb="23">
      <t>ネン</t>
    </rPh>
    <rPh sb="24" eb="25">
      <t>ガツ</t>
    </rPh>
    <phoneticPr fontId="46"/>
  </si>
  <si>
    <t>（２）介護職員1人当たり6,000円（令和6年4月～7月）</t>
    <rPh sb="3" eb="7">
      <t>カイゴショクイン</t>
    </rPh>
    <rPh sb="8" eb="9">
      <t>リ</t>
    </rPh>
    <rPh sb="9" eb="10">
      <t>ア</t>
    </rPh>
    <rPh sb="17" eb="18">
      <t>エン</t>
    </rPh>
    <rPh sb="19" eb="21">
      <t>レイワ</t>
    </rPh>
    <rPh sb="22" eb="23">
      <t>ネン</t>
    </rPh>
    <rPh sb="24" eb="25">
      <t>ガツ</t>
    </rPh>
    <rPh sb="27" eb="28">
      <t>ガツ</t>
    </rPh>
    <phoneticPr fontId="46"/>
  </si>
  <si>
    <t>（３）サービスの提供に要する費用×1.16％（令和6年6月～）</t>
    <rPh sb="8" eb="10">
      <t>テイキョウ</t>
    </rPh>
    <rPh sb="11" eb="12">
      <t>ヨウ</t>
    </rPh>
    <rPh sb="14" eb="16">
      <t>ヒヨウ</t>
    </rPh>
    <rPh sb="23" eb="25">
      <t>レイワ</t>
    </rPh>
    <rPh sb="26" eb="27">
      <t>ネン</t>
    </rPh>
    <rPh sb="28" eb="29">
      <t>ガツ</t>
    </rPh>
    <phoneticPr fontId="46"/>
  </si>
  <si>
    <t>①　処遇改善（１）の適用のみの場合</t>
    <rPh sb="2" eb="6">
      <t>ショグウカイゼン</t>
    </rPh>
    <rPh sb="10" eb="12">
      <t>テキヨウ</t>
    </rPh>
    <rPh sb="15" eb="17">
      <t>バアイ</t>
    </rPh>
    <phoneticPr fontId="46"/>
  </si>
  <si>
    <t>処遇改善総額（年額）</t>
    <rPh sb="0" eb="6">
      <t>ショグウカイゼンソウガク</t>
    </rPh>
    <rPh sb="7" eb="9">
      <t>ネンガク</t>
    </rPh>
    <phoneticPr fontId="46"/>
  </si>
  <si>
    <t>②　処遇改善（１）、（２）を適用する場合</t>
    <rPh sb="2" eb="6">
      <t>ショグウカイゼン</t>
    </rPh>
    <rPh sb="14" eb="16">
      <t>テキヨウ</t>
    </rPh>
    <rPh sb="18" eb="20">
      <t>バアイ</t>
    </rPh>
    <phoneticPr fontId="46"/>
  </si>
  <si>
    <t>③　処遇改善（１）、（３）を適用する場合</t>
    <rPh sb="2" eb="6">
      <t>ショグウカイゼン</t>
    </rPh>
    <rPh sb="14" eb="16">
      <t>テキヨウ</t>
    </rPh>
    <rPh sb="18" eb="20">
      <t>バアイ</t>
    </rPh>
    <phoneticPr fontId="46"/>
  </si>
  <si>
    <t>④　処遇改善（１）、（２）、（３）を適用する場合</t>
    <rPh sb="2" eb="6">
      <t>ショグウカイゼン</t>
    </rPh>
    <rPh sb="18" eb="20">
      <t>テキヨウ</t>
    </rPh>
    <rPh sb="22" eb="24">
      <t>バアイ</t>
    </rPh>
    <phoneticPr fontId="46"/>
  </si>
  <si>
    <t>処遇改善総額（年額）</t>
    <rPh sb="0" eb="4">
      <t>ショグウカイゼン</t>
    </rPh>
    <rPh sb="4" eb="6">
      <t>ソウガク</t>
    </rPh>
    <rPh sb="7" eb="9">
      <t>ネンガク</t>
    </rPh>
    <phoneticPr fontId="46"/>
  </si>
  <si>
    <t>⑤　処遇改善（２）を適用する場合</t>
    <rPh sb="2" eb="6">
      <t>ショグウカイゼン</t>
    </rPh>
    <rPh sb="10" eb="12">
      <t>テキヨウ</t>
    </rPh>
    <rPh sb="14" eb="16">
      <t>バアイ</t>
    </rPh>
    <phoneticPr fontId="46"/>
  </si>
  <si>
    <t>⑥　処遇改善（２）、（３）を適用する場合</t>
    <rPh sb="2" eb="6">
      <t>ショグウカイゼン</t>
    </rPh>
    <rPh sb="14" eb="16">
      <t>テキヨウ</t>
    </rPh>
    <rPh sb="18" eb="20">
      <t>バアイ</t>
    </rPh>
    <phoneticPr fontId="46"/>
  </si>
  <si>
    <t>⑦　処遇改善（３）を適用する場合</t>
    <rPh sb="2" eb="6">
      <t>ショグウカイゼン</t>
    </rPh>
    <rPh sb="10" eb="12">
      <t>テキヨウ</t>
    </rPh>
    <rPh sb="14" eb="16">
      <t>バアイ</t>
    </rPh>
    <phoneticPr fontId="46"/>
  </si>
  <si>
    <t>処遇改善（４月～）</t>
    <rPh sb="0" eb="2">
      <t>ショグウ</t>
    </rPh>
    <rPh sb="2" eb="4">
      <t>カイゼン</t>
    </rPh>
    <rPh sb="6" eb="7">
      <t>ガツ</t>
    </rPh>
    <phoneticPr fontId="46"/>
  </si>
  <si>
    <t>月額</t>
    <rPh sb="0" eb="2">
      <t>ゲツガク</t>
    </rPh>
    <phoneticPr fontId="13"/>
  </si>
  <si>
    <t>処遇改善（３）（６月～）</t>
    <rPh sb="0" eb="4">
      <t>ショグウカイゼン</t>
    </rPh>
    <rPh sb="9" eb="10">
      <t>ガツ</t>
    </rPh>
    <phoneticPr fontId="46"/>
  </si>
  <si>
    <t>処遇改善（３）（８月～）</t>
    <rPh sb="0" eb="4">
      <t>ショグウカイゼン</t>
    </rPh>
    <rPh sb="9" eb="10">
      <t>ガツ</t>
    </rPh>
    <phoneticPr fontId="46"/>
  </si>
  <si>
    <t>処遇改善（３）（６月～７月）</t>
    <rPh sb="0" eb="4">
      <t>ショグウカイゼン</t>
    </rPh>
    <rPh sb="9" eb="10">
      <t>ガツ</t>
    </rPh>
    <rPh sb="12" eb="13">
      <t>ガツ</t>
    </rPh>
    <phoneticPr fontId="46"/>
  </si>
  <si>
    <t>処遇改善（２）（４月～７月）</t>
    <rPh sb="0" eb="4">
      <t>ショグウカイゼン</t>
    </rPh>
    <rPh sb="9" eb="10">
      <t>ガツ</t>
    </rPh>
    <rPh sb="12" eb="13">
      <t>ガツ</t>
    </rPh>
    <phoneticPr fontId="46"/>
  </si>
  <si>
    <t>処遇改善（１）（４月～）</t>
    <rPh sb="0" eb="4">
      <t>ショグウカイゼン</t>
    </rPh>
    <rPh sb="9" eb="10">
      <t>ガツ</t>
    </rPh>
    <phoneticPr fontId="46"/>
  </si>
  <si>
    <t>処遇改善（２）（４月～７月）</t>
    <rPh sb="0" eb="2">
      <t>ショグウ</t>
    </rPh>
    <rPh sb="2" eb="4">
      <t>カイゼン</t>
    </rPh>
    <rPh sb="9" eb="10">
      <t>ガツ</t>
    </rPh>
    <rPh sb="12" eb="13">
      <t>ガツ</t>
    </rPh>
    <phoneticPr fontId="46"/>
  </si>
  <si>
    <t>【２】処遇改善見込総額（年額）
※実際に支給する処遇改善額の総額（見込み）を入力してください。金額は【１】を超えるように設定してください。</t>
    <rPh sb="33" eb="35">
      <t>ミコ</t>
    </rPh>
    <phoneticPr fontId="13"/>
  </si>
  <si>
    <r>
      <t xml:space="preserve">【３】処遇改善額の支給方法
</t>
    </r>
    <r>
      <rPr>
        <sz val="10"/>
        <color theme="1"/>
        <rFont val="ＭＳ Ｐゴシック"/>
        <family val="3"/>
        <charset val="128"/>
        <scheme val="minor"/>
      </rPr>
      <t>あてはまるものに〇をつけてください</t>
    </r>
    <rPh sb="3" eb="8">
      <t>ショグウカイゼンガク</t>
    </rPh>
    <rPh sb="9" eb="13">
      <t>シキュウホウホウ</t>
    </rPh>
    <phoneticPr fontId="13"/>
  </si>
  <si>
    <t>基本給</t>
    <rPh sb="0" eb="3">
      <t>キホンキュウ</t>
    </rPh>
    <phoneticPr fontId="13"/>
  </si>
  <si>
    <t>手当（新設）</t>
    <rPh sb="0" eb="2">
      <t>テアテ</t>
    </rPh>
    <rPh sb="3" eb="5">
      <t>シンセツ</t>
    </rPh>
    <phoneticPr fontId="13"/>
  </si>
  <si>
    <t>手当（既存）</t>
    <rPh sb="0" eb="2">
      <t>テアテ</t>
    </rPh>
    <rPh sb="3" eb="5">
      <t>キゾン</t>
    </rPh>
    <phoneticPr fontId="13"/>
  </si>
  <si>
    <t>賞与</t>
    <rPh sb="0" eb="2">
      <t>ショウヨ</t>
    </rPh>
    <phoneticPr fontId="13"/>
  </si>
  <si>
    <t>【注意事項】</t>
    <rPh sb="1" eb="5">
      <t>チュウイジコウ</t>
    </rPh>
    <phoneticPr fontId="13"/>
  </si>
  <si>
    <t>実施する処遇改善に✓を入れてください。</t>
    <rPh sb="0" eb="2">
      <t>ジッシ</t>
    </rPh>
    <rPh sb="4" eb="9">
      <t>ショグウ</t>
    </rPh>
    <rPh sb="11" eb="12">
      <t>イ</t>
    </rPh>
    <phoneticPr fontId="13"/>
  </si>
  <si>
    <t>別表３の事務費基準額の総額に、処遇改善総額（年額）を加えた額が入力されます。</t>
    <rPh sb="23" eb="24">
      <t>ガク</t>
    </rPh>
    <phoneticPr fontId="13"/>
  </si>
  <si>
    <t>その他
（　　　　　　　　　　　　　　　　　　　）</t>
    <rPh sb="2" eb="3">
      <t>タ</t>
    </rPh>
    <phoneticPr fontId="13"/>
  </si>
  <si>
    <t>【１】処遇改善総額（年額）
※上記①～⑦の中から施設において適用する処遇改善総額（年額）をそのまま入力してください。</t>
    <rPh sb="3" eb="9">
      <t>ショグウカイゼンソウガク</t>
    </rPh>
    <rPh sb="10" eb="12">
      <t>ネンガク</t>
    </rPh>
    <rPh sb="15" eb="17">
      <t>ジョウキ</t>
    </rPh>
    <rPh sb="21" eb="22">
      <t>ナカ</t>
    </rPh>
    <rPh sb="24" eb="26">
      <t>シセツ</t>
    </rPh>
    <rPh sb="30" eb="32">
      <t>テキヨウ</t>
    </rPh>
    <rPh sb="34" eb="40">
      <t>ショグウカイゼンソウガク</t>
    </rPh>
    <rPh sb="41" eb="43">
      <t>ネンガク</t>
    </rPh>
    <rPh sb="49" eb="51">
      <t>ニュウリョク</t>
    </rPh>
    <phoneticPr fontId="13"/>
  </si>
  <si>
    <t>年間介護職員数（常勤換算）</t>
    <rPh sb="0" eb="2">
      <t>ネンカン</t>
    </rPh>
    <rPh sb="2" eb="6">
      <t>カイゴショクイン</t>
    </rPh>
    <rPh sb="6" eb="7">
      <t>スウ</t>
    </rPh>
    <rPh sb="8" eb="12">
      <t>ジョウキンカンサン</t>
    </rPh>
    <phoneticPr fontId="13"/>
  </si>
  <si>
    <t>処遇改善額</t>
    <rPh sb="0" eb="4">
      <t>ショグウカイゼン</t>
    </rPh>
    <rPh sb="4" eb="5">
      <t>ガク</t>
    </rPh>
    <phoneticPr fontId="46"/>
  </si>
  <si>
    <t>対象入所者１人あたりの処遇改善月額</t>
    <rPh sb="0" eb="5">
      <t>タイショウニュウショシャ</t>
    </rPh>
    <rPh sb="6" eb="7">
      <t>ニン</t>
    </rPh>
    <rPh sb="11" eb="17">
      <t>ショグウカイゼンゲツガク</t>
    </rPh>
    <phoneticPr fontId="46"/>
  </si>
  <si>
    <t>年間入所者数</t>
    <rPh sb="0" eb="2">
      <t>ネンカン</t>
    </rPh>
    <rPh sb="2" eb="6">
      <t>ニュウショシャスウ</t>
    </rPh>
    <phoneticPr fontId="13"/>
  </si>
  <si>
    <t>別表３の事務費本人徴収額（セル番号F51）と処遇改善等により増額した本人徴収額の合計金額。</t>
    <rPh sb="15" eb="17">
      <t>バンゴウ</t>
    </rPh>
    <phoneticPr fontId="13"/>
  </si>
  <si>
    <t>【１】処遇改善により増額された本人徴収額の合計額（年額）
処遇改善により増額された本人徴収額の合計額を入力してください。
※1　対象者１人あたりの処遇改善月額に本人徴収額が発生する階層の人数（下記【２】を参照）を乗じて計算してください。
※2　適用する処遇改善によっては、各月において本人徴収額が異なりますのでご注意ください。</t>
    <rPh sb="3" eb="7">
      <t>ショグウカイゼン</t>
    </rPh>
    <rPh sb="10" eb="12">
      <t>ゾウガク</t>
    </rPh>
    <rPh sb="15" eb="20">
      <t>ホンニンチョウシュウガク</t>
    </rPh>
    <rPh sb="29" eb="33">
      <t>ショグウカイゼン</t>
    </rPh>
    <rPh sb="36" eb="38">
      <t>ゾウガク</t>
    </rPh>
    <rPh sb="41" eb="46">
      <t>ホンニンチョウシュウガク</t>
    </rPh>
    <rPh sb="47" eb="50">
      <t>ゴウケイガク</t>
    </rPh>
    <rPh sb="51" eb="53">
      <t>ニュウリョク</t>
    </rPh>
    <rPh sb="80" eb="85">
      <t>ホンニンチョウシュウガク</t>
    </rPh>
    <rPh sb="86" eb="88">
      <t>ハッセイ</t>
    </rPh>
    <rPh sb="90" eb="92">
      <t>カイソウ</t>
    </rPh>
    <rPh sb="93" eb="95">
      <t>ニンズウ</t>
    </rPh>
    <rPh sb="96" eb="98">
      <t>カキ</t>
    </rPh>
    <rPh sb="102" eb="104">
      <t>サンショウ</t>
    </rPh>
    <rPh sb="106" eb="107">
      <t>ジョウ</t>
    </rPh>
    <rPh sb="109" eb="111">
      <t>ケイサン</t>
    </rPh>
    <rPh sb="122" eb="124">
      <t>テキヨウ</t>
    </rPh>
    <rPh sb="126" eb="130">
      <t>ショグウカイゼン</t>
    </rPh>
    <rPh sb="136" eb="138">
      <t>カクツキ</t>
    </rPh>
    <rPh sb="142" eb="147">
      <t>ホンニンチョウシュウガク</t>
    </rPh>
    <rPh sb="148" eb="149">
      <t>コト</t>
    </rPh>
    <rPh sb="156" eb="158">
      <t>チュウイ</t>
    </rPh>
    <phoneticPr fontId="13"/>
  </si>
  <si>
    <t>※本人徴収が発生する階層の人数は、変更交付申請書の別表２を参照してください。</t>
    <rPh sb="1" eb="5">
      <t>ホンニンチョウシュウ</t>
    </rPh>
    <rPh sb="6" eb="8">
      <t>ハッセイ</t>
    </rPh>
    <rPh sb="10" eb="12">
      <t>カイソウ</t>
    </rPh>
    <rPh sb="13" eb="15">
      <t>ニンズウ</t>
    </rPh>
    <rPh sb="17" eb="24">
      <t>ヘンコウコウフシンセイショ</t>
    </rPh>
    <rPh sb="25" eb="27">
      <t>ベッピョウ</t>
    </rPh>
    <rPh sb="29" eb="31">
      <t>サンショウ</t>
    </rPh>
    <phoneticPr fontId="13"/>
  </si>
  <si>
    <r>
      <t>【２】
処遇改善（１）（４月～）　　　　　　⇒　　　本人徴収が発生する階層の人数の年合計
処遇改善（２）（４月～７月）</t>
    </r>
    <r>
      <rPr>
        <sz val="8"/>
        <color theme="1"/>
        <rFont val="ＭＳ Ｐゴシック"/>
        <family val="3"/>
        <charset val="128"/>
        <scheme val="minor"/>
      </rPr>
      <t xml:space="preserve"> </t>
    </r>
    <r>
      <rPr>
        <sz val="11"/>
        <color theme="1"/>
        <rFont val="ＭＳ Ｐゴシック"/>
        <family val="2"/>
        <charset val="128"/>
        <scheme val="minor"/>
      </rPr>
      <t>　　　⇒　　　本人徴収が発生する階層の４月～７月の人数の合計
処遇改善（３）（６月～）　　　　　　⇒　　　本人徴収が発生する階層の６月～３月の人数の合計
処遇改善（３）（６月～７月）　</t>
    </r>
    <r>
      <rPr>
        <sz val="8"/>
        <color theme="1"/>
        <rFont val="ＭＳ Ｐゴシック"/>
        <family val="3"/>
        <charset val="128"/>
        <scheme val="minor"/>
      </rPr>
      <t xml:space="preserve"> </t>
    </r>
    <r>
      <rPr>
        <sz val="11"/>
        <color theme="1"/>
        <rFont val="ＭＳ Ｐゴシック"/>
        <family val="2"/>
        <charset val="128"/>
        <scheme val="minor"/>
      </rPr>
      <t>　　⇒　　　本人徴収が発生する階層の６月～７月の人数の合計
処遇改善（３）（８月～）　　　　　　⇒　　　本人徴収が発生する階層の８月～３月の人数の合計</t>
    </r>
    <phoneticPr fontId="13"/>
  </si>
  <si>
    <t>　八尾市長　様</t>
    <rPh sb="1" eb="4">
      <t>ヤオシ</t>
    </rPh>
    <rPh sb="4" eb="5">
      <t>チョウ</t>
    </rPh>
    <rPh sb="6" eb="7">
      <t>サマ</t>
    </rPh>
    <phoneticPr fontId="13"/>
  </si>
  <si>
    <t>　先に交付の決定を受けた令和６年度の大阪府軽費老人ホーム事務費補助金について、下記のとおり変更が生じたので、八尾市軽費老人ホーム事務費補助金交付要綱第５条の規定により、関係書類を添えて申請します。</t>
    <rPh sb="1" eb="2">
      <t>サキ</t>
    </rPh>
    <rPh sb="3" eb="5">
      <t>コウフ</t>
    </rPh>
    <rPh sb="6" eb="8">
      <t>ケッテイ</t>
    </rPh>
    <rPh sb="9" eb="10">
      <t>ウ</t>
    </rPh>
    <rPh sb="12" eb="14">
      <t>レイワ</t>
    </rPh>
    <rPh sb="15" eb="17">
      <t>ネンド</t>
    </rPh>
    <rPh sb="18" eb="21">
      <t>オオサカフ</t>
    </rPh>
    <rPh sb="21" eb="23">
      <t>ケイヒ</t>
    </rPh>
    <rPh sb="23" eb="25">
      <t>ロウジン</t>
    </rPh>
    <rPh sb="28" eb="31">
      <t>ジムヒ</t>
    </rPh>
    <rPh sb="31" eb="34">
      <t>ホジョキン</t>
    </rPh>
    <rPh sb="54" eb="57">
      <t>ヤオシ</t>
    </rPh>
    <phoneticPr fontId="13"/>
  </si>
  <si>
    <r>
      <t>※　当初予算に大きな変更があり、事務費支出額が大きく変わる場合や、職員の配置に変更があり、事務費単価の変更が見込まられる施設については、</t>
    </r>
    <r>
      <rPr>
        <b/>
        <u/>
        <sz val="14"/>
        <rFont val="ＭＳ Ｐゴシック"/>
        <family val="3"/>
        <charset val="128"/>
      </rPr>
      <t>八尾市健康福祉部高齢介護課</t>
    </r>
    <r>
      <rPr>
        <sz val="14"/>
        <rFont val="ＭＳ Ｐゴシック"/>
        <family val="3"/>
        <charset val="128"/>
      </rPr>
      <t>までご連絡下さい。</t>
    </r>
    <rPh sb="2" eb="4">
      <t>トウショ</t>
    </rPh>
    <rPh sb="4" eb="6">
      <t>ヨサン</t>
    </rPh>
    <rPh sb="7" eb="8">
      <t>オオ</t>
    </rPh>
    <rPh sb="10" eb="12">
      <t>ヘンコウ</t>
    </rPh>
    <rPh sb="16" eb="19">
      <t>ジムヒ</t>
    </rPh>
    <rPh sb="19" eb="22">
      <t>シシュツガク</t>
    </rPh>
    <rPh sb="23" eb="24">
      <t>オオ</t>
    </rPh>
    <rPh sb="26" eb="27">
      <t>カ</t>
    </rPh>
    <rPh sb="29" eb="31">
      <t>バアイ</t>
    </rPh>
    <rPh sb="33" eb="35">
      <t>ショクイン</t>
    </rPh>
    <rPh sb="36" eb="38">
      <t>ハイチ</t>
    </rPh>
    <rPh sb="39" eb="41">
      <t>ヘンコウ</t>
    </rPh>
    <rPh sb="45" eb="48">
      <t>ジムヒ</t>
    </rPh>
    <rPh sb="48" eb="50">
      <t>タンカ</t>
    </rPh>
    <rPh sb="51" eb="53">
      <t>ヘンコウ</t>
    </rPh>
    <rPh sb="54" eb="56">
      <t>ミコ</t>
    </rPh>
    <rPh sb="60" eb="62">
      <t>シセツ</t>
    </rPh>
    <rPh sb="68" eb="71">
      <t>ヤオシ</t>
    </rPh>
    <rPh sb="71" eb="73">
      <t>ケンコウ</t>
    </rPh>
    <rPh sb="73" eb="75">
      <t>フクシ</t>
    </rPh>
    <rPh sb="75" eb="76">
      <t>ブ</t>
    </rPh>
    <rPh sb="76" eb="78">
      <t>コウレイ</t>
    </rPh>
    <rPh sb="78" eb="80">
      <t>カイゴ</t>
    </rPh>
    <rPh sb="80" eb="81">
      <t>カ</t>
    </rPh>
    <rPh sb="84" eb="86">
      <t>レンラク</t>
    </rPh>
    <rPh sb="86" eb="87">
      <t>クダ</t>
    </rPh>
    <phoneticPr fontId="13"/>
  </si>
  <si>
    <r>
      <t>〇　処遇改善を実施する場合は、上記①～⑦のいずれか一つを適用してください。
〇　処遇改善を実施する場合は、処遇改善見込総額（年額）が処遇改善総額（年額）を上回るように支給してください。なお、介護職員以外の職員にも、増額分の原資を分配することは各施設の判断で可能です。（処遇改善実績額が処遇改善総額（年額）を上回らない場合、返還が発生いたしますのでご注意ください）
〇　職員への処遇改善額の支給方法は、各施設の判断で決定することができます。
〇　実績報告・指導監査の際に、事務費補助金について確認いたしますので、処遇改善の支給実績が確認できるようにしてください。（給与明細に処遇改善分の金額を記載する等）
〇</t>
    </r>
    <r>
      <rPr>
        <sz val="11"/>
        <color rgb="FFFF0000"/>
        <rFont val="ＭＳ Ｐゴシック"/>
        <family val="3"/>
        <charset val="128"/>
        <scheme val="minor"/>
      </rPr>
      <t>【入所者から徴収すべきサービスの提供に要する費用の額（月額）「対象収入による階層区分における負担額（令和６年10月7日付八健高第１５９９号軽費老人ホームが入所者から支払いを受ける利用料の額について（通知）　別紙１）」】が別表１の一般入所事務費単価（セル番号B11）を上回る入所者について、各月の利用料の請求書を実績報告時に提出いただきます。</t>
    </r>
    <r>
      <rPr>
        <sz val="11"/>
        <color theme="1"/>
        <rFont val="ＭＳ Ｐゴシック"/>
        <family val="2"/>
        <charset val="128"/>
        <scheme val="minor"/>
      </rPr>
      <t xml:space="preserve">
〇　対象入所者一人当たりの処遇改善額（月額）計算方法
・処遇改善（１）、（２）、（３）共通
　処遇改善額（月額）÷「対象入所者数（一般入所者数）」＝「対象入所者一人当たりの処遇改善月額（小数点切捨）」
上記によって求めた金額を、各施設におけるサービスの提供に要する基本額に加算する。
※各月に応じて加算される処遇改善額が異なりますのでご注意ください。
</t>
    </r>
    <r>
      <rPr>
        <sz val="11"/>
        <color rgb="FFFF0000"/>
        <rFont val="ＭＳ Ｐゴシック"/>
        <family val="3"/>
        <charset val="128"/>
        <scheme val="minor"/>
      </rPr>
      <t xml:space="preserve">例１：処遇改善（１）（２）（３）を実施する施設
　４，５月：（１）、（２）の加算　　６．７月：（１）、（２）、（３）の加算　　８月以降：（１）、（３）の加算
</t>
    </r>
    <r>
      <rPr>
        <sz val="11"/>
        <color rgb="FF0070C0"/>
        <rFont val="ＭＳ Ｐゴシック"/>
        <family val="3"/>
        <charset val="128"/>
        <scheme val="minor"/>
      </rPr>
      <t xml:space="preserve">例２：処遇改善（２）（３）を実施する施設
　４，５月：（２）の加算　　６，７月（２）、（３）の加算　　８月以降（３）の加算
</t>
    </r>
    <r>
      <rPr>
        <sz val="11"/>
        <color theme="1"/>
        <rFont val="ＭＳ Ｐゴシック"/>
        <family val="2"/>
        <charset val="128"/>
        <scheme val="minor"/>
      </rPr>
      <t>処遇改善額を対象職員に支給する月は各施設の判断で決定することができますが、処遇改善額の計算はそれぞれの処遇改善の対象期間における施設の状況によって計算することとしてください。</t>
    </r>
    <rPh sb="363" eb="364">
      <t>ハチ</t>
    </rPh>
    <rPh sb="364" eb="365">
      <t>ケン</t>
    </rPh>
    <rPh sb="365" eb="366">
      <t>コウ</t>
    </rPh>
    <rPh sb="366" eb="367">
      <t>ダイ</t>
    </rPh>
    <rPh sb="564" eb="565">
      <t>ゲツ</t>
    </rPh>
    <rPh sb="567" eb="570">
      <t>ショウスウテン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</si>
</sst>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円&quot;"/>
    <numFmt numFmtId="178" formatCode="[$-411]ggge&quot;年&quot;m&quot;月&quot;d&quot;日&quot;;@"/>
    <numFmt numFmtId="179" formatCode="0&quot;名&quot;"/>
    <numFmt numFmtId="180" formatCode="0&quot;円&quot;"/>
    <numFmt numFmtId="181" formatCode="0,000&quot;円&quot;"/>
    <numFmt numFmtId="182" formatCode="0.0"/>
    <numFmt numFmtId="183" formatCode="#,##0;&quot;▲ &quot;#,##0"/>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sz val="24"/>
      <name val="ＭＳ Ｐゴシック"/>
      <family val="3"/>
      <charset val="128"/>
    </font>
    <font>
      <sz val="12"/>
      <name val="ＭＳ Ｐゴシック"/>
      <family val="3"/>
      <charset val="128"/>
    </font>
    <font>
      <sz val="10"/>
      <name val="ＭＳ ゴシック"/>
      <family val="3"/>
      <charset val="128"/>
    </font>
    <font>
      <b/>
      <u/>
      <sz val="20"/>
      <name val="ＭＳ Ｐゴシック"/>
      <family val="3"/>
      <charset val="128"/>
    </font>
    <font>
      <b/>
      <sz val="12"/>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16"/>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u/>
      <sz val="12"/>
      <name val="ＭＳ Ｐゴシック"/>
      <family val="3"/>
      <charset val="128"/>
    </font>
    <font>
      <b/>
      <u/>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0"/>
      <color indexed="10"/>
      <name val="MS P ゴシック"/>
      <family val="3"/>
      <charset val="128"/>
    </font>
    <font>
      <b/>
      <sz val="9"/>
      <color indexed="81"/>
      <name val="MS P ゴシック"/>
      <family val="3"/>
      <charset val="128"/>
    </font>
    <font>
      <b/>
      <sz val="10"/>
      <color indexed="81"/>
      <name val="MS P ゴシック"/>
      <family val="3"/>
      <charset val="128"/>
    </font>
    <font>
      <b/>
      <sz val="9"/>
      <color indexed="10"/>
      <name val="MS P ゴシック"/>
      <family val="3"/>
      <charset val="128"/>
    </font>
    <font>
      <sz val="6"/>
      <name val="ＭＳ Ｐゴシック"/>
      <family val="2"/>
      <charset val="128"/>
      <scheme val="minor"/>
    </font>
    <font>
      <sz val="11"/>
      <color rgb="FFFF0000"/>
      <name val="ＭＳ Ｐゴシック"/>
      <family val="3"/>
      <charset val="128"/>
      <scheme val="minor"/>
    </font>
    <font>
      <sz val="11"/>
      <color rgb="FF0070C0"/>
      <name val="ＭＳ Ｐゴシック"/>
      <family val="3"/>
      <charset val="128"/>
      <scheme val="minor"/>
    </font>
    <font>
      <sz val="8"/>
      <color theme="1"/>
      <name val="ＭＳ Ｐゴシック"/>
      <family val="3"/>
      <charset val="128"/>
      <scheme val="minor"/>
    </font>
  </fonts>
  <fills count="11">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8" tint="0.39994506668294322"/>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double">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diagonal/>
    </border>
    <border>
      <left style="double">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hair">
        <color indexed="64"/>
      </right>
      <top style="thin">
        <color indexed="64"/>
      </top>
      <bottom/>
      <diagonal/>
    </border>
    <border>
      <left style="double">
        <color indexed="64"/>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s>
  <cellStyleXfs count="9">
    <xf numFmtId="0" fontId="0" fillId="0" borderId="0"/>
    <xf numFmtId="9" fontId="15" fillId="0" borderId="0" applyFont="0" applyFill="0" applyBorder="0" applyAlignment="0" applyProtection="0"/>
    <xf numFmtId="38" fontId="12" fillId="0" borderId="0" applyFont="0" applyFill="0" applyBorder="0" applyAlignment="0" applyProtection="0"/>
    <xf numFmtId="38" fontId="15" fillId="0" borderId="0" applyFont="0" applyFill="0" applyBorder="0" applyAlignment="0" applyProtection="0"/>
    <xf numFmtId="0" fontId="33" fillId="0" borderId="0">
      <alignment vertical="center"/>
    </xf>
    <xf numFmtId="38" fontId="12" fillId="0" borderId="0" applyFont="0" applyFill="0" applyBorder="0" applyAlignment="0" applyProtection="0"/>
    <xf numFmtId="0" fontId="12" fillId="0" borderId="0"/>
    <xf numFmtId="0" fontId="11" fillId="0" borderId="0">
      <alignment vertical="center"/>
    </xf>
    <xf numFmtId="0" fontId="10" fillId="0" borderId="0">
      <alignment vertical="center"/>
    </xf>
  </cellStyleXfs>
  <cellXfs count="322">
    <xf numFmtId="0" fontId="0" fillId="0" borderId="0" xfId="0"/>
    <xf numFmtId="0" fontId="14" fillId="0" borderId="0" xfId="0" applyFont="1"/>
    <xf numFmtId="0" fontId="0" fillId="0" borderId="0" xfId="0" applyAlignment="1">
      <alignment horizontal="right"/>
    </xf>
    <xf numFmtId="0" fontId="0" fillId="0" borderId="0" xfId="0" applyAlignment="1">
      <alignment horizontal="center"/>
    </xf>
    <xf numFmtId="38" fontId="0" fillId="0" borderId="1" xfId="2" applyFont="1" applyBorder="1" applyAlignment="1">
      <alignment horizontal="center" vertical="center"/>
    </xf>
    <xf numFmtId="38" fontId="0" fillId="0" borderId="0" xfId="2" applyFont="1" applyAlignment="1">
      <alignment vertical="center"/>
    </xf>
    <xf numFmtId="38" fontId="0" fillId="0" borderId="1" xfId="2" applyFont="1" applyBorder="1" applyAlignment="1">
      <alignment vertical="center"/>
    </xf>
    <xf numFmtId="38" fontId="0" fillId="0" borderId="0" xfId="2" applyFont="1" applyAlignment="1">
      <alignment vertical="center" wrapText="1"/>
    </xf>
    <xf numFmtId="38" fontId="0" fillId="0" borderId="1" xfId="2" quotePrefix="1" applyFont="1" applyBorder="1" applyAlignment="1">
      <alignment vertical="center"/>
    </xf>
    <xf numFmtId="38" fontId="17" fillId="0" borderId="1" xfId="2" applyFont="1" applyBorder="1" applyAlignment="1">
      <alignment vertical="center"/>
    </xf>
    <xf numFmtId="38" fontId="16" fillId="0" borderId="0" xfId="2" applyFont="1" applyAlignment="1">
      <alignment vertical="center"/>
    </xf>
    <xf numFmtId="0" fontId="0" fillId="0" borderId="0" xfId="0" applyFill="1" applyBorder="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2" xfId="3" applyNumberFormat="1" applyFont="1" applyBorder="1" applyAlignment="1">
      <alignment vertical="center"/>
    </xf>
    <xf numFmtId="177" fontId="0" fillId="0" borderId="1" xfId="2" applyNumberFormat="1" applyFont="1" applyBorder="1" applyAlignment="1">
      <alignment horizontal="right" vertical="center"/>
    </xf>
    <xf numFmtId="38" fontId="0" fillId="0" borderId="1" xfId="2" applyFont="1" applyBorder="1" applyAlignment="1">
      <alignment horizontal="center" vertical="center" wrapText="1"/>
    </xf>
    <xf numFmtId="38" fontId="0" fillId="0" borderId="1" xfId="2" applyFont="1" applyBorder="1" applyAlignment="1">
      <alignment vertical="center" shrinkToFit="1"/>
    </xf>
    <xf numFmtId="176" fontId="0" fillId="0" borderId="1" xfId="2" applyNumberFormat="1" applyFont="1" applyBorder="1" applyAlignment="1">
      <alignment horizontal="right" vertical="center"/>
    </xf>
    <xf numFmtId="38" fontId="0" fillId="0" borderId="4" xfId="2" applyFont="1" applyBorder="1" applyAlignment="1">
      <alignment horizontal="center" vertical="center" wrapText="1"/>
    </xf>
    <xf numFmtId="38" fontId="0" fillId="0" borderId="0" xfId="2" applyFont="1" applyBorder="1" applyAlignment="1">
      <alignment vertical="center"/>
    </xf>
    <xf numFmtId="38" fontId="0" fillId="0" borderId="5" xfId="2" applyFont="1" applyBorder="1" applyAlignment="1">
      <alignment horizontal="center" vertical="center"/>
    </xf>
    <xf numFmtId="177" fontId="0" fillId="0" borderId="5" xfId="2" applyNumberFormat="1" applyFont="1" applyBorder="1" applyAlignment="1">
      <alignment horizontal="right" vertical="center"/>
    </xf>
    <xf numFmtId="0" fontId="19"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Border="1" applyAlignment="1">
      <alignment horizontal="center" vertical="center"/>
    </xf>
    <xf numFmtId="0" fontId="21" fillId="0" borderId="0" xfId="0" applyFont="1"/>
    <xf numFmtId="0" fontId="0" fillId="0" borderId="0" xfId="0" applyBorder="1" applyAlignment="1">
      <alignment horizontal="right" vertical="center"/>
    </xf>
    <xf numFmtId="0" fontId="19" fillId="3" borderId="1" xfId="0" applyFont="1" applyFill="1" applyBorder="1" applyAlignment="1">
      <alignment vertical="center"/>
    </xf>
    <xf numFmtId="0" fontId="19" fillId="0" borderId="1" xfId="0" applyFont="1" applyBorder="1" applyAlignment="1">
      <alignment vertical="center"/>
    </xf>
    <xf numFmtId="0" fontId="19" fillId="0" borderId="0" xfId="0" applyFont="1" applyBorder="1" applyAlignment="1">
      <alignment horizontal="right" vertical="center"/>
    </xf>
    <xf numFmtId="0" fontId="19" fillId="0" borderId="0" xfId="0" applyFont="1" applyFill="1" applyBorder="1" applyAlignment="1">
      <alignment vertical="center"/>
    </xf>
    <xf numFmtId="0" fontId="19" fillId="3" borderId="6" xfId="0" applyFont="1" applyFill="1" applyBorder="1" applyAlignment="1">
      <alignment vertical="center"/>
    </xf>
    <xf numFmtId="0" fontId="19" fillId="0" borderId="0" xfId="0" applyFont="1" applyAlignment="1">
      <alignment horizontal="right" vertical="center"/>
    </xf>
    <xf numFmtId="0" fontId="19" fillId="0" borderId="0" xfId="0" applyFont="1" applyFill="1" applyBorder="1" applyAlignment="1">
      <alignment horizontal="center" vertical="center"/>
    </xf>
    <xf numFmtId="0" fontId="0" fillId="3" borderId="7" xfId="0" applyFont="1" applyFill="1" applyBorder="1" applyAlignment="1">
      <alignment vertical="center" wrapText="1" shrinkToFit="1"/>
    </xf>
    <xf numFmtId="0" fontId="0" fillId="0" borderId="0" xfId="0" applyFill="1" applyBorder="1" applyAlignment="1">
      <alignment horizontal="center"/>
    </xf>
    <xf numFmtId="0" fontId="22" fillId="4" borderId="1" xfId="0" applyFont="1" applyFill="1" applyBorder="1" applyAlignment="1">
      <alignment horizontal="center" vertical="center"/>
    </xf>
    <xf numFmtId="0" fontId="23" fillId="0" borderId="7" xfId="0" applyFont="1" applyBorder="1" applyAlignment="1">
      <alignment vertical="center"/>
    </xf>
    <xf numFmtId="0" fontId="19" fillId="0" borderId="8" xfId="0" applyFont="1" applyBorder="1" applyAlignment="1">
      <alignment vertical="center"/>
    </xf>
    <xf numFmtId="38" fontId="23" fillId="0" borderId="1" xfId="3" applyFont="1" applyBorder="1" applyAlignment="1">
      <alignment vertical="center"/>
    </xf>
    <xf numFmtId="38" fontId="0" fillId="0" borderId="0" xfId="3" applyFont="1" applyFill="1"/>
    <xf numFmtId="38" fontId="34" fillId="5" borderId="1" xfId="3" applyFont="1" applyFill="1" applyBorder="1" applyAlignment="1">
      <alignment vertical="center"/>
    </xf>
    <xf numFmtId="177" fontId="15" fillId="6" borderId="1" xfId="3" applyNumberFormat="1" applyFont="1" applyFill="1" applyBorder="1" applyAlignment="1">
      <alignment vertical="center"/>
    </xf>
    <xf numFmtId="180" fontId="19" fillId="6" borderId="10" xfId="0" applyNumberFormat="1" applyFont="1" applyFill="1" applyBorder="1" applyAlignment="1">
      <alignment vertical="center"/>
    </xf>
    <xf numFmtId="38" fontId="24" fillId="0" borderId="5" xfId="2" quotePrefix="1" applyFont="1" applyBorder="1" applyAlignment="1">
      <alignment vertical="center" wrapText="1"/>
    </xf>
    <xf numFmtId="0" fontId="17" fillId="0" borderId="0" xfId="0" applyFont="1"/>
    <xf numFmtId="0" fontId="17" fillId="0" borderId="0" xfId="0" applyFont="1" applyAlignment="1">
      <alignment horizontal="center"/>
    </xf>
    <xf numFmtId="0" fontId="17" fillId="0" borderId="0" xfId="0" applyFont="1" applyAlignment="1">
      <alignment horizontal="right"/>
    </xf>
    <xf numFmtId="0" fontId="17" fillId="0" borderId="0" xfId="0" applyFont="1" applyAlignment="1">
      <alignment horizontal="left"/>
    </xf>
    <xf numFmtId="0" fontId="17" fillId="0" borderId="1" xfId="0" applyFont="1" applyBorder="1" applyAlignment="1">
      <alignment horizontal="center" vertical="center"/>
    </xf>
    <xf numFmtId="0" fontId="17" fillId="0" borderId="0" xfId="0" applyFont="1" applyAlignment="1">
      <alignment horizontal="left" vertical="center"/>
    </xf>
    <xf numFmtId="0" fontId="17"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vertical="center"/>
    </xf>
    <xf numFmtId="176" fontId="17" fillId="0" borderId="1" xfId="0" applyNumberFormat="1" applyFont="1" applyBorder="1" applyAlignment="1">
      <alignment vertical="center"/>
    </xf>
    <xf numFmtId="0" fontId="25" fillId="0" borderId="0" xfId="0" applyFont="1" applyAlignment="1">
      <alignment vertical="top"/>
    </xf>
    <xf numFmtId="177" fontId="15" fillId="6" borderId="5" xfId="3" applyNumberFormat="1" applyFont="1" applyFill="1" applyBorder="1" applyAlignment="1">
      <alignment vertical="center"/>
    </xf>
    <xf numFmtId="38" fontId="0" fillId="0" borderId="1" xfId="2" applyFont="1" applyBorder="1" applyAlignment="1">
      <alignment horizontal="left" vertical="center"/>
    </xf>
    <xf numFmtId="38" fontId="0" fillId="0" borderId="0" xfId="2" applyFont="1" applyFill="1" applyBorder="1" applyAlignment="1">
      <alignment vertical="center"/>
    </xf>
    <xf numFmtId="38" fontId="0" fillId="0" borderId="9" xfId="2" applyFont="1" applyBorder="1" applyAlignment="1">
      <alignment vertical="center"/>
    </xf>
    <xf numFmtId="38" fontId="0" fillId="0" borderId="12" xfId="2" applyFont="1" applyBorder="1" applyAlignment="1">
      <alignment vertical="center"/>
    </xf>
    <xf numFmtId="177" fontId="26" fillId="0" borderId="13" xfId="2" applyNumberFormat="1" applyFont="1" applyBorder="1" applyAlignment="1">
      <alignment vertical="center"/>
    </xf>
    <xf numFmtId="38" fontId="0" fillId="0" borderId="14" xfId="2" applyFont="1" applyBorder="1" applyAlignment="1">
      <alignment vertical="center"/>
    </xf>
    <xf numFmtId="38" fontId="0" fillId="0" borderId="15" xfId="2" applyFont="1" applyBorder="1" applyAlignment="1">
      <alignment vertical="center"/>
    </xf>
    <xf numFmtId="176" fontId="26" fillId="0" borderId="13" xfId="2" applyNumberFormat="1" applyFont="1" applyBorder="1" applyAlignment="1">
      <alignment vertical="center"/>
    </xf>
    <xf numFmtId="38" fontId="0" fillId="0" borderId="11" xfId="2" applyFont="1" applyBorder="1" applyAlignment="1">
      <alignment horizontal="center" vertical="center"/>
    </xf>
    <xf numFmtId="38" fontId="0" fillId="0" borderId="16" xfId="2" applyFont="1" applyBorder="1" applyAlignment="1">
      <alignment vertical="center"/>
    </xf>
    <xf numFmtId="38" fontId="0" fillId="0" borderId="17" xfId="2" applyFont="1" applyBorder="1" applyAlignment="1">
      <alignment horizontal="right" vertical="center"/>
    </xf>
    <xf numFmtId="38" fontId="0" fillId="0" borderId="10" xfId="2" applyFont="1" applyBorder="1" applyAlignment="1">
      <alignment vertical="center"/>
    </xf>
    <xf numFmtId="176" fontId="0" fillId="0" borderId="4" xfId="2" applyNumberFormat="1" applyFont="1" applyBorder="1" applyAlignment="1">
      <alignment horizontal="right" vertical="center"/>
    </xf>
    <xf numFmtId="177" fontId="0" fillId="0" borderId="4" xfId="2" applyNumberFormat="1" applyFont="1" applyBorder="1" applyAlignment="1">
      <alignment horizontal="right" vertical="center"/>
    </xf>
    <xf numFmtId="38" fontId="0" fillId="0" borderId="0" xfId="2" applyFont="1" applyBorder="1" applyAlignment="1">
      <alignment horizontal="center" vertical="center"/>
    </xf>
    <xf numFmtId="176" fontId="26" fillId="0" borderId="0" xfId="2" applyNumberFormat="1" applyFont="1" applyBorder="1" applyAlignment="1">
      <alignment vertical="center"/>
    </xf>
    <xf numFmtId="38" fontId="0" fillId="0" borderId="0" xfId="2" applyFont="1" applyBorder="1" applyAlignment="1">
      <alignment horizontal="right" vertical="center"/>
    </xf>
    <xf numFmtId="177" fontId="26" fillId="0" borderId="0" xfId="2" applyNumberFormat="1" applyFont="1" applyBorder="1" applyAlignment="1">
      <alignment vertical="center"/>
    </xf>
    <xf numFmtId="38" fontId="0" fillId="0" borderId="7" xfId="2" applyFont="1" applyBorder="1" applyAlignment="1">
      <alignment horizontal="center" vertical="center"/>
    </xf>
    <xf numFmtId="176" fontId="25" fillId="0" borderId="1" xfId="0" applyNumberFormat="1" applyFont="1" applyBorder="1" applyAlignment="1">
      <alignment vertical="center"/>
    </xf>
    <xf numFmtId="179" fontId="19" fillId="7" borderId="18" xfId="0" applyNumberFormat="1" applyFont="1" applyFill="1" applyBorder="1" applyAlignment="1" applyProtection="1">
      <alignment vertical="center"/>
      <protection locked="0"/>
    </xf>
    <xf numFmtId="181" fontId="19" fillId="7" borderId="18" xfId="0" applyNumberFormat="1" applyFont="1" applyFill="1" applyBorder="1" applyAlignment="1" applyProtection="1">
      <alignment vertical="center"/>
      <protection locked="0"/>
    </xf>
    <xf numFmtId="0" fontId="28" fillId="0" borderId="0" xfId="0" applyFont="1"/>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vertical="center"/>
    </xf>
    <xf numFmtId="176" fontId="17" fillId="2" borderId="1" xfId="0" applyNumberFormat="1" applyFont="1" applyFill="1" applyBorder="1" applyAlignment="1" applyProtection="1">
      <alignment horizontal="center" vertical="center"/>
      <protection locked="0"/>
    </xf>
    <xf numFmtId="176" fontId="17" fillId="8" borderId="1" xfId="0" applyNumberFormat="1" applyFont="1" applyFill="1" applyBorder="1" applyAlignment="1" applyProtection="1">
      <alignment horizontal="center" vertical="center"/>
      <protection locked="0"/>
    </xf>
    <xf numFmtId="176" fontId="17" fillId="8" borderId="5" xfId="0" applyNumberFormat="1" applyFont="1" applyFill="1" applyBorder="1" applyAlignment="1" applyProtection="1">
      <alignment horizontal="center" vertical="center"/>
      <protection locked="0"/>
    </xf>
    <xf numFmtId="176" fontId="17" fillId="9" borderId="1" xfId="0" applyNumberFormat="1" applyFont="1" applyFill="1" applyBorder="1" applyAlignment="1" applyProtection="1">
      <alignment horizontal="center" vertical="center"/>
      <protection locked="0"/>
    </xf>
    <xf numFmtId="0" fontId="17" fillId="0" borderId="7" xfId="0" applyFont="1" applyBorder="1" applyAlignment="1">
      <alignment horizontal="center" vertical="center" wrapText="1"/>
    </xf>
    <xf numFmtId="0" fontId="17" fillId="0" borderId="19" xfId="0" applyFont="1" applyBorder="1" applyAlignment="1">
      <alignment horizontal="center" vertical="center"/>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76" fontId="17" fillId="2" borderId="23" xfId="0" applyNumberFormat="1" applyFont="1" applyFill="1" applyBorder="1" applyAlignment="1" applyProtection="1">
      <alignment horizontal="center" vertical="center"/>
      <protection locked="0"/>
    </xf>
    <xf numFmtId="176" fontId="17" fillId="2" borderId="24" xfId="0" applyNumberFormat="1" applyFont="1" applyFill="1" applyBorder="1" applyAlignment="1" applyProtection="1">
      <alignment horizontal="center" vertical="center"/>
      <protection locked="0"/>
    </xf>
    <xf numFmtId="176" fontId="17" fillId="8" borderId="23" xfId="0" applyNumberFormat="1" applyFont="1" applyFill="1" applyBorder="1" applyAlignment="1" applyProtection="1">
      <alignment horizontal="center" vertical="center"/>
      <protection locked="0"/>
    </xf>
    <xf numFmtId="176" fontId="17" fillId="8" borderId="24" xfId="0" applyNumberFormat="1" applyFont="1" applyFill="1" applyBorder="1" applyAlignment="1" applyProtection="1">
      <alignment horizontal="center" vertical="center"/>
      <protection locked="0"/>
    </xf>
    <xf numFmtId="176" fontId="17" fillId="8" borderId="25" xfId="0" applyNumberFormat="1" applyFont="1" applyFill="1" applyBorder="1" applyAlignment="1" applyProtection="1">
      <alignment horizontal="center" vertical="center"/>
      <protection locked="0"/>
    </xf>
    <xf numFmtId="176" fontId="17" fillId="8" borderId="26" xfId="0" applyNumberFormat="1" applyFont="1" applyFill="1" applyBorder="1" applyAlignment="1" applyProtection="1">
      <alignment horizontal="center" vertical="center"/>
      <protection locked="0"/>
    </xf>
    <xf numFmtId="176" fontId="17" fillId="0" borderId="27" xfId="0" applyNumberFormat="1" applyFont="1" applyBorder="1" applyAlignment="1">
      <alignment horizontal="center" vertical="center"/>
    </xf>
    <xf numFmtId="176" fontId="17" fillId="0" borderId="28" xfId="0" applyNumberFormat="1" applyFont="1" applyBorder="1" applyAlignment="1">
      <alignment horizontal="center" vertical="center"/>
    </xf>
    <xf numFmtId="176" fontId="17" fillId="9" borderId="23" xfId="0" applyNumberFormat="1" applyFont="1" applyFill="1" applyBorder="1" applyAlignment="1" applyProtection="1">
      <alignment horizontal="center" vertical="center"/>
      <protection locked="0"/>
    </xf>
    <xf numFmtId="176" fontId="17" fillId="9" borderId="24" xfId="0" applyNumberFormat="1" applyFont="1" applyFill="1" applyBorder="1" applyAlignment="1" applyProtection="1">
      <alignment horizontal="center" vertical="center"/>
      <protection locked="0"/>
    </xf>
    <xf numFmtId="0" fontId="19" fillId="6" borderId="0" xfId="0" applyFont="1" applyFill="1" applyAlignment="1">
      <alignment vertical="center"/>
    </xf>
    <xf numFmtId="0" fontId="17" fillId="6" borderId="0" xfId="0" applyFont="1" applyFill="1" applyAlignment="1">
      <alignment horizontal="right" vertical="center"/>
    </xf>
    <xf numFmtId="0" fontId="17" fillId="6" borderId="0" xfId="0" applyFont="1" applyFill="1" applyAlignment="1">
      <alignment vertical="center"/>
    </xf>
    <xf numFmtId="0" fontId="20" fillId="6" borderId="0" xfId="0" applyFont="1" applyFill="1" applyAlignment="1">
      <alignment horizontal="right" vertical="center"/>
    </xf>
    <xf numFmtId="0" fontId="19" fillId="6" borderId="0" xfId="0" applyFont="1" applyFill="1" applyBorder="1" applyAlignment="1">
      <alignment vertical="center"/>
    </xf>
    <xf numFmtId="0" fontId="19" fillId="6" borderId="0" xfId="0" applyFont="1" applyFill="1" applyAlignment="1">
      <alignment horizontal="center" vertical="center"/>
    </xf>
    <xf numFmtId="0" fontId="17" fillId="0" borderId="29" xfId="0" applyFont="1" applyBorder="1" applyAlignment="1">
      <alignment horizontal="center" vertical="center"/>
    </xf>
    <xf numFmtId="176" fontId="17" fillId="2" borderId="7" xfId="0" applyNumberFormat="1" applyFont="1" applyFill="1" applyBorder="1" applyAlignment="1" applyProtection="1">
      <alignment horizontal="center" vertical="center"/>
      <protection locked="0"/>
    </xf>
    <xf numFmtId="176" fontId="17" fillId="8" borderId="7" xfId="0" applyNumberFormat="1" applyFont="1" applyFill="1" applyBorder="1" applyAlignment="1" applyProtection="1">
      <alignment horizontal="center" vertical="center"/>
      <protection locked="0"/>
    </xf>
    <xf numFmtId="176" fontId="17" fillId="8" borderId="19" xfId="0" applyNumberFormat="1" applyFont="1" applyFill="1" applyBorder="1" applyAlignment="1" applyProtection="1">
      <alignment horizontal="center" vertical="center"/>
      <protection locked="0"/>
    </xf>
    <xf numFmtId="176" fontId="17" fillId="0" borderId="12" xfId="0" applyNumberFormat="1" applyFont="1" applyBorder="1" applyAlignment="1">
      <alignment horizontal="center" vertical="center"/>
    </xf>
    <xf numFmtId="176" fontId="17" fillId="0" borderId="30" xfId="0" applyNumberFormat="1" applyFont="1" applyBorder="1" applyAlignment="1">
      <alignment horizontal="center" vertical="center"/>
    </xf>
    <xf numFmtId="176" fontId="17" fillId="0" borderId="31" xfId="0" applyNumberFormat="1" applyFont="1" applyBorder="1" applyAlignment="1">
      <alignment horizontal="center" vertical="center"/>
    </xf>
    <xf numFmtId="176" fontId="25" fillId="0" borderId="1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9" borderId="7" xfId="0" applyNumberFormat="1" applyFont="1" applyFill="1" applyBorder="1" applyAlignment="1" applyProtection="1">
      <alignment horizontal="center" vertical="center"/>
      <protection locked="0"/>
    </xf>
    <xf numFmtId="0" fontId="33" fillId="0" borderId="0" xfId="4">
      <alignment vertical="center"/>
    </xf>
    <xf numFmtId="0" fontId="33" fillId="0" borderId="3" xfId="4" applyBorder="1">
      <alignment vertical="center"/>
    </xf>
    <xf numFmtId="0" fontId="33" fillId="3" borderId="3" xfId="4" applyFill="1" applyBorder="1">
      <alignment vertical="center"/>
    </xf>
    <xf numFmtId="0" fontId="33" fillId="0" borderId="38" xfId="4" applyBorder="1">
      <alignment vertical="center"/>
    </xf>
    <xf numFmtId="0" fontId="33" fillId="0" borderId="39" xfId="4" applyBorder="1">
      <alignment vertical="center"/>
    </xf>
    <xf numFmtId="0" fontId="33" fillId="3" borderId="40" xfId="4" applyFill="1" applyBorder="1">
      <alignment vertical="center"/>
    </xf>
    <xf numFmtId="0" fontId="33" fillId="3" borderId="36" xfId="4" applyFill="1" applyBorder="1">
      <alignment vertical="center"/>
    </xf>
    <xf numFmtId="0" fontId="33" fillId="0" borderId="41" xfId="4" applyBorder="1">
      <alignment vertical="center"/>
    </xf>
    <xf numFmtId="0" fontId="33" fillId="0" borderId="42" xfId="4" applyBorder="1">
      <alignment vertical="center"/>
    </xf>
    <xf numFmtId="0" fontId="33" fillId="3" borderId="43" xfId="4" applyFill="1" applyBorder="1">
      <alignment vertical="center"/>
    </xf>
    <xf numFmtId="0" fontId="33" fillId="3" borderId="6" xfId="4" applyFill="1" applyBorder="1">
      <alignment vertical="center"/>
    </xf>
    <xf numFmtId="0" fontId="33" fillId="0" borderId="36" xfId="4" applyBorder="1">
      <alignment vertical="center"/>
    </xf>
    <xf numFmtId="0" fontId="33" fillId="0" borderId="44" xfId="4" applyBorder="1">
      <alignment vertical="center"/>
    </xf>
    <xf numFmtId="0" fontId="33" fillId="3" borderId="45" xfId="4" applyFill="1" applyBorder="1" applyAlignment="1">
      <alignment horizontal="center" vertical="center"/>
    </xf>
    <xf numFmtId="0" fontId="33" fillId="3" borderId="4" xfId="4" applyFill="1" applyBorder="1">
      <alignment vertical="center"/>
    </xf>
    <xf numFmtId="0" fontId="33" fillId="0" borderId="1" xfId="4" applyBorder="1">
      <alignment vertical="center"/>
    </xf>
    <xf numFmtId="0" fontId="33" fillId="0" borderId="46" xfId="4" applyBorder="1">
      <alignment vertical="center"/>
    </xf>
    <xf numFmtId="0" fontId="33" fillId="3" borderId="47" xfId="4" applyFill="1" applyBorder="1">
      <alignment vertical="center"/>
    </xf>
    <xf numFmtId="0" fontId="33" fillId="3" borderId="7" xfId="4" applyFill="1" applyBorder="1">
      <alignment vertical="center"/>
    </xf>
    <xf numFmtId="0" fontId="35" fillId="0" borderId="0" xfId="4" applyFont="1">
      <alignment vertical="center"/>
    </xf>
    <xf numFmtId="0" fontId="37" fillId="0" borderId="51" xfId="4" applyFont="1" applyBorder="1" applyAlignment="1" applyProtection="1">
      <alignment vertical="center" shrinkToFit="1"/>
      <protection locked="0"/>
    </xf>
    <xf numFmtId="0" fontId="38" fillId="0" borderId="52" xfId="4" applyFont="1" applyBorder="1" applyProtection="1">
      <alignment vertical="center"/>
      <protection locked="0"/>
    </xf>
    <xf numFmtId="0" fontId="37" fillId="0" borderId="1" xfId="4" applyFont="1" applyBorder="1" applyAlignment="1" applyProtection="1">
      <alignment vertical="center" shrinkToFit="1"/>
      <protection locked="0"/>
    </xf>
    <xf numFmtId="0" fontId="38" fillId="0" borderId="7" xfId="4" applyFont="1" applyBorder="1" applyProtection="1">
      <alignment vertical="center"/>
      <protection locked="0"/>
    </xf>
    <xf numFmtId="0" fontId="37" fillId="0" borderId="1" xfId="4" applyFont="1" applyBorder="1" applyAlignment="1" applyProtection="1">
      <alignment horizontal="center" vertical="center" shrinkToFit="1"/>
      <protection locked="0"/>
    </xf>
    <xf numFmtId="57" fontId="37" fillId="0" borderId="1" xfId="4" applyNumberFormat="1" applyFont="1" applyBorder="1" applyAlignment="1" applyProtection="1">
      <alignment horizontal="center" vertical="center" shrinkToFit="1"/>
      <protection locked="0"/>
    </xf>
    <xf numFmtId="182" fontId="35" fillId="0" borderId="0" xfId="4" applyNumberFormat="1" applyFont="1">
      <alignment vertical="center"/>
    </xf>
    <xf numFmtId="0" fontId="37" fillId="0" borderId="62" xfId="4" applyFont="1" applyBorder="1" applyAlignment="1" applyProtection="1">
      <alignment horizontal="center" vertical="center" shrinkToFit="1"/>
      <protection locked="0"/>
    </xf>
    <xf numFmtId="0" fontId="38" fillId="0" borderId="63" xfId="4" applyFont="1" applyBorder="1" applyProtection="1">
      <alignment vertical="center"/>
      <protection locked="0"/>
    </xf>
    <xf numFmtId="0" fontId="37" fillId="0" borderId="0" xfId="4" applyFont="1">
      <alignment vertical="center"/>
    </xf>
    <xf numFmtId="0" fontId="39" fillId="3" borderId="4" xfId="4" applyFont="1" applyFill="1" applyBorder="1" applyAlignment="1">
      <alignment horizontal="center" vertical="center"/>
    </xf>
    <xf numFmtId="0" fontId="39" fillId="3" borderId="36" xfId="4" applyFont="1" applyFill="1" applyBorder="1" applyAlignment="1">
      <alignment horizontal="center" vertical="center"/>
    </xf>
    <xf numFmtId="0" fontId="39" fillId="3" borderId="44" xfId="4" applyFont="1" applyFill="1" applyBorder="1" applyAlignment="1">
      <alignment horizontal="center" vertical="center"/>
    </xf>
    <xf numFmtId="0" fontId="40" fillId="3" borderId="6" xfId="4" applyFont="1" applyFill="1" applyBorder="1" applyAlignment="1">
      <alignment horizontal="center" vertical="center" wrapText="1"/>
    </xf>
    <xf numFmtId="0" fontId="40" fillId="3" borderId="65" xfId="4" applyFont="1" applyFill="1" applyBorder="1" applyAlignment="1">
      <alignment horizontal="center" vertical="center"/>
    </xf>
    <xf numFmtId="0" fontId="40" fillId="3" borderId="1" xfId="4" applyFont="1" applyFill="1" applyBorder="1" applyAlignment="1">
      <alignment horizontal="center" vertical="center"/>
    </xf>
    <xf numFmtId="0" fontId="0" fillId="0" borderId="1" xfId="0" applyBorder="1" applyAlignment="1">
      <alignment horizontal="center"/>
    </xf>
    <xf numFmtId="182" fontId="35" fillId="0" borderId="0" xfId="2" applyNumberFormat="1" applyFont="1" applyAlignment="1">
      <alignment vertical="center"/>
    </xf>
    <xf numFmtId="0" fontId="0" fillId="3" borderId="7" xfId="0" applyFill="1" applyBorder="1" applyAlignment="1">
      <alignment vertical="center" wrapText="1" shrinkToFit="1"/>
    </xf>
    <xf numFmtId="0" fontId="17" fillId="6" borderId="11" xfId="0" applyFont="1" applyFill="1" applyBorder="1" applyAlignment="1">
      <alignment vertical="center" wrapText="1" shrinkToFit="1"/>
    </xf>
    <xf numFmtId="0" fontId="0" fillId="0" borderId="0" xfId="0" applyAlignment="1">
      <alignment horizontal="center" vertical="center"/>
    </xf>
    <xf numFmtId="0" fontId="19" fillId="3" borderId="4" xfId="0" applyFont="1" applyFill="1" applyBorder="1" applyAlignment="1">
      <alignment vertical="center"/>
    </xf>
    <xf numFmtId="0" fontId="19" fillId="0" borderId="4" xfId="0" applyFont="1" applyBorder="1" applyAlignment="1">
      <alignment vertical="center"/>
    </xf>
    <xf numFmtId="0" fontId="19" fillId="6" borderId="6" xfId="0" applyFont="1" applyFill="1" applyBorder="1" applyAlignment="1">
      <alignment vertical="center"/>
    </xf>
    <xf numFmtId="179" fontId="19" fillId="6" borderId="34" xfId="0" applyNumberFormat="1" applyFont="1" applyFill="1" applyBorder="1" applyAlignment="1">
      <alignment vertical="center"/>
    </xf>
    <xf numFmtId="0" fontId="17" fillId="6" borderId="67" xfId="0" applyFont="1" applyFill="1" applyBorder="1" applyAlignment="1">
      <alignment vertical="center" wrapText="1" shrinkToFit="1"/>
    </xf>
    <xf numFmtId="180" fontId="19" fillId="6" borderId="9" xfId="0" applyNumberFormat="1" applyFont="1" applyFill="1" applyBorder="1" applyAlignment="1">
      <alignment vertical="center"/>
    </xf>
    <xf numFmtId="0" fontId="19" fillId="6" borderId="0" xfId="6" applyFont="1" applyFill="1" applyAlignment="1">
      <alignment vertical="center"/>
    </xf>
    <xf numFmtId="0" fontId="17" fillId="6" borderId="0" xfId="6" applyFont="1" applyFill="1" applyAlignment="1">
      <alignment horizontal="right" vertical="center"/>
    </xf>
    <xf numFmtId="0" fontId="17" fillId="6" borderId="0" xfId="6" applyFont="1" applyFill="1" applyAlignment="1">
      <alignment vertical="center"/>
    </xf>
    <xf numFmtId="0" fontId="20" fillId="6" borderId="0" xfId="6" applyFont="1" applyFill="1" applyAlignment="1">
      <alignment horizontal="right" vertical="center"/>
    </xf>
    <xf numFmtId="0" fontId="19" fillId="6" borderId="0" xfId="6" applyFont="1" applyFill="1" applyAlignment="1">
      <alignment horizontal="center" vertical="center"/>
    </xf>
    <xf numFmtId="0" fontId="41" fillId="3" borderId="0" xfId="8" applyFont="1" applyFill="1">
      <alignment vertical="center"/>
    </xf>
    <xf numFmtId="0" fontId="10" fillId="3" borderId="0" xfId="8" applyFill="1">
      <alignment vertical="center"/>
    </xf>
    <xf numFmtId="0" fontId="10" fillId="0" borderId="0" xfId="8">
      <alignment vertical="center"/>
    </xf>
    <xf numFmtId="0" fontId="10" fillId="3" borderId="6" xfId="8" applyFill="1" applyBorder="1">
      <alignment vertical="center"/>
    </xf>
    <xf numFmtId="0" fontId="10" fillId="3" borderId="35" xfId="8" applyFill="1" applyBorder="1">
      <alignment vertical="center"/>
    </xf>
    <xf numFmtId="0" fontId="10" fillId="0" borderId="35" xfId="8" applyBorder="1">
      <alignment vertical="center"/>
    </xf>
    <xf numFmtId="0" fontId="10" fillId="0" borderId="34" xfId="8" applyBorder="1">
      <alignment vertical="center"/>
    </xf>
    <xf numFmtId="0" fontId="10" fillId="0" borderId="67" xfId="8" applyBorder="1">
      <alignment vertical="center"/>
    </xf>
    <xf numFmtId="183" fontId="10" fillId="0" borderId="0" xfId="8" applyNumberFormat="1">
      <alignment vertical="center"/>
    </xf>
    <xf numFmtId="0" fontId="10" fillId="0" borderId="9" xfId="8" applyBorder="1">
      <alignment vertical="center"/>
    </xf>
    <xf numFmtId="0" fontId="10" fillId="0" borderId="11" xfId="8" applyBorder="1">
      <alignment vertical="center"/>
    </xf>
    <xf numFmtId="0" fontId="10" fillId="0" borderId="2" xfId="8" applyBorder="1">
      <alignment vertical="center"/>
    </xf>
    <xf numFmtId="0" fontId="10" fillId="0" borderId="18" xfId="8" applyBorder="1">
      <alignment vertical="center"/>
    </xf>
    <xf numFmtId="0" fontId="10" fillId="0" borderId="68" xfId="8" applyBorder="1">
      <alignment vertical="center"/>
    </xf>
    <xf numFmtId="183" fontId="10" fillId="0" borderId="69" xfId="8" applyNumberFormat="1" applyBorder="1">
      <alignment vertical="center"/>
    </xf>
    <xf numFmtId="0" fontId="10" fillId="0" borderId="70" xfId="8" applyBorder="1">
      <alignment vertical="center"/>
    </xf>
    <xf numFmtId="0" fontId="10" fillId="0" borderId="1" xfId="8" applyBorder="1">
      <alignment vertical="center"/>
    </xf>
    <xf numFmtId="0" fontId="10" fillId="0" borderId="1" xfId="8" applyBorder="1" applyAlignment="1">
      <alignment vertical="center" wrapText="1"/>
    </xf>
    <xf numFmtId="0" fontId="10" fillId="0" borderId="0" xfId="8" applyAlignment="1">
      <alignment vertical="top" wrapText="1"/>
    </xf>
    <xf numFmtId="0" fontId="33" fillId="0" borderId="0" xfId="4" applyBorder="1">
      <alignment vertical="center"/>
    </xf>
    <xf numFmtId="0" fontId="33" fillId="0" borderId="35" xfId="4" applyBorder="1">
      <alignment vertical="center"/>
    </xf>
    <xf numFmtId="0" fontId="10" fillId="7" borderId="1" xfId="8" applyFill="1" applyBorder="1" applyProtection="1">
      <alignment vertical="center"/>
    </xf>
    <xf numFmtId="0" fontId="10" fillId="7" borderId="1" xfId="8" applyFill="1" applyBorder="1" applyAlignment="1" applyProtection="1">
      <alignment vertical="top" wrapText="1"/>
    </xf>
    <xf numFmtId="181" fontId="23" fillId="7" borderId="18" xfId="0" applyNumberFormat="1" applyFont="1" applyFill="1" applyBorder="1" applyAlignment="1" applyProtection="1">
      <alignment vertical="center"/>
      <protection locked="0"/>
    </xf>
    <xf numFmtId="0" fontId="8" fillId="0" borderId="1" xfId="8" applyFont="1" applyBorder="1" applyAlignment="1">
      <alignment horizontal="center" vertical="center"/>
    </xf>
    <xf numFmtId="0" fontId="7" fillId="0" borderId="0" xfId="8" applyFont="1" applyAlignment="1">
      <alignment vertical="top" wrapText="1"/>
    </xf>
    <xf numFmtId="183" fontId="10" fillId="0" borderId="10" xfId="8" applyNumberFormat="1" applyBorder="1">
      <alignment vertical="center"/>
    </xf>
    <xf numFmtId="0" fontId="5" fillId="6" borderId="0" xfId="7" applyFont="1" applyFill="1" applyBorder="1" applyAlignment="1">
      <alignment vertical="top" wrapText="1"/>
    </xf>
    <xf numFmtId="0" fontId="5" fillId="6" borderId="0" xfId="7" applyFont="1" applyFill="1" applyBorder="1" applyAlignment="1">
      <alignment vertical="center" wrapText="1"/>
    </xf>
    <xf numFmtId="0" fontId="11" fillId="6" borderId="0" xfId="7" applyFill="1" applyBorder="1" applyAlignment="1">
      <alignment vertical="center"/>
    </xf>
    <xf numFmtId="0" fontId="3" fillId="0" borderId="0" xfId="8" applyFont="1" applyAlignment="1">
      <alignment vertical="center" wrapText="1"/>
    </xf>
    <xf numFmtId="0" fontId="10" fillId="0" borderId="0" xfId="8" applyAlignment="1">
      <alignment vertical="top"/>
    </xf>
    <xf numFmtId="0" fontId="3" fillId="0" borderId="0" xfId="8" applyFont="1">
      <alignment vertical="center"/>
    </xf>
    <xf numFmtId="38" fontId="23" fillId="6" borderId="1" xfId="3" applyFont="1" applyFill="1" applyBorder="1" applyAlignment="1" applyProtection="1">
      <alignment vertical="center"/>
    </xf>
    <xf numFmtId="0" fontId="3" fillId="0" borderId="11" xfId="7" applyFont="1" applyBorder="1">
      <alignment vertical="center"/>
    </xf>
    <xf numFmtId="0" fontId="3" fillId="0" borderId="2" xfId="7" applyFont="1" applyBorder="1">
      <alignment vertical="center"/>
    </xf>
    <xf numFmtId="0" fontId="3" fillId="0" borderId="10" xfId="7" applyFont="1" applyBorder="1">
      <alignment vertical="center"/>
    </xf>
    <xf numFmtId="0" fontId="17" fillId="6" borderId="0" xfId="0" applyFont="1" applyFill="1" applyAlignment="1">
      <alignment horizontal="center" vertical="center" shrinkToFit="1"/>
    </xf>
    <xf numFmtId="178" fontId="19" fillId="6" borderId="0" xfId="0" applyNumberFormat="1" applyFont="1" applyFill="1" applyAlignment="1">
      <alignment horizontal="right" vertical="center"/>
    </xf>
    <xf numFmtId="0" fontId="0" fillId="6" borderId="0" xfId="0" applyFont="1" applyFill="1" applyAlignment="1">
      <alignment horizontal="left" vertical="center"/>
    </xf>
    <xf numFmtId="38" fontId="19" fillId="6" borderId="33" xfId="3" applyFont="1" applyFill="1" applyBorder="1" applyAlignment="1">
      <alignment horizontal="right" vertical="center"/>
    </xf>
    <xf numFmtId="0" fontId="19" fillId="6" borderId="0" xfId="0" applyFont="1" applyFill="1" applyAlignment="1">
      <alignment horizontal="center" vertical="center"/>
    </xf>
    <xf numFmtId="0" fontId="19" fillId="6" borderId="0" xfId="0" applyFont="1" applyFill="1" applyAlignment="1">
      <alignment horizontal="left" vertical="center" wrapText="1"/>
    </xf>
    <xf numFmtId="38" fontId="19" fillId="6" borderId="2" xfId="3" applyFont="1" applyFill="1" applyBorder="1" applyAlignment="1">
      <alignment horizontal="right" vertical="center"/>
    </xf>
    <xf numFmtId="38" fontId="19" fillId="10" borderId="33" xfId="3" applyFont="1" applyFill="1" applyBorder="1" applyAlignment="1">
      <alignment horizontal="right" vertical="center"/>
    </xf>
    <xf numFmtId="0" fontId="0" fillId="0" borderId="0" xfId="0" applyAlignment="1"/>
    <xf numFmtId="0" fontId="18" fillId="0" borderId="7" xfId="0" applyFont="1" applyBorder="1" applyAlignment="1">
      <alignment horizontal="center" vertical="center"/>
    </xf>
    <xf numFmtId="0" fontId="18" fillId="0" borderId="33" xfId="0" applyFont="1" applyBorder="1" applyAlignment="1">
      <alignment horizontal="center" vertical="center"/>
    </xf>
    <xf numFmtId="0" fontId="18" fillId="0" borderId="12" xfId="0" applyFont="1" applyBorder="1" applyAlignment="1">
      <alignment horizontal="center" vertical="center"/>
    </xf>
    <xf numFmtId="0" fontId="22" fillId="4" borderId="7"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 xfId="0" applyFont="1" applyFill="1" applyBorder="1" applyAlignment="1">
      <alignment horizontal="center" vertical="center"/>
    </xf>
    <xf numFmtId="0" fontId="19" fillId="0" borderId="1" xfId="0" applyFont="1" applyBorder="1" applyAlignment="1">
      <alignment horizontal="left" vertical="center" wrapText="1"/>
    </xf>
    <xf numFmtId="0" fontId="27" fillId="0" borderId="6" xfId="0" applyFont="1" applyBorder="1" applyAlignment="1">
      <alignment horizontal="left" vertical="center"/>
    </xf>
    <xf numFmtId="0" fontId="27" fillId="0" borderId="34" xfId="0" applyFont="1" applyBorder="1" applyAlignment="1">
      <alignment horizontal="left" vertical="center"/>
    </xf>
    <xf numFmtId="0" fontId="27" fillId="0" borderId="11" xfId="0" applyFont="1" applyBorder="1" applyAlignment="1">
      <alignment horizontal="left" vertical="center"/>
    </xf>
    <xf numFmtId="0" fontId="27" fillId="0" borderId="10" xfId="0" applyFont="1" applyBorder="1" applyAlignment="1">
      <alignment horizontal="left" vertical="center"/>
    </xf>
    <xf numFmtId="0" fontId="23" fillId="0" borderId="0" xfId="0" applyFont="1" applyFill="1" applyBorder="1" applyAlignment="1">
      <alignment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xf>
    <xf numFmtId="0" fontId="25" fillId="0" borderId="0" xfId="0" applyFont="1" applyAlignment="1">
      <alignment vertical="top" wrapText="1"/>
    </xf>
    <xf numFmtId="0" fontId="22" fillId="0" borderId="1" xfId="0" applyFont="1" applyBorder="1" applyAlignment="1">
      <alignment horizontal="left" vertical="center"/>
    </xf>
    <xf numFmtId="0" fontId="25" fillId="0" borderId="1" xfId="0" applyFont="1" applyBorder="1" applyAlignment="1">
      <alignment horizontal="center" shrinkToFit="1"/>
    </xf>
    <xf numFmtId="0" fontId="17" fillId="0" borderId="1" xfId="0" applyFont="1" applyBorder="1" applyAlignment="1">
      <alignment horizontal="center"/>
    </xf>
    <xf numFmtId="38" fontId="26" fillId="0" borderId="6" xfId="2" applyFont="1" applyBorder="1" applyAlignment="1">
      <alignment horizontal="left" vertical="center"/>
    </xf>
    <xf numFmtId="38" fontId="26" fillId="0" borderId="35" xfId="2" applyFont="1" applyBorder="1" applyAlignment="1">
      <alignment horizontal="left" vertical="center"/>
    </xf>
    <xf numFmtId="38" fontId="26" fillId="0" borderId="34" xfId="2" applyFont="1" applyBorder="1" applyAlignment="1">
      <alignment horizontal="left" vertical="center"/>
    </xf>
    <xf numFmtId="38" fontId="26" fillId="0" borderId="11" xfId="2" applyFont="1" applyBorder="1" applyAlignment="1">
      <alignment horizontal="left" vertical="center"/>
    </xf>
    <xf numFmtId="38" fontId="26" fillId="0" borderId="2" xfId="2" applyFont="1" applyBorder="1" applyAlignment="1">
      <alignment horizontal="left" vertical="center"/>
    </xf>
    <xf numFmtId="38" fontId="26" fillId="0" borderId="10" xfId="2" applyFont="1" applyBorder="1" applyAlignment="1">
      <alignment horizontal="left" vertical="center"/>
    </xf>
    <xf numFmtId="38" fontId="0" fillId="0" borderId="4" xfId="2" applyFont="1" applyBorder="1" applyAlignment="1">
      <alignment horizontal="center" vertical="center"/>
    </xf>
    <xf numFmtId="38" fontId="0" fillId="0" borderId="3" xfId="2" applyFont="1" applyBorder="1" applyAlignment="1">
      <alignment horizontal="center" vertical="center"/>
    </xf>
    <xf numFmtId="38" fontId="17" fillId="0" borderId="4" xfId="2" applyFont="1" applyBorder="1" applyAlignment="1">
      <alignment vertical="center" wrapText="1"/>
    </xf>
    <xf numFmtId="38" fontId="17" fillId="0" borderId="36" xfId="2" applyFont="1" applyBorder="1" applyAlignment="1">
      <alignment vertical="center"/>
    </xf>
    <xf numFmtId="0" fontId="26" fillId="0" borderId="1" xfId="2" applyNumberFormat="1" applyFont="1" applyBorder="1" applyAlignment="1">
      <alignment horizontal="center" vertical="center"/>
    </xf>
    <xf numFmtId="38" fontId="26" fillId="0" borderId="1" xfId="2" applyFont="1" applyFill="1" applyBorder="1" applyAlignment="1">
      <alignment horizontal="center" vertical="center"/>
    </xf>
    <xf numFmtId="0" fontId="0" fillId="0" borderId="3" xfId="0" applyBorder="1" applyAlignment="1">
      <alignment horizontal="center" vertical="center"/>
    </xf>
    <xf numFmtId="38" fontId="0" fillId="0" borderId="4" xfId="2" applyFont="1" applyBorder="1" applyAlignment="1">
      <alignment vertical="center" wrapText="1"/>
    </xf>
    <xf numFmtId="38" fontId="0" fillId="0" borderId="3" xfId="2" applyFont="1" applyBorder="1" applyAlignment="1">
      <alignment vertical="center"/>
    </xf>
    <xf numFmtId="38" fontId="17" fillId="0" borderId="3" xfId="2" applyFont="1" applyBorder="1" applyAlignment="1">
      <alignment vertical="center"/>
    </xf>
    <xf numFmtId="38" fontId="0" fillId="0" borderId="7" xfId="2" applyFont="1" applyBorder="1" applyAlignment="1">
      <alignment horizontal="center" vertical="center" wrapText="1"/>
    </xf>
    <xf numFmtId="38" fontId="0" fillId="0" borderId="12" xfId="2" applyFont="1" applyBorder="1" applyAlignment="1">
      <alignment horizontal="center" vertical="center" wrapText="1"/>
    </xf>
    <xf numFmtId="38" fontId="0" fillId="0" borderId="4" xfId="2" applyFont="1" applyBorder="1" applyAlignment="1">
      <alignment horizontal="center" vertical="center" wrapText="1"/>
    </xf>
    <xf numFmtId="177" fontId="26" fillId="6" borderId="1" xfId="2" applyNumberFormat="1" applyFont="1" applyFill="1" applyBorder="1" applyAlignment="1">
      <alignment horizontal="center" vertical="center"/>
    </xf>
    <xf numFmtId="38" fontId="0" fillId="0" borderId="36" xfId="2" applyFont="1" applyBorder="1" applyAlignment="1">
      <alignment horizontal="center" vertical="center"/>
    </xf>
    <xf numFmtId="0" fontId="0" fillId="0" borderId="4" xfId="2" applyNumberFormat="1" applyFont="1" applyBorder="1" applyAlignment="1">
      <alignment horizontal="center" vertical="center" wrapText="1"/>
    </xf>
    <xf numFmtId="0" fontId="0" fillId="0" borderId="3" xfId="2" applyNumberFormat="1" applyFont="1" applyBorder="1" applyAlignment="1">
      <alignment horizontal="center" vertical="center" wrapText="1"/>
    </xf>
    <xf numFmtId="38" fontId="0" fillId="0" borderId="36" xfId="2" applyFont="1" applyBorder="1" applyAlignment="1">
      <alignment vertical="center"/>
    </xf>
    <xf numFmtId="182" fontId="36" fillId="0" borderId="4" xfId="4" applyNumberFormat="1" applyFont="1" applyBorder="1" applyAlignment="1" applyProtection="1">
      <alignment horizontal="right" vertical="center"/>
      <protection locked="0"/>
    </xf>
    <xf numFmtId="182" fontId="36" fillId="0" borderId="3" xfId="4" applyNumberFormat="1" applyFont="1" applyBorder="1" applyAlignment="1" applyProtection="1">
      <alignment horizontal="right" vertical="center"/>
      <protection locked="0"/>
    </xf>
    <xf numFmtId="0" fontId="33" fillId="0" borderId="56" xfId="4" applyFont="1" applyBorder="1" applyAlignment="1" applyProtection="1">
      <alignment horizontal="center" vertical="center" shrinkToFit="1"/>
      <protection locked="0"/>
    </xf>
    <xf numFmtId="0" fontId="33" fillId="0" borderId="58" xfId="4" applyFont="1" applyBorder="1" applyAlignment="1" applyProtection="1">
      <alignment horizontal="center" vertical="center" shrinkToFit="1"/>
      <protection locked="0"/>
    </xf>
    <xf numFmtId="0" fontId="38" fillId="0" borderId="4" xfId="4" applyFont="1" applyBorder="1" applyAlignment="1" applyProtection="1">
      <alignment horizontal="center" vertical="center"/>
      <protection locked="0"/>
    </xf>
    <xf numFmtId="0" fontId="38" fillId="0" borderId="3" xfId="4" applyFont="1" applyBorder="1" applyAlignment="1" applyProtection="1">
      <alignment horizontal="center" vertical="center"/>
      <protection locked="0"/>
    </xf>
    <xf numFmtId="182" fontId="36" fillId="0" borderId="55" xfId="4" applyNumberFormat="1" applyFont="1" applyBorder="1" applyAlignment="1" applyProtection="1">
      <alignment horizontal="right" vertical="center"/>
      <protection locked="0"/>
    </xf>
    <xf numFmtId="182" fontId="36" fillId="0" borderId="37" xfId="4" applyNumberFormat="1" applyFont="1" applyBorder="1" applyAlignment="1" applyProtection="1">
      <alignment horizontal="right" vertical="center"/>
      <protection locked="0"/>
    </xf>
    <xf numFmtId="0" fontId="41" fillId="0" borderId="6" xfId="4" applyFont="1" applyBorder="1" applyAlignment="1">
      <alignment horizontal="left" vertical="center"/>
    </xf>
    <xf numFmtId="0" fontId="41" fillId="0" borderId="35" xfId="4" applyFont="1" applyBorder="1" applyAlignment="1">
      <alignment horizontal="left" vertical="center"/>
    </xf>
    <xf numFmtId="0" fontId="41" fillId="0" borderId="34" xfId="4" applyFont="1" applyBorder="1" applyAlignment="1">
      <alignment horizontal="left" vertical="center"/>
    </xf>
    <xf numFmtId="0" fontId="41" fillId="0" borderId="11" xfId="4" applyFont="1" applyBorder="1" applyAlignment="1">
      <alignment horizontal="left" vertical="center"/>
    </xf>
    <xf numFmtId="0" fontId="41" fillId="0" borderId="2" xfId="4" applyFont="1" applyBorder="1" applyAlignment="1">
      <alignment horizontal="left" vertical="center"/>
    </xf>
    <xf numFmtId="0" fontId="41" fillId="0" borderId="10" xfId="4" applyFont="1" applyBorder="1" applyAlignment="1">
      <alignment horizontal="left" vertical="center"/>
    </xf>
    <xf numFmtId="0" fontId="36" fillId="0" borderId="1" xfId="4" applyFont="1" applyBorder="1" applyAlignment="1">
      <alignment horizontal="center" vertical="center" shrinkToFit="1"/>
    </xf>
    <xf numFmtId="0" fontId="38" fillId="0" borderId="1" xfId="4" applyFont="1" applyBorder="1" applyAlignment="1">
      <alignment horizontal="center" vertical="center"/>
    </xf>
    <xf numFmtId="182" fontId="36" fillId="0" borderId="54" xfId="4" applyNumberFormat="1" applyFont="1" applyBorder="1" applyAlignment="1" applyProtection="1">
      <alignment horizontal="right" vertical="center"/>
      <protection locked="0"/>
    </xf>
    <xf numFmtId="182" fontId="36" fillId="0" borderId="57" xfId="4" applyNumberFormat="1" applyFont="1" applyBorder="1" applyAlignment="1" applyProtection="1">
      <alignment horizontal="right" vertical="center"/>
      <protection locked="0"/>
    </xf>
    <xf numFmtId="0" fontId="33" fillId="0" borderId="53" xfId="4" applyFont="1" applyBorder="1" applyAlignment="1" applyProtection="1">
      <alignment horizontal="center" vertical="center" shrinkToFit="1"/>
      <protection locked="0"/>
    </xf>
    <xf numFmtId="0" fontId="38" fillId="0" borderId="49" xfId="4" applyFont="1" applyBorder="1" applyAlignment="1" applyProtection="1">
      <alignment horizontal="center" vertical="center"/>
      <protection locked="0"/>
    </xf>
    <xf numFmtId="182" fontId="36" fillId="0" borderId="50" xfId="4" applyNumberFormat="1" applyFont="1" applyBorder="1" applyAlignment="1" applyProtection="1">
      <alignment horizontal="right" vertical="center"/>
      <protection locked="0"/>
    </xf>
    <xf numFmtId="182" fontId="36" fillId="0" borderId="49" xfId="4" applyNumberFormat="1" applyFont="1" applyBorder="1" applyAlignment="1" applyProtection="1">
      <alignment horizontal="right" vertical="center"/>
      <protection locked="0"/>
    </xf>
    <xf numFmtId="182" fontId="36" fillId="0" borderId="48" xfId="4" applyNumberFormat="1" applyFont="1" applyBorder="1" applyAlignment="1" applyProtection="1">
      <alignment horizontal="right" vertical="center"/>
      <protection locked="0"/>
    </xf>
    <xf numFmtId="182" fontId="36" fillId="0" borderId="60" xfId="4" applyNumberFormat="1" applyFont="1" applyBorder="1" applyAlignment="1" applyProtection="1">
      <alignment horizontal="right" vertical="center"/>
      <protection locked="0"/>
    </xf>
    <xf numFmtId="0" fontId="38" fillId="0" borderId="2" xfId="4" applyFont="1" applyBorder="1" applyAlignment="1">
      <alignment horizontal="right" vertical="center"/>
    </xf>
    <xf numFmtId="0" fontId="40" fillId="3" borderId="4" xfId="4" applyFont="1" applyFill="1" applyBorder="1" applyAlignment="1">
      <alignment horizontal="center" vertical="center"/>
    </xf>
    <xf numFmtId="0" fontId="40" fillId="3" borderId="36" xfId="4" applyFont="1" applyFill="1" applyBorder="1" applyAlignment="1">
      <alignment horizontal="center" vertical="center"/>
    </xf>
    <xf numFmtId="0" fontId="39" fillId="3" borderId="66" xfId="4" applyFont="1" applyFill="1" applyBorder="1" applyAlignment="1">
      <alignment horizontal="center" vertical="center"/>
    </xf>
    <xf numFmtId="0" fontId="39" fillId="3" borderId="33" xfId="4" applyFont="1" applyFill="1" applyBorder="1" applyAlignment="1">
      <alignment horizontal="center" vertical="center"/>
    </xf>
    <xf numFmtId="0" fontId="39" fillId="3" borderId="12" xfId="4" applyFont="1" applyFill="1" applyBorder="1" applyAlignment="1">
      <alignment horizontal="center" vertical="center"/>
    </xf>
    <xf numFmtId="0" fontId="39" fillId="3" borderId="7" xfId="4" applyFont="1" applyFill="1" applyBorder="1" applyAlignment="1">
      <alignment horizontal="center" vertical="center"/>
    </xf>
    <xf numFmtId="0" fontId="33" fillId="0" borderId="64" xfId="4" applyFont="1" applyBorder="1" applyAlignment="1" applyProtection="1">
      <alignment horizontal="center" vertical="center" shrinkToFit="1"/>
      <protection locked="0"/>
    </xf>
    <xf numFmtId="0" fontId="38" fillId="0" borderId="60" xfId="4" applyFont="1" applyBorder="1" applyAlignment="1" applyProtection="1">
      <alignment horizontal="center" vertical="center"/>
      <protection locked="0"/>
    </xf>
    <xf numFmtId="182" fontId="36" fillId="0" borderId="61" xfId="4" applyNumberFormat="1" applyFont="1" applyBorder="1" applyAlignment="1" applyProtection="1">
      <alignment horizontal="right" vertical="center"/>
      <protection locked="0"/>
    </xf>
    <xf numFmtId="182" fontId="36" fillId="0" borderId="59" xfId="4" applyNumberFormat="1" applyFont="1" applyBorder="1" applyAlignment="1" applyProtection="1">
      <alignment horizontal="right" vertical="center"/>
      <protection locked="0"/>
    </xf>
    <xf numFmtId="0" fontId="19" fillId="6" borderId="0" xfId="6" applyFont="1" applyFill="1" applyAlignment="1">
      <alignment horizontal="center" vertical="center"/>
    </xf>
    <xf numFmtId="0" fontId="19" fillId="6" borderId="0" xfId="6" applyFont="1" applyFill="1" applyAlignment="1">
      <alignment horizontal="left" vertical="center" wrapText="1"/>
    </xf>
    <xf numFmtId="178" fontId="19" fillId="6" borderId="0" xfId="6" applyNumberFormat="1" applyFont="1" applyFill="1" applyAlignment="1">
      <alignment horizontal="right" vertical="center"/>
    </xf>
    <xf numFmtId="0" fontId="17" fillId="6" borderId="0" xfId="6" applyFont="1" applyFill="1" applyAlignment="1" applyProtection="1">
      <alignment horizontal="center" vertical="center" shrinkToFit="1"/>
      <protection locked="0"/>
    </xf>
    <xf numFmtId="0" fontId="2" fillId="0" borderId="6" xfId="7" applyFont="1" applyBorder="1" applyAlignment="1">
      <alignment horizontal="left" vertical="center" wrapText="1"/>
    </xf>
    <xf numFmtId="0" fontId="3" fillId="0" borderId="35" xfId="7" applyFont="1" applyBorder="1" applyAlignment="1">
      <alignment horizontal="left" vertical="center" wrapText="1"/>
    </xf>
    <xf numFmtId="0" fontId="3" fillId="0" borderId="34" xfId="7" applyFont="1" applyBorder="1" applyAlignment="1">
      <alignment horizontal="left" vertical="center" wrapText="1"/>
    </xf>
    <xf numFmtId="0" fontId="3" fillId="0" borderId="67" xfId="7" applyFont="1" applyBorder="1" applyAlignment="1">
      <alignment horizontal="left" vertical="center" wrapText="1"/>
    </xf>
    <xf numFmtId="0" fontId="3" fillId="0" borderId="0" xfId="7" applyFont="1" applyBorder="1" applyAlignment="1">
      <alignment horizontal="left" vertical="center" wrapText="1"/>
    </xf>
    <xf numFmtId="0" fontId="3" fillId="0" borderId="9" xfId="7" applyFont="1" applyBorder="1" applyAlignment="1">
      <alignment horizontal="left" vertical="center" wrapText="1"/>
    </xf>
    <xf numFmtId="0" fontId="4" fillId="0" borderId="1" xfId="8" applyFont="1" applyBorder="1" applyAlignment="1">
      <alignment horizontal="left" vertical="center"/>
    </xf>
    <xf numFmtId="0" fontId="10" fillId="0" borderId="1" xfId="8" applyBorder="1" applyAlignment="1">
      <alignment horizontal="left" vertical="center"/>
    </xf>
    <xf numFmtId="0" fontId="6" fillId="0" borderId="0" xfId="8" applyFont="1" applyAlignment="1">
      <alignment horizontal="left" vertical="top" wrapText="1"/>
    </xf>
    <xf numFmtId="0" fontId="8" fillId="0" borderId="1" xfId="8" applyFont="1" applyBorder="1" applyAlignment="1">
      <alignment horizontal="left" vertical="center"/>
    </xf>
    <xf numFmtId="0" fontId="10" fillId="0" borderId="0" xfId="8" applyAlignment="1">
      <alignment horizontal="left" vertical="top" wrapText="1"/>
    </xf>
    <xf numFmtId="0" fontId="0" fillId="0" borderId="7" xfId="0" applyBorder="1" applyAlignment="1">
      <alignment horizontal="left" vertical="center"/>
    </xf>
    <xf numFmtId="0" fontId="0" fillId="0" borderId="33" xfId="0" applyBorder="1" applyAlignment="1">
      <alignment horizontal="left" vertical="center"/>
    </xf>
    <xf numFmtId="0" fontId="8" fillId="0" borderId="1" xfId="8" applyFont="1" applyBorder="1" applyAlignment="1">
      <alignment horizontal="left" vertical="center" wrapText="1"/>
    </xf>
    <xf numFmtId="0" fontId="10" fillId="0" borderId="1" xfId="8" applyBorder="1" applyAlignment="1">
      <alignment horizontal="left" vertical="center" wrapText="1"/>
    </xf>
    <xf numFmtId="38" fontId="10" fillId="7" borderId="1" xfId="2" applyFont="1" applyFill="1" applyBorder="1" applyAlignment="1" applyProtection="1">
      <alignment horizontal="left" vertical="center" wrapText="1"/>
      <protection locked="0"/>
    </xf>
    <xf numFmtId="0" fontId="9" fillId="7" borderId="1" xfId="8" applyFont="1" applyFill="1" applyBorder="1" applyAlignment="1" applyProtection="1">
      <alignment horizontal="left" vertical="center" wrapText="1"/>
      <protection locked="0"/>
    </xf>
    <xf numFmtId="0" fontId="10" fillId="7" borderId="1" xfId="8" applyFill="1" applyBorder="1" applyAlignment="1" applyProtection="1">
      <alignment horizontal="left" vertical="center" wrapText="1"/>
      <protection locked="0"/>
    </xf>
    <xf numFmtId="0" fontId="3" fillId="0" borderId="1" xfId="8" applyFont="1" applyBorder="1" applyAlignment="1">
      <alignment horizontal="left" vertical="center" wrapText="1"/>
    </xf>
    <xf numFmtId="38" fontId="3" fillId="7" borderId="1" xfId="5" applyFont="1" applyFill="1" applyBorder="1" applyAlignment="1" applyProtection="1">
      <alignment horizontal="left" vertical="center" wrapText="1"/>
      <protection locked="0"/>
    </xf>
    <xf numFmtId="0" fontId="1" fillId="0" borderId="0" xfId="8" applyFont="1" applyAlignment="1">
      <alignment horizontal="left" vertical="top" wrapText="1"/>
    </xf>
  </cellXfs>
  <cellStyles count="9">
    <cellStyle name="パーセント 2" xfId="1" xr:uid="{00000000-0005-0000-0000-000000000000}"/>
    <cellStyle name="桁区切り" xfId="2" builtinId="6"/>
    <cellStyle name="桁区切り 2" xfId="3" xr:uid="{00000000-0005-0000-0000-000002000000}"/>
    <cellStyle name="桁区切り 2 2" xfId="5" xr:uid="{00000000-0005-0000-0000-000003000000}"/>
    <cellStyle name="標準" xfId="0" builtinId="0"/>
    <cellStyle name="標準 2" xfId="4" xr:uid="{00000000-0005-0000-0000-000005000000}"/>
    <cellStyle name="標準 2 2" xfId="6" xr:uid="{9F70895D-29B7-4927-BC89-CF9D2CFB81ED}"/>
    <cellStyle name="標準 3" xfId="7" xr:uid="{F71F24E9-0913-4B21-AB82-02C54C0103CC}"/>
    <cellStyle name="標準 3 2" xfId="8" xr:uid="{4C081D53-A611-46C7-995E-6A481B541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476250</xdr:colOff>
      <xdr:row>13</xdr:row>
      <xdr:rowOff>219075</xdr:rowOff>
    </xdr:from>
    <xdr:to>
      <xdr:col>10</xdr:col>
      <xdr:colOff>66675</xdr:colOff>
      <xdr:row>16</xdr:row>
      <xdr:rowOff>0</xdr:rowOff>
    </xdr:to>
    <xdr:sp macro="" textlink="">
      <xdr:nvSpPr>
        <xdr:cNvPr id="10312" name="大かっこ 1">
          <a:extLst>
            <a:ext uri="{FF2B5EF4-FFF2-40B4-BE49-F238E27FC236}">
              <a16:creationId xmlns:a16="http://schemas.microsoft.com/office/drawing/2014/main" id="{00000000-0008-0000-0000-000048280000}"/>
            </a:ext>
          </a:extLst>
        </xdr:cNvPr>
        <xdr:cNvSpPr>
          <a:spLocks noChangeArrowheads="1"/>
        </xdr:cNvSpPr>
      </xdr:nvSpPr>
      <xdr:spPr bwMode="auto">
        <a:xfrm>
          <a:off x="3409950" y="3190875"/>
          <a:ext cx="3019425" cy="466725"/>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13</xdr:row>
      <xdr:rowOff>175260</xdr:rowOff>
    </xdr:from>
    <xdr:to>
      <xdr:col>10</xdr:col>
      <xdr:colOff>53340</xdr:colOff>
      <xdr:row>16</xdr:row>
      <xdr:rowOff>0</xdr:rowOff>
    </xdr:to>
    <xdr:sp macro="" textlink="">
      <xdr:nvSpPr>
        <xdr:cNvPr id="2" name="大かっこ 1">
          <a:extLst>
            <a:ext uri="{FF2B5EF4-FFF2-40B4-BE49-F238E27FC236}">
              <a16:creationId xmlns:a16="http://schemas.microsoft.com/office/drawing/2014/main" id="{00000000-0008-0000-0500-000002000000}"/>
            </a:ext>
          </a:extLst>
        </xdr:cNvPr>
        <xdr:cNvSpPr>
          <a:spLocks noChangeArrowheads="1"/>
        </xdr:cNvSpPr>
      </xdr:nvSpPr>
      <xdr:spPr bwMode="auto">
        <a:xfrm>
          <a:off x="2369820" y="3150870"/>
          <a:ext cx="3417570" cy="50673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342900</xdr:colOff>
          <xdr:row>24</xdr:row>
          <xdr:rowOff>0</xdr:rowOff>
        </xdr:from>
        <xdr:to>
          <xdr:col>2</xdr:col>
          <xdr:colOff>514350</xdr:colOff>
          <xdr:row>25</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25</xdr:row>
          <xdr:rowOff>219075</xdr:rowOff>
        </xdr:from>
        <xdr:to>
          <xdr:col>2</xdr:col>
          <xdr:colOff>533400</xdr:colOff>
          <xdr:row>27</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28</xdr:row>
          <xdr:rowOff>0</xdr:rowOff>
        </xdr:from>
        <xdr:to>
          <xdr:col>2</xdr:col>
          <xdr:colOff>533400</xdr:colOff>
          <xdr:row>29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56</xdr:row>
          <xdr:rowOff>533400</xdr:rowOff>
        </xdr:from>
        <xdr:to>
          <xdr:col>4</xdr:col>
          <xdr:colOff>685800</xdr:colOff>
          <xdr:row>58</xdr:row>
          <xdr:rowOff>28575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58</xdr:row>
          <xdr:rowOff>0</xdr:rowOff>
        </xdr:from>
        <xdr:to>
          <xdr:col>4</xdr:col>
          <xdr:colOff>676275</xdr:colOff>
          <xdr:row>58</xdr:row>
          <xdr:rowOff>400050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552450</xdr:rowOff>
        </xdr:from>
        <xdr:to>
          <xdr:col>6</xdr:col>
          <xdr:colOff>685800</xdr:colOff>
          <xdr:row>58</xdr:row>
          <xdr:rowOff>47625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58</xdr:row>
          <xdr:rowOff>0</xdr:rowOff>
        </xdr:from>
        <xdr:to>
          <xdr:col>5</xdr:col>
          <xdr:colOff>438150</xdr:colOff>
          <xdr:row>58</xdr:row>
          <xdr:rowOff>342900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56</xdr:row>
          <xdr:rowOff>533400</xdr:rowOff>
        </xdr:from>
        <xdr:to>
          <xdr:col>8</xdr:col>
          <xdr:colOff>619125</xdr:colOff>
          <xdr:row>58</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K42"/>
  <sheetViews>
    <sheetView tabSelected="1" view="pageBreakPreview" zoomScaleNormal="100" zoomScaleSheetLayoutView="100" workbookViewId="0">
      <selection activeCell="M14" sqref="M14"/>
    </sheetView>
  </sheetViews>
  <sheetFormatPr defaultColWidth="0" defaultRowHeight="14.25" customHeight="1" zeroHeight="1"/>
  <cols>
    <col min="1" max="1" width="2.5" style="24" customWidth="1"/>
    <col min="2" max="10" width="9" style="24" customWidth="1"/>
    <col min="11" max="11" width="2.5" style="24" customWidth="1"/>
    <col min="12" max="15" width="9" style="24" customWidth="1"/>
    <col min="16" max="16384" width="0" style="24" hidden="1"/>
  </cols>
  <sheetData>
    <row r="1" spans="1:11" ht="18" customHeight="1">
      <c r="A1" s="106"/>
      <c r="B1" s="106"/>
      <c r="C1" s="106"/>
      <c r="D1" s="106"/>
      <c r="E1" s="106"/>
      <c r="F1" s="106"/>
      <c r="G1" s="106"/>
      <c r="H1" s="106"/>
      <c r="I1" s="106"/>
      <c r="J1" s="106"/>
      <c r="K1" s="106"/>
    </row>
    <row r="2" spans="1:11" ht="18" customHeight="1">
      <c r="A2" s="106"/>
      <c r="B2" s="106"/>
      <c r="C2" s="106"/>
      <c r="D2" s="106"/>
      <c r="E2" s="106"/>
      <c r="F2" s="106"/>
      <c r="G2" s="106"/>
      <c r="H2" s="106"/>
      <c r="I2" s="106"/>
      <c r="J2" s="106"/>
      <c r="K2" s="106"/>
    </row>
    <row r="3" spans="1:11" ht="18" customHeight="1">
      <c r="A3" s="106"/>
      <c r="B3" s="106" t="s">
        <v>91</v>
      </c>
      <c r="C3" s="106"/>
      <c r="D3" s="106"/>
      <c r="E3" s="106"/>
      <c r="F3" s="106"/>
      <c r="G3" s="106"/>
      <c r="H3" s="106"/>
      <c r="I3" s="106"/>
      <c r="J3" s="106"/>
      <c r="K3" s="106"/>
    </row>
    <row r="4" spans="1:11" ht="18" customHeight="1">
      <c r="A4" s="106"/>
      <c r="B4" s="106"/>
      <c r="C4" s="106"/>
      <c r="D4" s="106"/>
      <c r="E4" s="106"/>
      <c r="F4" s="106"/>
      <c r="G4" s="106"/>
      <c r="H4" s="106"/>
      <c r="I4" s="106"/>
      <c r="J4" s="106"/>
      <c r="K4" s="106"/>
    </row>
    <row r="5" spans="1:11" ht="18" customHeight="1">
      <c r="A5" s="106"/>
      <c r="B5" s="106"/>
      <c r="C5" s="106"/>
      <c r="D5" s="106"/>
      <c r="E5" s="106"/>
      <c r="F5" s="106"/>
      <c r="G5" s="106"/>
      <c r="H5" s="212">
        <f ca="1">TODAY()</f>
        <v>45593</v>
      </c>
      <c r="I5" s="212"/>
      <c r="J5" s="212"/>
      <c r="K5" s="106"/>
    </row>
    <row r="6" spans="1:11" ht="18" customHeight="1">
      <c r="A6" s="106"/>
      <c r="B6" s="106"/>
      <c r="C6" s="106"/>
      <c r="D6" s="106"/>
      <c r="E6" s="106"/>
      <c r="F6" s="106"/>
      <c r="G6" s="106"/>
      <c r="H6" s="106"/>
      <c r="I6" s="106"/>
      <c r="J6" s="106"/>
      <c r="K6" s="106"/>
    </row>
    <row r="7" spans="1:11" ht="18" customHeight="1">
      <c r="A7" s="106"/>
      <c r="B7" s="106"/>
      <c r="C7" s="106"/>
      <c r="D7" s="106"/>
      <c r="E7" s="106"/>
      <c r="F7" s="106"/>
      <c r="G7" s="106"/>
      <c r="H7" s="106"/>
      <c r="I7" s="106"/>
      <c r="J7" s="106"/>
      <c r="K7" s="106"/>
    </row>
    <row r="8" spans="1:11" ht="18" customHeight="1">
      <c r="A8" s="106"/>
      <c r="B8" s="106" t="s">
        <v>167</v>
      </c>
      <c r="C8" s="106"/>
      <c r="D8" s="106"/>
      <c r="E8" s="106"/>
      <c r="F8" s="106"/>
      <c r="G8" s="106"/>
      <c r="H8" s="106"/>
      <c r="I8" s="106"/>
      <c r="J8" s="106"/>
      <c r="K8" s="106"/>
    </row>
    <row r="9" spans="1:11" ht="18" customHeight="1">
      <c r="A9" s="106"/>
      <c r="B9" s="106"/>
      <c r="C9" s="106"/>
      <c r="D9" s="106"/>
      <c r="E9" s="106"/>
      <c r="F9" s="106"/>
      <c r="G9" s="106"/>
      <c r="H9" s="106"/>
      <c r="I9" s="106"/>
      <c r="J9" s="106"/>
      <c r="K9" s="106"/>
    </row>
    <row r="10" spans="1:11" ht="18" customHeight="1">
      <c r="A10" s="106"/>
      <c r="B10" s="106"/>
      <c r="C10" s="106"/>
      <c r="D10" s="106"/>
      <c r="E10" s="106"/>
      <c r="F10" s="106"/>
      <c r="G10" s="106"/>
      <c r="H10" s="106"/>
      <c r="I10" s="106"/>
      <c r="J10" s="106"/>
      <c r="K10" s="106"/>
    </row>
    <row r="11" spans="1:11" ht="18" customHeight="1">
      <c r="A11" s="106"/>
      <c r="B11" s="106"/>
      <c r="C11" s="106"/>
      <c r="D11" s="106"/>
      <c r="E11" s="106"/>
      <c r="F11" s="106"/>
      <c r="G11" s="107" t="s">
        <v>55</v>
      </c>
      <c r="H11" s="211"/>
      <c r="I11" s="211"/>
      <c r="J11" s="211"/>
      <c r="K11" s="106"/>
    </row>
    <row r="12" spans="1:11" ht="18" customHeight="1">
      <c r="A12" s="106"/>
      <c r="B12" s="106"/>
      <c r="C12" s="106"/>
      <c r="D12" s="106"/>
      <c r="E12" s="106"/>
      <c r="F12" s="106"/>
      <c r="G12" s="107" t="s">
        <v>54</v>
      </c>
      <c r="H12" s="211"/>
      <c r="I12" s="211"/>
      <c r="J12" s="211"/>
      <c r="K12" s="106"/>
    </row>
    <row r="13" spans="1:11" ht="18" customHeight="1">
      <c r="A13" s="106"/>
      <c r="B13" s="106"/>
      <c r="C13" s="106"/>
      <c r="D13" s="106"/>
      <c r="E13" s="106"/>
      <c r="F13" s="106"/>
      <c r="G13" s="107" t="s">
        <v>53</v>
      </c>
      <c r="H13" s="211"/>
      <c r="I13" s="211"/>
      <c r="J13" s="211"/>
      <c r="K13" s="106"/>
    </row>
    <row r="14" spans="1:11" ht="18" customHeight="1">
      <c r="A14" s="106"/>
      <c r="B14" s="106"/>
      <c r="C14" s="106"/>
      <c r="D14" s="106"/>
      <c r="E14" s="106"/>
      <c r="F14" s="106"/>
      <c r="G14" s="107"/>
      <c r="H14" s="108"/>
      <c r="I14" s="108"/>
      <c r="J14" s="108"/>
      <c r="K14" s="106"/>
    </row>
    <row r="15" spans="1:11" ht="18" customHeight="1">
      <c r="A15" s="106"/>
      <c r="B15" s="106"/>
      <c r="C15" s="106"/>
      <c r="D15" s="106"/>
      <c r="E15" s="106"/>
      <c r="F15" s="106"/>
      <c r="G15" s="109" t="s">
        <v>52</v>
      </c>
      <c r="H15" s="211"/>
      <c r="I15" s="211"/>
      <c r="J15" s="211"/>
      <c r="K15" s="106"/>
    </row>
    <row r="16" spans="1:11" ht="18" customHeight="1">
      <c r="A16" s="106"/>
      <c r="B16" s="106"/>
      <c r="C16" s="106"/>
      <c r="D16" s="106"/>
      <c r="E16" s="106"/>
      <c r="F16" s="106"/>
      <c r="G16" s="109" t="s">
        <v>23</v>
      </c>
      <c r="H16" s="211"/>
      <c r="I16" s="211"/>
      <c r="J16" s="211"/>
      <c r="K16" s="106"/>
    </row>
    <row r="17" spans="1:11" ht="18" customHeight="1">
      <c r="A17" s="106"/>
      <c r="B17" s="106"/>
      <c r="C17" s="106"/>
      <c r="D17" s="106"/>
      <c r="E17" s="106"/>
      <c r="F17" s="106"/>
      <c r="G17" s="106"/>
      <c r="H17" s="106"/>
      <c r="I17" s="106"/>
      <c r="J17" s="106"/>
      <c r="K17" s="106"/>
    </row>
    <row r="18" spans="1:11" ht="18" customHeight="1">
      <c r="A18" s="106"/>
      <c r="B18" s="106"/>
      <c r="C18" s="106"/>
      <c r="D18" s="106"/>
      <c r="E18" s="106"/>
      <c r="F18" s="106"/>
      <c r="G18" s="106"/>
      <c r="H18" s="106"/>
      <c r="I18" s="106"/>
      <c r="J18" s="106"/>
      <c r="K18" s="106"/>
    </row>
    <row r="19" spans="1:11" ht="18" customHeight="1">
      <c r="A19" s="106"/>
      <c r="B19" s="215" t="s">
        <v>82</v>
      </c>
      <c r="C19" s="215"/>
      <c r="D19" s="215"/>
      <c r="E19" s="215"/>
      <c r="F19" s="215"/>
      <c r="G19" s="215"/>
      <c r="H19" s="215"/>
      <c r="I19" s="215"/>
      <c r="J19" s="215"/>
      <c r="K19" s="106"/>
    </row>
    <row r="20" spans="1:11" ht="18" customHeight="1">
      <c r="A20" s="106"/>
      <c r="B20" s="106"/>
      <c r="C20" s="106"/>
      <c r="D20" s="106"/>
      <c r="E20" s="106"/>
      <c r="F20" s="106"/>
      <c r="G20" s="106"/>
      <c r="H20" s="106"/>
      <c r="I20" s="106"/>
      <c r="J20" s="106"/>
      <c r="K20" s="106"/>
    </row>
    <row r="21" spans="1:11" ht="18" customHeight="1">
      <c r="A21" s="106"/>
      <c r="B21" s="106"/>
      <c r="C21" s="106"/>
      <c r="D21" s="106"/>
      <c r="E21" s="106"/>
      <c r="F21" s="106"/>
      <c r="G21" s="106"/>
      <c r="H21" s="106"/>
      <c r="I21" s="106"/>
      <c r="J21" s="106"/>
      <c r="K21" s="106"/>
    </row>
    <row r="22" spans="1:11" ht="18" customHeight="1">
      <c r="A22" s="106"/>
      <c r="B22" s="216" t="s">
        <v>168</v>
      </c>
      <c r="C22" s="216"/>
      <c r="D22" s="216"/>
      <c r="E22" s="216"/>
      <c r="F22" s="216"/>
      <c r="G22" s="216"/>
      <c r="H22" s="216"/>
      <c r="I22" s="216"/>
      <c r="J22" s="216"/>
      <c r="K22" s="106"/>
    </row>
    <row r="23" spans="1:11" ht="18" customHeight="1">
      <c r="A23" s="106"/>
      <c r="B23" s="216"/>
      <c r="C23" s="216"/>
      <c r="D23" s="216"/>
      <c r="E23" s="216"/>
      <c r="F23" s="216"/>
      <c r="G23" s="216"/>
      <c r="H23" s="216"/>
      <c r="I23" s="216"/>
      <c r="J23" s="216"/>
      <c r="K23" s="106"/>
    </row>
    <row r="24" spans="1:11" ht="18" customHeight="1">
      <c r="A24" s="106"/>
      <c r="B24" s="216"/>
      <c r="C24" s="216"/>
      <c r="D24" s="216"/>
      <c r="E24" s="216"/>
      <c r="F24" s="216"/>
      <c r="G24" s="216"/>
      <c r="H24" s="216"/>
      <c r="I24" s="216"/>
      <c r="J24" s="216"/>
      <c r="K24" s="106"/>
    </row>
    <row r="25" spans="1:11" ht="18" customHeight="1">
      <c r="A25" s="106"/>
      <c r="B25" s="106"/>
      <c r="C25" s="106"/>
      <c r="D25" s="106"/>
      <c r="E25" s="106"/>
      <c r="F25" s="106"/>
      <c r="G25" s="106"/>
      <c r="H25" s="106"/>
      <c r="I25" s="106"/>
      <c r="J25" s="106"/>
      <c r="K25" s="106"/>
    </row>
    <row r="26" spans="1:11" ht="18" customHeight="1">
      <c r="A26" s="106"/>
      <c r="B26" s="215" t="s">
        <v>51</v>
      </c>
      <c r="C26" s="215"/>
      <c r="D26" s="215"/>
      <c r="E26" s="215"/>
      <c r="F26" s="215"/>
      <c r="G26" s="215"/>
      <c r="H26" s="215"/>
      <c r="I26" s="215"/>
      <c r="J26" s="215"/>
      <c r="K26" s="106"/>
    </row>
    <row r="27" spans="1:11" ht="18" customHeight="1">
      <c r="A27" s="106"/>
      <c r="B27" s="106"/>
      <c r="C27" s="106"/>
      <c r="D27" s="106"/>
      <c r="E27" s="106"/>
      <c r="F27" s="106"/>
      <c r="G27" s="106"/>
      <c r="H27" s="106"/>
      <c r="I27" s="106"/>
      <c r="J27" s="106"/>
      <c r="K27" s="106"/>
    </row>
    <row r="28" spans="1:11" ht="18" customHeight="1">
      <c r="A28" s="106"/>
      <c r="B28" s="106"/>
      <c r="C28" s="106"/>
      <c r="D28" s="106"/>
      <c r="E28" s="106"/>
      <c r="F28" s="110"/>
      <c r="G28" s="110"/>
      <c r="H28" s="110"/>
      <c r="I28" s="106"/>
      <c r="J28" s="106"/>
      <c r="K28" s="106"/>
    </row>
    <row r="29" spans="1:11" ht="18" customHeight="1">
      <c r="A29" s="106"/>
      <c r="B29" s="106"/>
      <c r="C29" s="213" t="s">
        <v>83</v>
      </c>
      <c r="D29" s="213"/>
      <c r="E29" s="213"/>
      <c r="F29" s="217">
        <f>別表１!C19</f>
        <v>0</v>
      </c>
      <c r="G29" s="217"/>
      <c r="H29" s="217"/>
      <c r="I29" s="106" t="s">
        <v>84</v>
      </c>
      <c r="J29" s="106"/>
      <c r="K29" s="106"/>
    </row>
    <row r="30" spans="1:11" ht="18" customHeight="1">
      <c r="A30" s="106"/>
      <c r="B30" s="106"/>
      <c r="C30" s="213" t="s">
        <v>85</v>
      </c>
      <c r="D30" s="213"/>
      <c r="E30" s="213"/>
      <c r="F30" s="218"/>
      <c r="G30" s="218"/>
      <c r="H30" s="218"/>
      <c r="I30" s="106" t="s">
        <v>84</v>
      </c>
      <c r="J30" s="106"/>
      <c r="K30" s="106"/>
    </row>
    <row r="31" spans="1:11" ht="18" customHeight="1">
      <c r="A31" s="106"/>
      <c r="B31" s="106"/>
      <c r="C31" s="213" t="s">
        <v>86</v>
      </c>
      <c r="D31" s="213"/>
      <c r="E31" s="213"/>
      <c r="F31" s="214">
        <f>F29-F30</f>
        <v>0</v>
      </c>
      <c r="G31" s="214"/>
      <c r="H31" s="214"/>
      <c r="I31" s="106" t="s">
        <v>84</v>
      </c>
      <c r="J31" s="106"/>
      <c r="K31" s="106"/>
    </row>
    <row r="32" spans="1:11" ht="18" customHeight="1">
      <c r="A32" s="106"/>
      <c r="B32" s="106"/>
      <c r="C32" s="106"/>
      <c r="D32" s="106"/>
      <c r="E32" s="106"/>
      <c r="F32" s="106"/>
      <c r="G32" s="106"/>
      <c r="H32" s="106"/>
      <c r="I32" s="106"/>
      <c r="J32" s="106"/>
      <c r="K32" s="106"/>
    </row>
    <row r="33" spans="1:11" ht="18" customHeight="1">
      <c r="A33" s="106"/>
      <c r="B33" s="106"/>
      <c r="C33" s="106"/>
      <c r="D33" s="106"/>
      <c r="E33" s="106"/>
      <c r="F33" s="106"/>
      <c r="G33" s="106"/>
      <c r="H33" s="106"/>
      <c r="I33" s="106"/>
      <c r="J33" s="106"/>
      <c r="K33" s="106"/>
    </row>
    <row r="34" spans="1:11" ht="18" customHeight="1">
      <c r="A34" s="106"/>
      <c r="B34" s="106"/>
      <c r="C34" s="106"/>
      <c r="D34" s="106"/>
      <c r="E34" s="106"/>
      <c r="F34" s="106"/>
      <c r="G34" s="106"/>
      <c r="H34" s="106"/>
      <c r="I34" s="106"/>
      <c r="J34" s="106"/>
      <c r="K34" s="106"/>
    </row>
    <row r="35" spans="1:11" ht="18" customHeight="1">
      <c r="A35" s="106"/>
      <c r="B35" s="106"/>
      <c r="C35" s="111"/>
      <c r="D35" s="106"/>
      <c r="E35" s="106"/>
      <c r="F35" s="106"/>
      <c r="G35" s="106"/>
      <c r="H35" s="106"/>
      <c r="I35" s="106"/>
      <c r="J35" s="106"/>
      <c r="K35" s="106"/>
    </row>
    <row r="36" spans="1:11" ht="18" customHeight="1">
      <c r="A36" s="106"/>
      <c r="B36" s="106"/>
      <c r="C36" s="111"/>
      <c r="D36" s="106"/>
      <c r="E36" s="106"/>
      <c r="F36" s="106"/>
      <c r="G36" s="106"/>
      <c r="H36" s="106"/>
      <c r="I36" s="106"/>
      <c r="J36" s="106"/>
      <c r="K36" s="106"/>
    </row>
    <row r="37" spans="1:11" ht="18" customHeight="1">
      <c r="A37" s="106"/>
      <c r="B37" s="106"/>
      <c r="C37" s="111"/>
      <c r="D37" s="106"/>
      <c r="E37" s="106"/>
      <c r="F37" s="106"/>
      <c r="G37" s="106"/>
      <c r="H37" s="106"/>
      <c r="I37" s="106"/>
      <c r="J37" s="106"/>
      <c r="K37" s="106"/>
    </row>
    <row r="38" spans="1:11" ht="18" customHeight="1">
      <c r="A38" s="106"/>
      <c r="B38" s="106"/>
      <c r="C38" s="106"/>
      <c r="D38" s="106"/>
      <c r="E38" s="106"/>
      <c r="F38" s="106"/>
      <c r="G38" s="106"/>
      <c r="H38" s="106"/>
      <c r="I38" s="106"/>
      <c r="J38" s="106"/>
      <c r="K38" s="106"/>
    </row>
    <row r="39" spans="1:11" ht="18" customHeight="1"/>
    <row r="40" spans="1:11" ht="18" hidden="1" customHeight="1"/>
    <row r="41" spans="1:11" ht="15" hidden="1" customHeight="1"/>
    <row r="42" spans="1:11"/>
  </sheetData>
  <protectedRanges>
    <protectedRange sqref="H11:J11 H12:J12 H13:J13 H15:J15 H16:J16 F30:H30" name="範囲1"/>
  </protectedRanges>
  <mergeCells count="15">
    <mergeCell ref="C31:E31"/>
    <mergeCell ref="F31:H31"/>
    <mergeCell ref="B19:J19"/>
    <mergeCell ref="B22:J24"/>
    <mergeCell ref="B26:J26"/>
    <mergeCell ref="C29:E29"/>
    <mergeCell ref="F29:H29"/>
    <mergeCell ref="C30:E30"/>
    <mergeCell ref="F30:H30"/>
    <mergeCell ref="H16:J16"/>
    <mergeCell ref="H5:J5"/>
    <mergeCell ref="H11:J11"/>
    <mergeCell ref="H12:J12"/>
    <mergeCell ref="H13:J13"/>
    <mergeCell ref="H15:J15"/>
  </mergeCells>
  <phoneticPr fontId="13"/>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6"/>
  <sheetViews>
    <sheetView view="pageBreakPreview" zoomScale="75" zoomScaleNormal="100" zoomScaleSheetLayoutView="75" workbookViewId="0">
      <selection activeCell="B11" sqref="B11"/>
    </sheetView>
  </sheetViews>
  <sheetFormatPr defaultColWidth="14.625" defaultRowHeight="13.5"/>
  <cols>
    <col min="1" max="1" width="25.375" customWidth="1"/>
    <col min="2" max="2" width="24.75" customWidth="1"/>
    <col min="3" max="3" width="33.875" customWidth="1"/>
    <col min="4" max="4" width="24.25" customWidth="1"/>
    <col min="5" max="5" width="8.875" customWidth="1"/>
    <col min="6" max="6" width="12.5" customWidth="1"/>
    <col min="7" max="8" width="14.625" customWidth="1"/>
    <col min="9" max="9" width="25.125" customWidth="1"/>
  </cols>
  <sheetData>
    <row r="1" spans="1:7" ht="20.100000000000001" customHeight="1">
      <c r="A1" s="227" t="s">
        <v>79</v>
      </c>
      <c r="B1" s="228"/>
    </row>
    <row r="2" spans="1:7" ht="20.100000000000001" customHeight="1">
      <c r="A2" s="229"/>
      <c r="B2" s="230"/>
    </row>
    <row r="4" spans="1:7" ht="30" customHeight="1">
      <c r="A4" s="220" t="s">
        <v>89</v>
      </c>
      <c r="B4" s="221"/>
      <c r="C4" s="221"/>
      <c r="D4" s="221"/>
      <c r="E4" s="221"/>
      <c r="F4" s="221"/>
      <c r="G4" s="222"/>
    </row>
    <row r="5" spans="1:7" ht="15.75" customHeight="1">
      <c r="A5" s="27"/>
      <c r="B5" s="27"/>
    </row>
    <row r="6" spans="1:7" ht="30" customHeight="1">
      <c r="A6" s="28" t="s">
        <v>56</v>
      </c>
      <c r="E6" s="29"/>
      <c r="F6" s="11"/>
      <c r="G6" s="11"/>
    </row>
    <row r="7" spans="1:7" ht="14.25" customHeight="1">
      <c r="E7" s="29"/>
      <c r="F7" s="11"/>
      <c r="G7" s="11"/>
    </row>
    <row r="8" spans="1:7" s="24" customFormat="1" ht="39.950000000000003" customHeight="1" thickBot="1">
      <c r="A8" s="30" t="s">
        <v>23</v>
      </c>
      <c r="B8" s="31">
        <f>【A型】別記様式２!H16</f>
        <v>0</v>
      </c>
      <c r="C8" s="163" t="s">
        <v>20</v>
      </c>
      <c r="D8" s="164">
        <f>【A型】別記様式２!H15</f>
        <v>0</v>
      </c>
      <c r="E8" s="32"/>
      <c r="F8" s="33"/>
      <c r="G8" s="33"/>
    </row>
    <row r="9" spans="1:7" s="24" customFormat="1" ht="39.950000000000003" customHeight="1" thickBot="1">
      <c r="A9" s="34" t="s">
        <v>57</v>
      </c>
      <c r="B9" s="80"/>
      <c r="C9" s="165"/>
      <c r="D9" s="166"/>
      <c r="E9" s="35"/>
      <c r="F9" s="36"/>
      <c r="G9" s="36"/>
    </row>
    <row r="10" spans="1:7" s="24" customFormat="1" ht="39.950000000000003" customHeight="1" thickBot="1">
      <c r="A10" s="37" t="s">
        <v>58</v>
      </c>
      <c r="B10" s="81"/>
      <c r="C10" s="167"/>
      <c r="D10" s="168"/>
      <c r="E10" s="35"/>
      <c r="F10" s="36"/>
      <c r="G10" s="36"/>
    </row>
    <row r="11" spans="1:7" ht="39.6" customHeight="1" thickBot="1">
      <c r="A11" s="160" t="s">
        <v>123</v>
      </c>
      <c r="B11" s="81"/>
      <c r="C11" s="161"/>
      <c r="D11" s="46"/>
      <c r="E11" s="12"/>
      <c r="F11" s="162"/>
      <c r="G11" s="162"/>
    </row>
    <row r="12" spans="1:7" ht="30" customHeight="1">
      <c r="F12" s="2"/>
      <c r="G12" s="38"/>
    </row>
    <row r="13" spans="1:7" ht="30" customHeight="1">
      <c r="A13" s="28" t="s">
        <v>18</v>
      </c>
      <c r="F13" s="2"/>
      <c r="G13" s="38"/>
    </row>
    <row r="14" spans="1:7" ht="24">
      <c r="A14" s="1"/>
    </row>
    <row r="15" spans="1:7" s="24" customFormat="1" ht="50.1" customHeight="1" thickBot="1">
      <c r="A15" s="223" t="s">
        <v>59</v>
      </c>
      <c r="B15" s="224"/>
      <c r="C15" s="39" t="s">
        <v>60</v>
      </c>
      <c r="D15" s="225" t="s">
        <v>61</v>
      </c>
      <c r="E15" s="225"/>
      <c r="F15" s="225"/>
      <c r="G15" s="225"/>
    </row>
    <row r="16" spans="1:7" s="24" customFormat="1" ht="50.1" customHeight="1" thickBot="1">
      <c r="A16" s="40" t="s">
        <v>62</v>
      </c>
      <c r="B16" s="41" t="s">
        <v>63</v>
      </c>
      <c r="C16" s="197"/>
      <c r="D16" s="226" t="s">
        <v>90</v>
      </c>
      <c r="E16" s="226"/>
      <c r="F16" s="226"/>
      <c r="G16" s="226"/>
    </row>
    <row r="17" spans="1:9" s="24" customFormat="1" ht="50.1" customHeight="1">
      <c r="A17" s="40" t="s">
        <v>64</v>
      </c>
      <c r="B17" s="41" t="s">
        <v>65</v>
      </c>
      <c r="C17" s="42">
        <f>別表３!E51+'処遇改善額 '!G56</f>
        <v>0</v>
      </c>
      <c r="D17" s="226" t="s">
        <v>156</v>
      </c>
      <c r="E17" s="226"/>
      <c r="F17" s="226"/>
      <c r="G17" s="226"/>
    </row>
    <row r="18" spans="1:9" s="24" customFormat="1" ht="50.1" customHeight="1">
      <c r="A18" s="40" t="s">
        <v>66</v>
      </c>
      <c r="B18" s="41" t="s">
        <v>67</v>
      </c>
      <c r="C18" s="207">
        <f>別表３!F51+'処遇改善額 '!P48</f>
        <v>0</v>
      </c>
      <c r="D18" s="226" t="s">
        <v>163</v>
      </c>
      <c r="E18" s="226"/>
      <c r="F18" s="226"/>
      <c r="G18" s="226"/>
    </row>
    <row r="19" spans="1:9" s="24" customFormat="1" ht="50.1" customHeight="1">
      <c r="A19" s="40" t="s">
        <v>68</v>
      </c>
      <c r="B19" s="41" t="s">
        <v>69</v>
      </c>
      <c r="C19" s="42">
        <f>IF(C16&gt;C17,C17-C18,C16-C18)</f>
        <v>0</v>
      </c>
      <c r="D19" s="226" t="s">
        <v>70</v>
      </c>
      <c r="E19" s="226"/>
      <c r="F19" s="226"/>
      <c r="G19" s="226"/>
    </row>
    <row r="21" spans="1:9" ht="50.1" customHeight="1">
      <c r="A21" s="231" t="s">
        <v>169</v>
      </c>
      <c r="B21" s="231"/>
      <c r="C21" s="231"/>
      <c r="D21" s="231"/>
      <c r="E21" s="231"/>
      <c r="F21" s="231"/>
      <c r="G21" s="231"/>
    </row>
    <row r="22" spans="1:9">
      <c r="C22" s="2"/>
      <c r="D22" s="43"/>
    </row>
    <row r="23" spans="1:9">
      <c r="A23" s="2"/>
    </row>
    <row r="26" spans="1:9">
      <c r="B26" s="219"/>
      <c r="C26" s="219"/>
      <c r="D26" s="219"/>
      <c r="E26" s="219"/>
      <c r="F26" s="219"/>
      <c r="G26" s="219"/>
      <c r="H26" s="219"/>
      <c r="I26" s="219"/>
    </row>
  </sheetData>
  <sheetProtection selectLockedCells="1"/>
  <mergeCells count="10">
    <mergeCell ref="A1:B2"/>
    <mergeCell ref="D17:G17"/>
    <mergeCell ref="D18:G18"/>
    <mergeCell ref="A21:G21"/>
    <mergeCell ref="D19:G19"/>
    <mergeCell ref="B26:I26"/>
    <mergeCell ref="A4:G4"/>
    <mergeCell ref="A15:B15"/>
    <mergeCell ref="D15:G15"/>
    <mergeCell ref="D16:G16"/>
  </mergeCells>
  <phoneticPr fontId="13"/>
  <pageMargins left="0.70866141732283472" right="0.51181102362204722" top="0.74803149606299213" bottom="0.74803149606299213" header="0.31496062992125984" footer="0.31496062992125984"/>
  <pageSetup paperSize="9" scale="63" fitToHeight="0" orientation="portrait" horizontalDpi="300" verticalDpi="300"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7"/>
  <sheetViews>
    <sheetView view="pageBreakPreview" zoomScaleNormal="100" zoomScaleSheetLayoutView="100" workbookViewId="0">
      <selection activeCell="Q11" sqref="Q11"/>
    </sheetView>
  </sheetViews>
  <sheetFormatPr defaultRowHeight="13.5"/>
  <cols>
    <col min="1" max="1" width="10.625" customWidth="1"/>
    <col min="2" max="13" width="7.625" customWidth="1"/>
    <col min="14" max="14" width="9.5" style="3" customWidth="1"/>
    <col min="15" max="15" width="7.125" style="82" customWidth="1"/>
  </cols>
  <sheetData>
    <row r="1" spans="1:15" s="48" customFormat="1" ht="13.5" customHeight="1">
      <c r="A1" s="235" t="s">
        <v>87</v>
      </c>
      <c r="B1" s="235"/>
      <c r="C1" s="235"/>
      <c r="D1" s="235"/>
      <c r="E1" s="235"/>
      <c r="J1" s="237" t="s">
        <v>23</v>
      </c>
      <c r="K1" s="237"/>
      <c r="L1" s="236">
        <f>別表１!B8</f>
        <v>0</v>
      </c>
      <c r="M1" s="236"/>
      <c r="N1" s="236"/>
      <c r="O1" s="82"/>
    </row>
    <row r="2" spans="1:15" s="48" customFormat="1" ht="13.5" customHeight="1">
      <c r="A2" s="235"/>
      <c r="B2" s="235"/>
      <c r="C2" s="235"/>
      <c r="D2" s="235"/>
      <c r="E2" s="235"/>
      <c r="J2" s="237" t="s">
        <v>20</v>
      </c>
      <c r="K2" s="237"/>
      <c r="L2" s="236">
        <f>別表１!D8</f>
        <v>0</v>
      </c>
      <c r="M2" s="236"/>
      <c r="N2" s="236"/>
      <c r="O2" s="82"/>
    </row>
    <row r="3" spans="1:15" s="48" customFormat="1" ht="6" customHeight="1">
      <c r="A3" s="50"/>
      <c r="B3" s="49"/>
      <c r="N3" s="49"/>
      <c r="O3" s="82"/>
    </row>
    <row r="4" spans="1:15" s="48" customFormat="1" ht="12.75" thickBot="1">
      <c r="A4" s="51" t="s">
        <v>77</v>
      </c>
      <c r="N4" s="49"/>
      <c r="O4" s="82"/>
    </row>
    <row r="5" spans="1:15" s="48" customFormat="1" ht="30" customHeight="1">
      <c r="A5" s="90" t="s">
        <v>2</v>
      </c>
      <c r="B5" s="93" t="s">
        <v>3</v>
      </c>
      <c r="C5" s="94" t="s">
        <v>4</v>
      </c>
      <c r="D5" s="94" t="s">
        <v>5</v>
      </c>
      <c r="E5" s="94" t="s">
        <v>6</v>
      </c>
      <c r="F5" s="94" t="s">
        <v>7</v>
      </c>
      <c r="G5" s="94" t="s">
        <v>8</v>
      </c>
      <c r="H5" s="94" t="s">
        <v>9</v>
      </c>
      <c r="I5" s="94" t="s">
        <v>10</v>
      </c>
      <c r="J5" s="94" t="s">
        <v>11</v>
      </c>
      <c r="K5" s="94" t="s">
        <v>12</v>
      </c>
      <c r="L5" s="112" t="s">
        <v>13</v>
      </c>
      <c r="M5" s="95" t="s">
        <v>14</v>
      </c>
      <c r="N5" s="92" t="s">
        <v>15</v>
      </c>
      <c r="O5" s="82"/>
    </row>
    <row r="6" spans="1:15" s="48" customFormat="1" ht="23.1" customHeight="1">
      <c r="A6" s="232">
        <v>1</v>
      </c>
      <c r="B6" s="96"/>
      <c r="C6" s="86"/>
      <c r="D6" s="86"/>
      <c r="E6" s="86"/>
      <c r="F6" s="86"/>
      <c r="G6" s="86"/>
      <c r="H6" s="86"/>
      <c r="I6" s="86"/>
      <c r="J6" s="86"/>
      <c r="K6" s="86"/>
      <c r="L6" s="113"/>
      <c r="M6" s="97"/>
      <c r="N6" s="116">
        <f t="shared" ref="N6:N27" si="0">SUM(B6:M6)</f>
        <v>0</v>
      </c>
      <c r="O6" s="83" t="s">
        <v>73</v>
      </c>
    </row>
    <row r="7" spans="1:15" s="48" customFormat="1" ht="23.1" customHeight="1">
      <c r="A7" s="233"/>
      <c r="B7" s="98"/>
      <c r="C7" s="87"/>
      <c r="D7" s="87"/>
      <c r="E7" s="87"/>
      <c r="F7" s="87"/>
      <c r="G7" s="87"/>
      <c r="H7" s="87"/>
      <c r="I7" s="87"/>
      <c r="J7" s="87"/>
      <c r="K7" s="87"/>
      <c r="L7" s="114"/>
      <c r="M7" s="99"/>
      <c r="N7" s="116">
        <f t="shared" si="0"/>
        <v>0</v>
      </c>
      <c r="O7" s="82"/>
    </row>
    <row r="8" spans="1:15" s="48" customFormat="1" ht="23.1" customHeight="1">
      <c r="A8" s="55">
        <v>2</v>
      </c>
      <c r="B8" s="96"/>
      <c r="C8" s="86"/>
      <c r="D8" s="86"/>
      <c r="E8" s="86"/>
      <c r="F8" s="86"/>
      <c r="G8" s="86"/>
      <c r="H8" s="86"/>
      <c r="I8" s="86"/>
      <c r="J8" s="86"/>
      <c r="K8" s="86"/>
      <c r="L8" s="113"/>
      <c r="M8" s="97"/>
      <c r="N8" s="116">
        <f t="shared" si="0"/>
        <v>0</v>
      </c>
      <c r="O8" s="82"/>
    </row>
    <row r="9" spans="1:15" s="48" customFormat="1" ht="23.1" customHeight="1">
      <c r="A9" s="55">
        <v>3</v>
      </c>
      <c r="B9" s="98"/>
      <c r="C9" s="87"/>
      <c r="D9" s="87"/>
      <c r="E9" s="87"/>
      <c r="F9" s="87"/>
      <c r="G9" s="87"/>
      <c r="H9" s="87"/>
      <c r="I9" s="87"/>
      <c r="J9" s="87"/>
      <c r="K9" s="87"/>
      <c r="L9" s="114"/>
      <c r="M9" s="99"/>
      <c r="N9" s="116">
        <f t="shared" si="0"/>
        <v>0</v>
      </c>
      <c r="O9" s="82"/>
    </row>
    <row r="10" spans="1:15" s="48" customFormat="1" ht="23.1" customHeight="1">
      <c r="A10" s="55">
        <v>4</v>
      </c>
      <c r="B10" s="96"/>
      <c r="C10" s="86"/>
      <c r="D10" s="86"/>
      <c r="E10" s="86"/>
      <c r="F10" s="86"/>
      <c r="G10" s="86"/>
      <c r="H10" s="86"/>
      <c r="I10" s="86"/>
      <c r="J10" s="86"/>
      <c r="K10" s="86"/>
      <c r="L10" s="113"/>
      <c r="M10" s="97"/>
      <c r="N10" s="116">
        <f t="shared" si="0"/>
        <v>0</v>
      </c>
      <c r="O10" s="82"/>
    </row>
    <row r="11" spans="1:15" s="48" customFormat="1" ht="23.1" customHeight="1">
      <c r="A11" s="55">
        <v>5</v>
      </c>
      <c r="B11" s="98"/>
      <c r="C11" s="87"/>
      <c r="D11" s="87"/>
      <c r="E11" s="87"/>
      <c r="F11" s="87"/>
      <c r="G11" s="87"/>
      <c r="H11" s="87"/>
      <c r="I11" s="87"/>
      <c r="J11" s="87"/>
      <c r="K11" s="87"/>
      <c r="L11" s="114"/>
      <c r="M11" s="99"/>
      <c r="N11" s="116">
        <f t="shared" si="0"/>
        <v>0</v>
      </c>
      <c r="O11" s="82"/>
    </row>
    <row r="12" spans="1:15" s="48" customFormat="1" ht="23.1" customHeight="1">
      <c r="A12" s="55">
        <v>6</v>
      </c>
      <c r="B12" s="96"/>
      <c r="C12" s="86"/>
      <c r="D12" s="86"/>
      <c r="E12" s="86"/>
      <c r="F12" s="86"/>
      <c r="G12" s="86"/>
      <c r="H12" s="86"/>
      <c r="I12" s="86"/>
      <c r="J12" s="86"/>
      <c r="K12" s="86"/>
      <c r="L12" s="113"/>
      <c r="M12" s="97"/>
      <c r="N12" s="116">
        <f t="shared" si="0"/>
        <v>0</v>
      </c>
      <c r="O12" s="82"/>
    </row>
    <row r="13" spans="1:15" s="48" customFormat="1" ht="23.1" customHeight="1">
      <c r="A13" s="55">
        <v>7</v>
      </c>
      <c r="B13" s="98"/>
      <c r="C13" s="87"/>
      <c r="D13" s="87"/>
      <c r="E13" s="87"/>
      <c r="F13" s="87"/>
      <c r="G13" s="87"/>
      <c r="H13" s="87"/>
      <c r="I13" s="87"/>
      <c r="J13" s="87"/>
      <c r="K13" s="87"/>
      <c r="L13" s="114"/>
      <c r="M13" s="99"/>
      <c r="N13" s="116">
        <f t="shared" si="0"/>
        <v>0</v>
      </c>
      <c r="O13" s="82"/>
    </row>
    <row r="14" spans="1:15" s="48" customFormat="1" ht="23.1" customHeight="1">
      <c r="A14" s="55">
        <v>8</v>
      </c>
      <c r="B14" s="96"/>
      <c r="C14" s="86"/>
      <c r="D14" s="86"/>
      <c r="E14" s="86"/>
      <c r="F14" s="86"/>
      <c r="G14" s="86"/>
      <c r="H14" s="86"/>
      <c r="I14" s="86"/>
      <c r="J14" s="86"/>
      <c r="K14" s="86"/>
      <c r="L14" s="113"/>
      <c r="M14" s="97"/>
      <c r="N14" s="116">
        <f t="shared" si="0"/>
        <v>0</v>
      </c>
      <c r="O14" s="82"/>
    </row>
    <row r="15" spans="1:15" s="48" customFormat="1" ht="23.1" customHeight="1">
      <c r="A15" s="55">
        <v>9</v>
      </c>
      <c r="B15" s="98"/>
      <c r="C15" s="87"/>
      <c r="D15" s="87"/>
      <c r="E15" s="87"/>
      <c r="F15" s="87"/>
      <c r="G15" s="87"/>
      <c r="H15" s="87"/>
      <c r="I15" s="87"/>
      <c r="J15" s="87"/>
      <c r="K15" s="87"/>
      <c r="L15" s="114"/>
      <c r="M15" s="99"/>
      <c r="N15" s="116">
        <f t="shared" si="0"/>
        <v>0</v>
      </c>
      <c r="O15" s="82"/>
    </row>
    <row r="16" spans="1:15" s="48" customFormat="1" ht="23.1" customHeight="1">
      <c r="A16" s="55">
        <v>10</v>
      </c>
      <c r="B16" s="96"/>
      <c r="C16" s="86"/>
      <c r="D16" s="86"/>
      <c r="E16" s="86"/>
      <c r="F16" s="86"/>
      <c r="G16" s="86"/>
      <c r="H16" s="86"/>
      <c r="I16" s="86"/>
      <c r="J16" s="86"/>
      <c r="K16" s="86"/>
      <c r="L16" s="113"/>
      <c r="M16" s="97"/>
      <c r="N16" s="116">
        <f t="shared" si="0"/>
        <v>0</v>
      </c>
      <c r="O16" s="82"/>
    </row>
    <row r="17" spans="1:15" s="48" customFormat="1" ht="23.1" customHeight="1">
      <c r="A17" s="55">
        <v>11</v>
      </c>
      <c r="B17" s="98"/>
      <c r="C17" s="87"/>
      <c r="D17" s="87"/>
      <c r="E17" s="87"/>
      <c r="F17" s="87"/>
      <c r="G17" s="87"/>
      <c r="H17" s="87"/>
      <c r="I17" s="87"/>
      <c r="J17" s="87"/>
      <c r="K17" s="87"/>
      <c r="L17" s="114"/>
      <c r="M17" s="99"/>
      <c r="N17" s="116">
        <f t="shared" si="0"/>
        <v>0</v>
      </c>
      <c r="O17" s="82"/>
    </row>
    <row r="18" spans="1:15" s="48" customFormat="1" ht="23.1" customHeight="1">
      <c r="A18" s="55">
        <v>12</v>
      </c>
      <c r="B18" s="96"/>
      <c r="C18" s="86"/>
      <c r="D18" s="86"/>
      <c r="E18" s="86"/>
      <c r="F18" s="86"/>
      <c r="G18" s="86"/>
      <c r="H18" s="86"/>
      <c r="I18" s="86"/>
      <c r="J18" s="86"/>
      <c r="K18" s="86"/>
      <c r="L18" s="113"/>
      <c r="M18" s="97"/>
      <c r="N18" s="116">
        <f t="shared" si="0"/>
        <v>0</v>
      </c>
      <c r="O18" s="82"/>
    </row>
    <row r="19" spans="1:15" s="48" customFormat="1" ht="23.1" customHeight="1">
      <c r="A19" s="55">
        <v>13</v>
      </c>
      <c r="B19" s="98"/>
      <c r="C19" s="87"/>
      <c r="D19" s="87"/>
      <c r="E19" s="87"/>
      <c r="F19" s="87"/>
      <c r="G19" s="87"/>
      <c r="H19" s="87"/>
      <c r="I19" s="87"/>
      <c r="J19" s="87"/>
      <c r="K19" s="87"/>
      <c r="L19" s="114"/>
      <c r="M19" s="99"/>
      <c r="N19" s="116">
        <f t="shared" si="0"/>
        <v>0</v>
      </c>
      <c r="O19" s="82"/>
    </row>
    <row r="20" spans="1:15" s="48" customFormat="1" ht="23.1" customHeight="1">
      <c r="A20" s="55">
        <v>14</v>
      </c>
      <c r="B20" s="96"/>
      <c r="C20" s="86"/>
      <c r="D20" s="86"/>
      <c r="E20" s="86"/>
      <c r="F20" s="86"/>
      <c r="G20" s="86"/>
      <c r="H20" s="86"/>
      <c r="I20" s="86"/>
      <c r="J20" s="86"/>
      <c r="K20" s="86"/>
      <c r="L20" s="113"/>
      <c r="M20" s="97"/>
      <c r="N20" s="116">
        <f t="shared" si="0"/>
        <v>0</v>
      </c>
      <c r="O20" s="82"/>
    </row>
    <row r="21" spans="1:15" s="48" customFormat="1" ht="23.1" customHeight="1">
      <c r="A21" s="55">
        <v>15</v>
      </c>
      <c r="B21" s="98"/>
      <c r="C21" s="87"/>
      <c r="D21" s="87"/>
      <c r="E21" s="87"/>
      <c r="F21" s="87"/>
      <c r="G21" s="87"/>
      <c r="H21" s="87"/>
      <c r="I21" s="87"/>
      <c r="J21" s="87"/>
      <c r="K21" s="87"/>
      <c r="L21" s="114"/>
      <c r="M21" s="99"/>
      <c r="N21" s="116">
        <f t="shared" si="0"/>
        <v>0</v>
      </c>
      <c r="O21" s="82"/>
    </row>
    <row r="22" spans="1:15" s="48" customFormat="1" ht="23.1" customHeight="1">
      <c r="A22" s="55">
        <v>16</v>
      </c>
      <c r="B22" s="96"/>
      <c r="C22" s="86"/>
      <c r="D22" s="86"/>
      <c r="E22" s="86"/>
      <c r="F22" s="86"/>
      <c r="G22" s="86"/>
      <c r="H22" s="86"/>
      <c r="I22" s="86"/>
      <c r="J22" s="86"/>
      <c r="K22" s="86"/>
      <c r="L22" s="113"/>
      <c r="M22" s="97"/>
      <c r="N22" s="116">
        <f t="shared" si="0"/>
        <v>0</v>
      </c>
      <c r="O22" s="82"/>
    </row>
    <row r="23" spans="1:15" s="48" customFormat="1" ht="23.1" customHeight="1">
      <c r="A23" s="55">
        <v>17</v>
      </c>
      <c r="B23" s="98"/>
      <c r="C23" s="87"/>
      <c r="D23" s="87"/>
      <c r="E23" s="87"/>
      <c r="F23" s="87"/>
      <c r="G23" s="87"/>
      <c r="H23" s="87"/>
      <c r="I23" s="87"/>
      <c r="J23" s="87"/>
      <c r="K23" s="87"/>
      <c r="L23" s="114"/>
      <c r="M23" s="99"/>
      <c r="N23" s="116">
        <f t="shared" si="0"/>
        <v>0</v>
      </c>
      <c r="O23" s="82"/>
    </row>
    <row r="24" spans="1:15" s="48" customFormat="1" ht="23.1" customHeight="1">
      <c r="A24" s="55">
        <v>18</v>
      </c>
      <c r="B24" s="96"/>
      <c r="C24" s="86"/>
      <c r="D24" s="86"/>
      <c r="E24" s="86"/>
      <c r="F24" s="86"/>
      <c r="G24" s="86"/>
      <c r="H24" s="86"/>
      <c r="I24" s="86"/>
      <c r="J24" s="86"/>
      <c r="K24" s="86"/>
      <c r="L24" s="113"/>
      <c r="M24" s="97"/>
      <c r="N24" s="116">
        <f t="shared" si="0"/>
        <v>0</v>
      </c>
      <c r="O24" s="82"/>
    </row>
    <row r="25" spans="1:15" s="48" customFormat="1" ht="23.1" customHeight="1">
      <c r="A25" s="55">
        <v>19</v>
      </c>
      <c r="B25" s="98"/>
      <c r="C25" s="87"/>
      <c r="D25" s="87"/>
      <c r="E25" s="87"/>
      <c r="F25" s="87"/>
      <c r="G25" s="87"/>
      <c r="H25" s="87"/>
      <c r="I25" s="87"/>
      <c r="J25" s="87"/>
      <c r="K25" s="87"/>
      <c r="L25" s="114"/>
      <c r="M25" s="99"/>
      <c r="N25" s="116">
        <f t="shared" si="0"/>
        <v>0</v>
      </c>
      <c r="O25" s="82"/>
    </row>
    <row r="26" spans="1:15" s="48" customFormat="1" ht="23.1" customHeight="1">
      <c r="A26" s="55">
        <v>20</v>
      </c>
      <c r="B26" s="96"/>
      <c r="C26" s="86"/>
      <c r="D26" s="86"/>
      <c r="E26" s="86"/>
      <c r="F26" s="86"/>
      <c r="G26" s="86"/>
      <c r="H26" s="86"/>
      <c r="I26" s="86"/>
      <c r="J26" s="86"/>
      <c r="K26" s="86"/>
      <c r="L26" s="113"/>
      <c r="M26" s="97"/>
      <c r="N26" s="116">
        <f t="shared" si="0"/>
        <v>0</v>
      </c>
      <c r="O26" s="82"/>
    </row>
    <row r="27" spans="1:15" s="48" customFormat="1" ht="23.1" customHeight="1" thickBot="1">
      <c r="A27" s="91">
        <v>21</v>
      </c>
      <c r="B27" s="100"/>
      <c r="C27" s="88"/>
      <c r="D27" s="88"/>
      <c r="E27" s="88"/>
      <c r="F27" s="88"/>
      <c r="G27" s="88"/>
      <c r="H27" s="88"/>
      <c r="I27" s="88"/>
      <c r="J27" s="88"/>
      <c r="K27" s="88"/>
      <c r="L27" s="115"/>
      <c r="M27" s="101"/>
      <c r="N27" s="117">
        <f t="shared" si="0"/>
        <v>0</v>
      </c>
      <c r="O27" s="82"/>
    </row>
    <row r="28" spans="1:15" s="26" customFormat="1" ht="24.95" customHeight="1" thickTop="1" thickBot="1">
      <c r="A28" s="54" t="s">
        <v>15</v>
      </c>
      <c r="B28" s="102">
        <f>SUM(B6:B27)</f>
        <v>0</v>
      </c>
      <c r="C28" s="103">
        <f t="shared" ref="C28:M28" si="1">SUM(C6:C27)</f>
        <v>0</v>
      </c>
      <c r="D28" s="103">
        <f t="shared" si="1"/>
        <v>0</v>
      </c>
      <c r="E28" s="103">
        <f t="shared" si="1"/>
        <v>0</v>
      </c>
      <c r="F28" s="103">
        <f t="shared" si="1"/>
        <v>0</v>
      </c>
      <c r="G28" s="103">
        <f t="shared" si="1"/>
        <v>0</v>
      </c>
      <c r="H28" s="103">
        <f t="shared" si="1"/>
        <v>0</v>
      </c>
      <c r="I28" s="103">
        <f t="shared" si="1"/>
        <v>0</v>
      </c>
      <c r="J28" s="103">
        <f t="shared" si="1"/>
        <v>0</v>
      </c>
      <c r="K28" s="103">
        <f>SUM(K6:K27)</f>
        <v>0</v>
      </c>
      <c r="L28" s="118">
        <f t="shared" si="1"/>
        <v>0</v>
      </c>
      <c r="M28" s="120">
        <f t="shared" si="1"/>
        <v>0</v>
      </c>
      <c r="N28" s="119">
        <f>SUM(N6:N27)</f>
        <v>0</v>
      </c>
      <c r="O28" s="84"/>
    </row>
    <row r="29" spans="1:15" s="48" customFormat="1" ht="12">
      <c r="N29" s="49"/>
      <c r="O29" s="82"/>
    </row>
    <row r="30" spans="1:15" s="25" customFormat="1" ht="12.75" thickBot="1">
      <c r="A30" s="53" t="s">
        <v>76</v>
      </c>
      <c r="C30" s="53"/>
      <c r="O30" s="84"/>
    </row>
    <row r="31" spans="1:15" s="25" customFormat="1" ht="30" customHeight="1">
      <c r="A31" s="55" t="s">
        <v>2</v>
      </c>
      <c r="B31" s="93" t="s">
        <v>3</v>
      </c>
      <c r="C31" s="94" t="s">
        <v>4</v>
      </c>
      <c r="D31" s="94" t="s">
        <v>5</v>
      </c>
      <c r="E31" s="94" t="s">
        <v>6</v>
      </c>
      <c r="F31" s="94" t="s">
        <v>7</v>
      </c>
      <c r="G31" s="94" t="s">
        <v>8</v>
      </c>
      <c r="H31" s="94" t="s">
        <v>9</v>
      </c>
      <c r="I31" s="94" t="s">
        <v>10</v>
      </c>
      <c r="J31" s="94" t="s">
        <v>11</v>
      </c>
      <c r="K31" s="94" t="s">
        <v>12</v>
      </c>
      <c r="L31" s="112" t="s">
        <v>13</v>
      </c>
      <c r="M31" s="95" t="s">
        <v>14</v>
      </c>
      <c r="N31" s="92" t="s">
        <v>15</v>
      </c>
      <c r="O31" s="85"/>
    </row>
    <row r="32" spans="1:15" s="25" customFormat="1" ht="24.95" customHeight="1">
      <c r="A32" s="55" t="s">
        <v>24</v>
      </c>
      <c r="B32" s="104"/>
      <c r="C32" s="89"/>
      <c r="D32" s="89"/>
      <c r="E32" s="89"/>
      <c r="F32" s="89"/>
      <c r="G32" s="89"/>
      <c r="H32" s="89"/>
      <c r="I32" s="89"/>
      <c r="J32" s="89"/>
      <c r="K32" s="89"/>
      <c r="L32" s="121"/>
      <c r="M32" s="105"/>
      <c r="N32" s="116">
        <f t="shared" ref="N32:N43" si="2">SUM(B32:M32)</f>
        <v>0</v>
      </c>
      <c r="O32" s="85"/>
    </row>
    <row r="33" spans="1:15" s="25" customFormat="1" ht="24.95" customHeight="1">
      <c r="A33" s="54" t="s">
        <v>25</v>
      </c>
      <c r="B33" s="98"/>
      <c r="C33" s="87"/>
      <c r="D33" s="87"/>
      <c r="E33" s="87"/>
      <c r="F33" s="87"/>
      <c r="G33" s="87"/>
      <c r="H33" s="87"/>
      <c r="I33" s="87"/>
      <c r="J33" s="87"/>
      <c r="K33" s="87"/>
      <c r="L33" s="114"/>
      <c r="M33" s="99"/>
      <c r="N33" s="116">
        <f t="shared" si="2"/>
        <v>0</v>
      </c>
      <c r="O33" s="85"/>
    </row>
    <row r="34" spans="1:15" s="25" customFormat="1" ht="24.95" customHeight="1">
      <c r="A34" s="55" t="s">
        <v>26</v>
      </c>
      <c r="B34" s="104"/>
      <c r="C34" s="89"/>
      <c r="D34" s="89"/>
      <c r="E34" s="89"/>
      <c r="F34" s="89"/>
      <c r="G34" s="89"/>
      <c r="H34" s="89"/>
      <c r="I34" s="89"/>
      <c r="J34" s="89"/>
      <c r="K34" s="89"/>
      <c r="L34" s="121"/>
      <c r="M34" s="105"/>
      <c r="N34" s="116">
        <f t="shared" si="2"/>
        <v>0</v>
      </c>
      <c r="O34" s="85"/>
    </row>
    <row r="35" spans="1:15" s="25" customFormat="1" ht="24.95" customHeight="1">
      <c r="A35" s="55" t="s">
        <v>27</v>
      </c>
      <c r="B35" s="98"/>
      <c r="C35" s="87"/>
      <c r="D35" s="87"/>
      <c r="E35" s="87"/>
      <c r="F35" s="87"/>
      <c r="G35" s="87"/>
      <c r="H35" s="87"/>
      <c r="I35" s="87"/>
      <c r="J35" s="87"/>
      <c r="K35" s="87"/>
      <c r="L35" s="114"/>
      <c r="M35" s="99"/>
      <c r="N35" s="116">
        <f t="shared" si="2"/>
        <v>0</v>
      </c>
      <c r="O35" s="85"/>
    </row>
    <row r="36" spans="1:15" s="25" customFormat="1" ht="24.95" customHeight="1">
      <c r="A36" s="55" t="s">
        <v>28</v>
      </c>
      <c r="B36" s="104"/>
      <c r="C36" s="89"/>
      <c r="D36" s="89"/>
      <c r="E36" s="89"/>
      <c r="F36" s="89"/>
      <c r="G36" s="89"/>
      <c r="H36" s="89"/>
      <c r="I36" s="89"/>
      <c r="J36" s="89"/>
      <c r="K36" s="89"/>
      <c r="L36" s="121"/>
      <c r="M36" s="105"/>
      <c r="N36" s="116">
        <f t="shared" si="2"/>
        <v>0</v>
      </c>
      <c r="O36" s="85"/>
    </row>
    <row r="37" spans="1:15" s="25" customFormat="1" ht="24.95" customHeight="1">
      <c r="A37" s="55" t="s">
        <v>29</v>
      </c>
      <c r="B37" s="98"/>
      <c r="C37" s="87"/>
      <c r="D37" s="87"/>
      <c r="E37" s="87"/>
      <c r="F37" s="87"/>
      <c r="G37" s="87"/>
      <c r="H37" s="87"/>
      <c r="I37" s="87"/>
      <c r="J37" s="87"/>
      <c r="K37" s="87"/>
      <c r="L37" s="114"/>
      <c r="M37" s="99"/>
      <c r="N37" s="116">
        <f t="shared" si="2"/>
        <v>0</v>
      </c>
      <c r="O37" s="85"/>
    </row>
    <row r="38" spans="1:15" s="25" customFormat="1" ht="24.95" customHeight="1">
      <c r="A38" s="55" t="s">
        <v>30</v>
      </c>
      <c r="B38" s="104"/>
      <c r="C38" s="89"/>
      <c r="D38" s="89"/>
      <c r="E38" s="89"/>
      <c r="F38" s="89"/>
      <c r="G38" s="89"/>
      <c r="H38" s="89"/>
      <c r="I38" s="89"/>
      <c r="J38" s="89"/>
      <c r="K38" s="89"/>
      <c r="L38" s="121"/>
      <c r="M38" s="105"/>
      <c r="N38" s="116">
        <f t="shared" si="2"/>
        <v>0</v>
      </c>
      <c r="O38" s="85"/>
    </row>
    <row r="39" spans="1:15" s="25" customFormat="1" ht="24.95" customHeight="1">
      <c r="A39" s="55" t="s">
        <v>31</v>
      </c>
      <c r="B39" s="98"/>
      <c r="C39" s="87"/>
      <c r="D39" s="87"/>
      <c r="E39" s="87"/>
      <c r="F39" s="87"/>
      <c r="G39" s="87"/>
      <c r="H39" s="87"/>
      <c r="I39" s="87"/>
      <c r="J39" s="87"/>
      <c r="K39" s="87"/>
      <c r="L39" s="114"/>
      <c r="M39" s="99"/>
      <c r="N39" s="116">
        <f t="shared" si="2"/>
        <v>0</v>
      </c>
      <c r="O39" s="85"/>
    </row>
    <row r="40" spans="1:15" s="25" customFormat="1" ht="24.95" customHeight="1">
      <c r="A40" s="55" t="s">
        <v>32</v>
      </c>
      <c r="B40" s="104"/>
      <c r="C40" s="89"/>
      <c r="D40" s="89"/>
      <c r="E40" s="89"/>
      <c r="F40" s="89"/>
      <c r="G40" s="89"/>
      <c r="H40" s="89"/>
      <c r="I40" s="89"/>
      <c r="J40" s="89"/>
      <c r="K40" s="89"/>
      <c r="L40" s="121"/>
      <c r="M40" s="105"/>
      <c r="N40" s="116">
        <f t="shared" si="2"/>
        <v>0</v>
      </c>
      <c r="O40" s="85"/>
    </row>
    <row r="41" spans="1:15" s="25" customFormat="1" ht="24.95" customHeight="1">
      <c r="A41" s="55" t="s">
        <v>33</v>
      </c>
      <c r="B41" s="98"/>
      <c r="C41" s="87"/>
      <c r="D41" s="87"/>
      <c r="E41" s="87"/>
      <c r="F41" s="87"/>
      <c r="G41" s="87"/>
      <c r="H41" s="87"/>
      <c r="I41" s="87"/>
      <c r="J41" s="87"/>
      <c r="K41" s="87"/>
      <c r="L41" s="114"/>
      <c r="M41" s="99"/>
      <c r="N41" s="116">
        <f t="shared" si="2"/>
        <v>0</v>
      </c>
      <c r="O41" s="85"/>
    </row>
    <row r="42" spans="1:15" s="25" customFormat="1" ht="24.95" customHeight="1">
      <c r="A42" s="55" t="s">
        <v>34</v>
      </c>
      <c r="B42" s="104"/>
      <c r="C42" s="89"/>
      <c r="D42" s="89"/>
      <c r="E42" s="89"/>
      <c r="F42" s="89"/>
      <c r="G42" s="89"/>
      <c r="H42" s="89"/>
      <c r="I42" s="89"/>
      <c r="J42" s="89"/>
      <c r="K42" s="89"/>
      <c r="L42" s="121"/>
      <c r="M42" s="105"/>
      <c r="N42" s="116">
        <f t="shared" si="2"/>
        <v>0</v>
      </c>
      <c r="O42" s="85"/>
    </row>
    <row r="43" spans="1:15" s="25" customFormat="1" ht="24.95" customHeight="1" thickBot="1">
      <c r="A43" s="91" t="s">
        <v>35</v>
      </c>
      <c r="B43" s="100"/>
      <c r="C43" s="88"/>
      <c r="D43" s="88"/>
      <c r="E43" s="88"/>
      <c r="F43" s="88"/>
      <c r="G43" s="88"/>
      <c r="H43" s="88"/>
      <c r="I43" s="88"/>
      <c r="J43" s="88"/>
      <c r="K43" s="88"/>
      <c r="L43" s="115"/>
      <c r="M43" s="101"/>
      <c r="N43" s="117">
        <f t="shared" si="2"/>
        <v>0</v>
      </c>
      <c r="O43" s="85"/>
    </row>
    <row r="44" spans="1:15" s="26" customFormat="1" ht="24.95" customHeight="1" thickTop="1" thickBot="1">
      <c r="A44" s="54" t="s">
        <v>15</v>
      </c>
      <c r="B44" s="102">
        <f t="shared" ref="B44:N44" si="3">SUM(B32:B43)</f>
        <v>0</v>
      </c>
      <c r="C44" s="103">
        <f t="shared" si="3"/>
        <v>0</v>
      </c>
      <c r="D44" s="103">
        <f t="shared" si="3"/>
        <v>0</v>
      </c>
      <c r="E44" s="103">
        <f t="shared" si="3"/>
        <v>0</v>
      </c>
      <c r="F44" s="103">
        <f t="shared" si="3"/>
        <v>0</v>
      </c>
      <c r="G44" s="103">
        <f t="shared" si="3"/>
        <v>0</v>
      </c>
      <c r="H44" s="103">
        <f t="shared" si="3"/>
        <v>0</v>
      </c>
      <c r="I44" s="103">
        <f t="shared" si="3"/>
        <v>0</v>
      </c>
      <c r="J44" s="103">
        <f t="shared" si="3"/>
        <v>0</v>
      </c>
      <c r="K44" s="103">
        <f t="shared" si="3"/>
        <v>0</v>
      </c>
      <c r="L44" s="118">
        <f t="shared" si="3"/>
        <v>0</v>
      </c>
      <c r="M44" s="120">
        <f t="shared" si="3"/>
        <v>0</v>
      </c>
      <c r="N44" s="119">
        <f t="shared" si="3"/>
        <v>0</v>
      </c>
      <c r="O44" s="84"/>
    </row>
    <row r="45" spans="1:15" s="26" customFormat="1" ht="33" customHeight="1">
      <c r="A45" s="58" t="s">
        <v>21</v>
      </c>
      <c r="B45" s="234" t="s">
        <v>22</v>
      </c>
      <c r="C45" s="234"/>
      <c r="D45" s="234"/>
      <c r="E45" s="234"/>
      <c r="F45" s="234"/>
      <c r="G45" s="234"/>
      <c r="H45" s="234"/>
      <c r="I45" s="234"/>
      <c r="J45" s="234"/>
      <c r="K45" s="234"/>
      <c r="L45" s="234"/>
      <c r="M45" s="234"/>
      <c r="N45" s="234"/>
      <c r="O45" s="84"/>
    </row>
    <row r="46" spans="1:15" s="25" customFormat="1" ht="24.75" customHeight="1">
      <c r="A46" s="56"/>
      <c r="B46" s="52" t="s">
        <v>3</v>
      </c>
      <c r="C46" s="52" t="s">
        <v>4</v>
      </c>
      <c r="D46" s="52" t="s">
        <v>5</v>
      </c>
      <c r="E46" s="52" t="s">
        <v>6</v>
      </c>
      <c r="F46" s="52" t="s">
        <v>7</v>
      </c>
      <c r="G46" s="52" t="s">
        <v>8</v>
      </c>
      <c r="H46" s="52" t="s">
        <v>9</v>
      </c>
      <c r="I46" s="52" t="s">
        <v>10</v>
      </c>
      <c r="J46" s="52" t="s">
        <v>11</v>
      </c>
      <c r="K46" s="52" t="s">
        <v>12</v>
      </c>
      <c r="L46" s="52" t="s">
        <v>13</v>
      </c>
      <c r="M46" s="52" t="s">
        <v>14</v>
      </c>
      <c r="N46" s="52" t="s">
        <v>15</v>
      </c>
      <c r="O46" s="85"/>
    </row>
    <row r="47" spans="1:15" s="25" customFormat="1" ht="24.75" customHeight="1">
      <c r="A47" s="55" t="s">
        <v>78</v>
      </c>
      <c r="B47" s="57">
        <f>B28+B44</f>
        <v>0</v>
      </c>
      <c r="C47" s="57">
        <f>C28+C44</f>
        <v>0</v>
      </c>
      <c r="D47" s="57">
        <f t="shared" ref="D47:M47" si="4">D28+D44</f>
        <v>0</v>
      </c>
      <c r="E47" s="57">
        <f t="shared" si="4"/>
        <v>0</v>
      </c>
      <c r="F47" s="57">
        <f t="shared" si="4"/>
        <v>0</v>
      </c>
      <c r="G47" s="57">
        <f t="shared" si="4"/>
        <v>0</v>
      </c>
      <c r="H47" s="57">
        <f t="shared" si="4"/>
        <v>0</v>
      </c>
      <c r="I47" s="57">
        <f t="shared" si="4"/>
        <v>0</v>
      </c>
      <c r="J47" s="57">
        <f t="shared" si="4"/>
        <v>0</v>
      </c>
      <c r="K47" s="57">
        <f t="shared" si="4"/>
        <v>0</v>
      </c>
      <c r="L47" s="57">
        <f t="shared" si="4"/>
        <v>0</v>
      </c>
      <c r="M47" s="57">
        <f t="shared" si="4"/>
        <v>0</v>
      </c>
      <c r="N47" s="79">
        <f>N28+N44</f>
        <v>0</v>
      </c>
      <c r="O47" s="85"/>
    </row>
  </sheetData>
  <sheetProtection selectLockedCells="1"/>
  <mergeCells count="7">
    <mergeCell ref="A6:A7"/>
    <mergeCell ref="B45:N45"/>
    <mergeCell ref="A1:E2"/>
    <mergeCell ref="L1:N1"/>
    <mergeCell ref="L2:N2"/>
    <mergeCell ref="J1:K1"/>
    <mergeCell ref="J2:K2"/>
  </mergeCells>
  <phoneticPr fontId="13"/>
  <printOptions horizontalCentered="1" verticalCentered="1"/>
  <pageMargins left="0.6692913385826772" right="7.874015748031496E-2" top="0.98425196850393704" bottom="0.98425196850393704" header="0.51181102362204722" footer="0.51181102362204722"/>
  <pageSetup paperSize="9" scale="71" orientation="portrait" horizontalDpi="300" verticalDpi="300" r:id="rId1"/>
  <headerFooter alignWithMargins="0"/>
  <rowBreaks count="1" manualBreakCount="1">
    <brk id="28" max="14" man="1"/>
  </rowBreaks>
  <ignoredErrors>
    <ignoredError sqref="N6 N8:N27" formulaRange="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view="pageBreakPreview" zoomScale="90" zoomScaleNormal="100" zoomScaleSheetLayoutView="90" workbookViewId="0">
      <selection activeCell="C51" sqref="C51"/>
    </sheetView>
  </sheetViews>
  <sheetFormatPr defaultColWidth="9" defaultRowHeight="13.5"/>
  <cols>
    <col min="1" max="1" width="11.125" style="5" customWidth="1"/>
    <col min="2" max="2" width="17.625" style="5" customWidth="1"/>
    <col min="3" max="3" width="17.75" style="5" customWidth="1"/>
    <col min="4" max="4" width="17.25" style="5" customWidth="1"/>
    <col min="5" max="5" width="16.625" style="5" customWidth="1"/>
    <col min="6" max="6" width="18.375" style="5" customWidth="1"/>
    <col min="7" max="7" width="14.25" style="5" customWidth="1"/>
    <col min="8" max="8" width="9" style="5"/>
    <col min="9" max="9" width="11.375" style="5" customWidth="1"/>
    <col min="10" max="16384" width="9" style="5"/>
  </cols>
  <sheetData>
    <row r="1" spans="1:10">
      <c r="A1" s="238" t="s">
        <v>88</v>
      </c>
      <c r="B1" s="239"/>
      <c r="C1" s="240"/>
      <c r="D1" s="62"/>
      <c r="E1" s="6" t="s">
        <v>23</v>
      </c>
      <c r="F1" s="248">
        <f>別表１!B8</f>
        <v>0</v>
      </c>
      <c r="G1" s="248"/>
    </row>
    <row r="2" spans="1:10">
      <c r="A2" s="241"/>
      <c r="B2" s="242"/>
      <c r="C2" s="243"/>
      <c r="D2" s="61"/>
      <c r="E2" s="60" t="s">
        <v>17</v>
      </c>
      <c r="F2" s="249">
        <f>別表１!D8</f>
        <v>0</v>
      </c>
      <c r="G2" s="249"/>
    </row>
    <row r="3" spans="1:10">
      <c r="E3" s="18" t="s">
        <v>38</v>
      </c>
      <c r="F3" s="257">
        <f>別表１!B10</f>
        <v>0</v>
      </c>
      <c r="G3" s="257"/>
    </row>
    <row r="4" spans="1:10" ht="3" customHeight="1"/>
    <row r="5" spans="1:10">
      <c r="A5" s="15" t="s">
        <v>77</v>
      </c>
      <c r="B5" s="13"/>
      <c r="C5" s="13"/>
    </row>
    <row r="6" spans="1:10" s="7" customFormat="1" ht="21" customHeight="1">
      <c r="A6" s="251" t="s">
        <v>16</v>
      </c>
      <c r="B6" s="246" t="s">
        <v>74</v>
      </c>
      <c r="C6" s="259" t="s">
        <v>37</v>
      </c>
      <c r="D6" s="254" t="s">
        <v>0</v>
      </c>
      <c r="E6" s="255"/>
      <c r="F6" s="256" t="s">
        <v>72</v>
      </c>
      <c r="G6" s="251" t="s">
        <v>1</v>
      </c>
    </row>
    <row r="7" spans="1:10" ht="30" customHeight="1">
      <c r="A7" s="252"/>
      <c r="B7" s="253"/>
      <c r="C7" s="260"/>
      <c r="D7" s="17" t="s">
        <v>80</v>
      </c>
      <c r="E7" s="17" t="s">
        <v>71</v>
      </c>
      <c r="F7" s="245"/>
      <c r="G7" s="252"/>
    </row>
    <row r="8" spans="1:10" ht="21.75" customHeight="1">
      <c r="A8" s="244">
        <v>1</v>
      </c>
      <c r="B8" s="19">
        <f>別表２!N6</f>
        <v>0</v>
      </c>
      <c r="C8" s="45">
        <f t="shared" ref="C8:C28" si="0">IF(J8&lt;$F$3,J8,$F$3)</f>
        <v>0</v>
      </c>
      <c r="D8" s="16">
        <f t="shared" ref="D8:D29" si="1">$F$3</f>
        <v>0</v>
      </c>
      <c r="E8" s="16">
        <f t="shared" ref="E8:E29" si="2">SUM(B8*D8)</f>
        <v>0</v>
      </c>
      <c r="F8" s="16">
        <f t="shared" ref="F8:F29" si="3">SUM(B8*C8)</f>
        <v>0</v>
      </c>
      <c r="G8" s="9" t="s">
        <v>19</v>
      </c>
      <c r="J8" s="44">
        <v>7000</v>
      </c>
    </row>
    <row r="9" spans="1:10" ht="21.95" customHeight="1">
      <c r="A9" s="250"/>
      <c r="B9" s="19">
        <f>別表２!N7</f>
        <v>0</v>
      </c>
      <c r="C9" s="45">
        <f t="shared" si="0"/>
        <v>0</v>
      </c>
      <c r="D9" s="16">
        <f t="shared" si="1"/>
        <v>0</v>
      </c>
      <c r="E9" s="16">
        <f t="shared" si="2"/>
        <v>0</v>
      </c>
      <c r="F9" s="16">
        <f t="shared" si="3"/>
        <v>0</v>
      </c>
      <c r="G9" s="8"/>
      <c r="J9" s="44">
        <v>10000</v>
      </c>
    </row>
    <row r="10" spans="1:10" ht="21.95" customHeight="1">
      <c r="A10" s="4">
        <v>2</v>
      </c>
      <c r="B10" s="19">
        <f>別表２!N8</f>
        <v>0</v>
      </c>
      <c r="C10" s="45">
        <f t="shared" si="0"/>
        <v>0</v>
      </c>
      <c r="D10" s="16">
        <f t="shared" si="1"/>
        <v>0</v>
      </c>
      <c r="E10" s="16">
        <f t="shared" si="2"/>
        <v>0</v>
      </c>
      <c r="F10" s="16">
        <f t="shared" si="3"/>
        <v>0</v>
      </c>
      <c r="G10" s="8"/>
      <c r="J10" s="44">
        <v>13000</v>
      </c>
    </row>
    <row r="11" spans="1:10" ht="21.95" customHeight="1">
      <c r="A11" s="4">
        <v>3</v>
      </c>
      <c r="B11" s="19">
        <f>別表２!N9</f>
        <v>0</v>
      </c>
      <c r="C11" s="45">
        <f t="shared" si="0"/>
        <v>0</v>
      </c>
      <c r="D11" s="16">
        <f t="shared" si="1"/>
        <v>0</v>
      </c>
      <c r="E11" s="16">
        <f t="shared" si="2"/>
        <v>0</v>
      </c>
      <c r="F11" s="16">
        <f t="shared" si="3"/>
        <v>0</v>
      </c>
      <c r="G11" s="8"/>
      <c r="J11" s="44">
        <v>16000</v>
      </c>
    </row>
    <row r="12" spans="1:10" ht="21.95" customHeight="1">
      <c r="A12" s="4">
        <v>4</v>
      </c>
      <c r="B12" s="19">
        <f>別表２!N10</f>
        <v>0</v>
      </c>
      <c r="C12" s="45">
        <f t="shared" si="0"/>
        <v>0</v>
      </c>
      <c r="D12" s="16">
        <f t="shared" si="1"/>
        <v>0</v>
      </c>
      <c r="E12" s="16">
        <f t="shared" si="2"/>
        <v>0</v>
      </c>
      <c r="F12" s="16">
        <f t="shared" si="3"/>
        <v>0</v>
      </c>
      <c r="G12" s="8"/>
      <c r="J12" s="44">
        <v>19000</v>
      </c>
    </row>
    <row r="13" spans="1:10" ht="21.95" customHeight="1">
      <c r="A13" s="4">
        <v>5</v>
      </c>
      <c r="B13" s="19">
        <f>別表２!N11</f>
        <v>0</v>
      </c>
      <c r="C13" s="45">
        <f t="shared" si="0"/>
        <v>0</v>
      </c>
      <c r="D13" s="16">
        <f t="shared" si="1"/>
        <v>0</v>
      </c>
      <c r="E13" s="16">
        <f t="shared" si="2"/>
        <v>0</v>
      </c>
      <c r="F13" s="16">
        <f t="shared" si="3"/>
        <v>0</v>
      </c>
      <c r="G13" s="8"/>
      <c r="J13" s="44">
        <v>22000</v>
      </c>
    </row>
    <row r="14" spans="1:10" ht="21.95" customHeight="1">
      <c r="A14" s="4">
        <v>6</v>
      </c>
      <c r="B14" s="19">
        <f>別表２!N12</f>
        <v>0</v>
      </c>
      <c r="C14" s="45">
        <f t="shared" si="0"/>
        <v>0</v>
      </c>
      <c r="D14" s="16">
        <f t="shared" si="1"/>
        <v>0</v>
      </c>
      <c r="E14" s="16">
        <f t="shared" si="2"/>
        <v>0</v>
      </c>
      <c r="F14" s="16">
        <f t="shared" si="3"/>
        <v>0</v>
      </c>
      <c r="G14" s="8"/>
      <c r="J14" s="44">
        <v>25000</v>
      </c>
    </row>
    <row r="15" spans="1:10" ht="21.95" customHeight="1">
      <c r="A15" s="4">
        <v>7</v>
      </c>
      <c r="B15" s="19">
        <f>別表２!N13</f>
        <v>0</v>
      </c>
      <c r="C15" s="45">
        <f t="shared" si="0"/>
        <v>0</v>
      </c>
      <c r="D15" s="16">
        <f t="shared" si="1"/>
        <v>0</v>
      </c>
      <c r="E15" s="16">
        <f t="shared" si="2"/>
        <v>0</v>
      </c>
      <c r="F15" s="16">
        <f t="shared" si="3"/>
        <v>0</v>
      </c>
      <c r="G15" s="8"/>
      <c r="J15" s="44">
        <v>30000</v>
      </c>
    </row>
    <row r="16" spans="1:10" ht="21.95" customHeight="1">
      <c r="A16" s="4">
        <v>8</v>
      </c>
      <c r="B16" s="19">
        <f>別表２!N14</f>
        <v>0</v>
      </c>
      <c r="C16" s="45">
        <f t="shared" si="0"/>
        <v>0</v>
      </c>
      <c r="D16" s="16">
        <f t="shared" si="1"/>
        <v>0</v>
      </c>
      <c r="E16" s="16">
        <f t="shared" si="2"/>
        <v>0</v>
      </c>
      <c r="F16" s="16">
        <f t="shared" si="3"/>
        <v>0</v>
      </c>
      <c r="G16" s="8"/>
      <c r="J16" s="44">
        <v>35000</v>
      </c>
    </row>
    <row r="17" spans="1:10" ht="21.95" customHeight="1">
      <c r="A17" s="4">
        <v>9</v>
      </c>
      <c r="B17" s="19">
        <f>別表２!N15</f>
        <v>0</v>
      </c>
      <c r="C17" s="45">
        <f t="shared" si="0"/>
        <v>0</v>
      </c>
      <c r="D17" s="16">
        <f t="shared" si="1"/>
        <v>0</v>
      </c>
      <c r="E17" s="16">
        <f t="shared" si="2"/>
        <v>0</v>
      </c>
      <c r="F17" s="16">
        <f t="shared" si="3"/>
        <v>0</v>
      </c>
      <c r="G17" s="8"/>
      <c r="J17" s="44">
        <v>40000</v>
      </c>
    </row>
    <row r="18" spans="1:10" ht="21.95" customHeight="1">
      <c r="A18" s="4">
        <v>10</v>
      </c>
      <c r="B18" s="19">
        <f>別表２!N16</f>
        <v>0</v>
      </c>
      <c r="C18" s="45">
        <f t="shared" si="0"/>
        <v>0</v>
      </c>
      <c r="D18" s="16">
        <f t="shared" si="1"/>
        <v>0</v>
      </c>
      <c r="E18" s="16">
        <f t="shared" si="2"/>
        <v>0</v>
      </c>
      <c r="F18" s="16">
        <f t="shared" si="3"/>
        <v>0</v>
      </c>
      <c r="G18" s="8"/>
      <c r="J18" s="44">
        <v>45000</v>
      </c>
    </row>
    <row r="19" spans="1:10" ht="21.95" customHeight="1">
      <c r="A19" s="4">
        <v>11</v>
      </c>
      <c r="B19" s="19">
        <f>別表２!N17</f>
        <v>0</v>
      </c>
      <c r="C19" s="45">
        <f t="shared" si="0"/>
        <v>0</v>
      </c>
      <c r="D19" s="16">
        <f t="shared" si="1"/>
        <v>0</v>
      </c>
      <c r="E19" s="16">
        <f t="shared" si="2"/>
        <v>0</v>
      </c>
      <c r="F19" s="16">
        <f t="shared" si="3"/>
        <v>0</v>
      </c>
      <c r="G19" s="8"/>
      <c r="J19" s="44">
        <v>50000</v>
      </c>
    </row>
    <row r="20" spans="1:10" ht="21.95" customHeight="1">
      <c r="A20" s="4">
        <v>12</v>
      </c>
      <c r="B20" s="19">
        <f>別表２!N18</f>
        <v>0</v>
      </c>
      <c r="C20" s="45">
        <f t="shared" si="0"/>
        <v>0</v>
      </c>
      <c r="D20" s="16">
        <f t="shared" si="1"/>
        <v>0</v>
      </c>
      <c r="E20" s="16">
        <f t="shared" si="2"/>
        <v>0</v>
      </c>
      <c r="F20" s="16">
        <f t="shared" si="3"/>
        <v>0</v>
      </c>
      <c r="G20" s="8"/>
      <c r="J20" s="44">
        <v>57000</v>
      </c>
    </row>
    <row r="21" spans="1:10" ht="21.95" customHeight="1">
      <c r="A21" s="4">
        <v>13</v>
      </c>
      <c r="B21" s="19">
        <f>別表２!N19</f>
        <v>0</v>
      </c>
      <c r="C21" s="45">
        <f t="shared" si="0"/>
        <v>0</v>
      </c>
      <c r="D21" s="16">
        <f t="shared" si="1"/>
        <v>0</v>
      </c>
      <c r="E21" s="16">
        <f t="shared" si="2"/>
        <v>0</v>
      </c>
      <c r="F21" s="16">
        <f t="shared" si="3"/>
        <v>0</v>
      </c>
      <c r="G21" s="8"/>
      <c r="J21" s="44">
        <v>64000</v>
      </c>
    </row>
    <row r="22" spans="1:10" ht="21.95" customHeight="1">
      <c r="A22" s="4">
        <v>14</v>
      </c>
      <c r="B22" s="19">
        <f>別表２!N20</f>
        <v>0</v>
      </c>
      <c r="C22" s="45">
        <f t="shared" si="0"/>
        <v>0</v>
      </c>
      <c r="D22" s="16">
        <f t="shared" si="1"/>
        <v>0</v>
      </c>
      <c r="E22" s="16">
        <f t="shared" si="2"/>
        <v>0</v>
      </c>
      <c r="F22" s="16">
        <f t="shared" si="3"/>
        <v>0</v>
      </c>
      <c r="G22" s="8"/>
      <c r="J22" s="44">
        <v>71000</v>
      </c>
    </row>
    <row r="23" spans="1:10" ht="21.95" customHeight="1">
      <c r="A23" s="4">
        <v>15</v>
      </c>
      <c r="B23" s="19">
        <f>別表２!N21</f>
        <v>0</v>
      </c>
      <c r="C23" s="45">
        <f t="shared" si="0"/>
        <v>0</v>
      </c>
      <c r="D23" s="16">
        <f t="shared" si="1"/>
        <v>0</v>
      </c>
      <c r="E23" s="16">
        <f t="shared" si="2"/>
        <v>0</v>
      </c>
      <c r="F23" s="16">
        <f t="shared" si="3"/>
        <v>0</v>
      </c>
      <c r="G23" s="8"/>
      <c r="J23" s="44">
        <v>78000</v>
      </c>
    </row>
    <row r="24" spans="1:10" ht="21.95" customHeight="1">
      <c r="A24" s="4">
        <v>16</v>
      </c>
      <c r="B24" s="19">
        <f>別表２!N22</f>
        <v>0</v>
      </c>
      <c r="C24" s="45">
        <f t="shared" si="0"/>
        <v>0</v>
      </c>
      <c r="D24" s="16">
        <f t="shared" si="1"/>
        <v>0</v>
      </c>
      <c r="E24" s="16">
        <f t="shared" si="2"/>
        <v>0</v>
      </c>
      <c r="F24" s="16">
        <f t="shared" si="3"/>
        <v>0</v>
      </c>
      <c r="G24" s="8"/>
      <c r="J24" s="44">
        <v>85000</v>
      </c>
    </row>
    <row r="25" spans="1:10" ht="21.95" customHeight="1">
      <c r="A25" s="4">
        <v>17</v>
      </c>
      <c r="B25" s="19">
        <f>別表２!N23</f>
        <v>0</v>
      </c>
      <c r="C25" s="45">
        <f t="shared" si="0"/>
        <v>0</v>
      </c>
      <c r="D25" s="16">
        <f t="shared" si="1"/>
        <v>0</v>
      </c>
      <c r="E25" s="16">
        <f t="shared" si="2"/>
        <v>0</v>
      </c>
      <c r="F25" s="16">
        <f t="shared" si="3"/>
        <v>0</v>
      </c>
      <c r="G25" s="8"/>
      <c r="J25" s="44">
        <v>93000</v>
      </c>
    </row>
    <row r="26" spans="1:10" ht="21.95" customHeight="1">
      <c r="A26" s="4">
        <v>18</v>
      </c>
      <c r="B26" s="19">
        <f>別表２!N24</f>
        <v>0</v>
      </c>
      <c r="C26" s="45">
        <f t="shared" si="0"/>
        <v>0</v>
      </c>
      <c r="D26" s="16">
        <f t="shared" si="1"/>
        <v>0</v>
      </c>
      <c r="E26" s="16">
        <f t="shared" si="2"/>
        <v>0</v>
      </c>
      <c r="F26" s="16">
        <f t="shared" si="3"/>
        <v>0</v>
      </c>
      <c r="G26" s="8"/>
      <c r="J26" s="44">
        <v>101000</v>
      </c>
    </row>
    <row r="27" spans="1:10" ht="21.95" customHeight="1">
      <c r="A27" s="4">
        <v>19</v>
      </c>
      <c r="B27" s="19">
        <f>別表２!N25</f>
        <v>0</v>
      </c>
      <c r="C27" s="45">
        <f t="shared" si="0"/>
        <v>0</v>
      </c>
      <c r="D27" s="16">
        <f t="shared" si="1"/>
        <v>0</v>
      </c>
      <c r="E27" s="16">
        <f t="shared" si="2"/>
        <v>0</v>
      </c>
      <c r="F27" s="16">
        <f t="shared" si="3"/>
        <v>0</v>
      </c>
      <c r="G27" s="8"/>
      <c r="J27" s="44">
        <v>109000</v>
      </c>
    </row>
    <row r="28" spans="1:10" ht="21.95" customHeight="1">
      <c r="A28" s="4">
        <v>20</v>
      </c>
      <c r="B28" s="19">
        <f>別表２!N26</f>
        <v>0</v>
      </c>
      <c r="C28" s="45">
        <f t="shared" si="0"/>
        <v>0</v>
      </c>
      <c r="D28" s="16">
        <f t="shared" si="1"/>
        <v>0</v>
      </c>
      <c r="E28" s="16">
        <f t="shared" si="2"/>
        <v>0</v>
      </c>
      <c r="F28" s="16">
        <f t="shared" si="3"/>
        <v>0</v>
      </c>
      <c r="G28" s="8"/>
      <c r="J28" s="44">
        <v>117000</v>
      </c>
    </row>
    <row r="29" spans="1:10" ht="21.75" thickBot="1">
      <c r="A29" s="22">
        <v>21</v>
      </c>
      <c r="B29" s="72">
        <f>別表２!N27</f>
        <v>0</v>
      </c>
      <c r="C29" s="59">
        <f>D29</f>
        <v>0</v>
      </c>
      <c r="D29" s="23">
        <f t="shared" si="1"/>
        <v>0</v>
      </c>
      <c r="E29" s="73">
        <f t="shared" si="2"/>
        <v>0</v>
      </c>
      <c r="F29" s="73">
        <f t="shared" si="3"/>
        <v>0</v>
      </c>
      <c r="G29" s="47" t="s">
        <v>50</v>
      </c>
      <c r="H29" s="10"/>
      <c r="J29" s="44"/>
    </row>
    <row r="30" spans="1:10" ht="21.95" customHeight="1" thickTop="1" thickBot="1">
      <c r="A30" s="68" t="s">
        <v>15</v>
      </c>
      <c r="B30" s="67">
        <f>SUM(B8:B29)</f>
        <v>0</v>
      </c>
      <c r="C30" s="69"/>
      <c r="D30" s="70"/>
      <c r="E30" s="64">
        <f>SUM(E8:E29)</f>
        <v>0</v>
      </c>
      <c r="F30" s="64">
        <f>SUM(F8:F29)</f>
        <v>0</v>
      </c>
      <c r="G30" s="71"/>
    </row>
    <row r="31" spans="1:10" ht="12" customHeight="1"/>
    <row r="32" spans="1:10">
      <c r="A32" s="15" t="s">
        <v>76</v>
      </c>
      <c r="B32" s="13"/>
      <c r="C32" s="13"/>
    </row>
    <row r="33" spans="1:10" s="7" customFormat="1" ht="21" customHeight="1">
      <c r="A33" s="251" t="s">
        <v>16</v>
      </c>
      <c r="B33" s="246" t="s">
        <v>36</v>
      </c>
      <c r="C33" s="259" t="s">
        <v>37</v>
      </c>
      <c r="D33" s="254" t="s">
        <v>0</v>
      </c>
      <c r="E33" s="255"/>
      <c r="F33" s="256" t="s">
        <v>72</v>
      </c>
      <c r="G33" s="251" t="s">
        <v>1</v>
      </c>
    </row>
    <row r="34" spans="1:10" ht="33" customHeight="1">
      <c r="A34" s="252"/>
      <c r="B34" s="253"/>
      <c r="C34" s="260"/>
      <c r="D34" s="17" t="s">
        <v>80</v>
      </c>
      <c r="E34" s="17" t="s">
        <v>71</v>
      </c>
      <c r="F34" s="245"/>
      <c r="G34" s="252"/>
    </row>
    <row r="35" spans="1:10" ht="21.75" customHeight="1">
      <c r="A35" s="4" t="s">
        <v>24</v>
      </c>
      <c r="B35" s="19">
        <f>別表２!N32</f>
        <v>0</v>
      </c>
      <c r="C35" s="45">
        <f t="shared" ref="C35:C45" si="4">IF(J35&lt;$F$3,J35,$F$3)</f>
        <v>0</v>
      </c>
      <c r="D35" s="16">
        <f t="shared" ref="D35:D46" si="5">$F$3</f>
        <v>0</v>
      </c>
      <c r="E35" s="16">
        <f t="shared" ref="E35:E46" si="6">SUM(B35*D35)</f>
        <v>0</v>
      </c>
      <c r="F35" s="16">
        <f t="shared" ref="F35:F46" si="7">SUM(B35*C35)</f>
        <v>0</v>
      </c>
      <c r="G35" s="9"/>
      <c r="J35" s="6">
        <v>10000</v>
      </c>
    </row>
    <row r="36" spans="1:10" ht="21.95" customHeight="1">
      <c r="A36" s="14" t="s">
        <v>25</v>
      </c>
      <c r="B36" s="19">
        <f>別表２!N33</f>
        <v>0</v>
      </c>
      <c r="C36" s="45">
        <f t="shared" si="4"/>
        <v>0</v>
      </c>
      <c r="D36" s="16">
        <f t="shared" si="5"/>
        <v>0</v>
      </c>
      <c r="E36" s="16">
        <f t="shared" si="6"/>
        <v>0</v>
      </c>
      <c r="F36" s="16">
        <f t="shared" si="7"/>
        <v>0</v>
      </c>
      <c r="G36" s="8"/>
      <c r="J36" s="6">
        <v>15000</v>
      </c>
    </row>
    <row r="37" spans="1:10" ht="21.95" customHeight="1">
      <c r="A37" s="4" t="s">
        <v>40</v>
      </c>
      <c r="B37" s="19">
        <f>別表２!N34</f>
        <v>0</v>
      </c>
      <c r="C37" s="45">
        <f t="shared" si="4"/>
        <v>0</v>
      </c>
      <c r="D37" s="16">
        <f t="shared" si="5"/>
        <v>0</v>
      </c>
      <c r="E37" s="16">
        <f t="shared" si="6"/>
        <v>0</v>
      </c>
      <c r="F37" s="16">
        <f t="shared" si="7"/>
        <v>0</v>
      </c>
      <c r="G37" s="8"/>
      <c r="J37" s="6">
        <v>20000</v>
      </c>
    </row>
    <row r="38" spans="1:10" ht="21.95" customHeight="1">
      <c r="A38" s="4" t="s">
        <v>41</v>
      </c>
      <c r="B38" s="19">
        <f>別表２!N35</f>
        <v>0</v>
      </c>
      <c r="C38" s="45">
        <f t="shared" si="4"/>
        <v>0</v>
      </c>
      <c r="D38" s="16">
        <f t="shared" si="5"/>
        <v>0</v>
      </c>
      <c r="E38" s="16">
        <f t="shared" si="6"/>
        <v>0</v>
      </c>
      <c r="F38" s="16">
        <f t="shared" si="7"/>
        <v>0</v>
      </c>
      <c r="G38" s="8"/>
      <c r="J38" s="6">
        <v>25000</v>
      </c>
    </row>
    <row r="39" spans="1:10" ht="21.95" customHeight="1">
      <c r="A39" s="4" t="s">
        <v>42</v>
      </c>
      <c r="B39" s="19">
        <f>別表２!N36</f>
        <v>0</v>
      </c>
      <c r="C39" s="45">
        <f t="shared" si="4"/>
        <v>0</v>
      </c>
      <c r="D39" s="16">
        <f t="shared" si="5"/>
        <v>0</v>
      </c>
      <c r="E39" s="16">
        <f t="shared" si="6"/>
        <v>0</v>
      </c>
      <c r="F39" s="16">
        <f t="shared" si="7"/>
        <v>0</v>
      </c>
      <c r="G39" s="8"/>
      <c r="J39" s="6">
        <v>30000</v>
      </c>
    </row>
    <row r="40" spans="1:10" ht="21.95" customHeight="1">
      <c r="A40" s="4" t="s">
        <v>43</v>
      </c>
      <c r="B40" s="19">
        <f>別表２!N37</f>
        <v>0</v>
      </c>
      <c r="C40" s="45">
        <f t="shared" si="4"/>
        <v>0</v>
      </c>
      <c r="D40" s="16">
        <f t="shared" si="5"/>
        <v>0</v>
      </c>
      <c r="E40" s="16">
        <f t="shared" si="6"/>
        <v>0</v>
      </c>
      <c r="F40" s="16">
        <f t="shared" si="7"/>
        <v>0</v>
      </c>
      <c r="G40" s="8"/>
      <c r="J40" s="6">
        <v>35000</v>
      </c>
    </row>
    <row r="41" spans="1:10" ht="21.95" customHeight="1">
      <c r="A41" s="4" t="s">
        <v>44</v>
      </c>
      <c r="B41" s="19">
        <f>別表２!N38</f>
        <v>0</v>
      </c>
      <c r="C41" s="45">
        <f t="shared" si="4"/>
        <v>0</v>
      </c>
      <c r="D41" s="16">
        <f t="shared" si="5"/>
        <v>0</v>
      </c>
      <c r="E41" s="16">
        <f t="shared" si="6"/>
        <v>0</v>
      </c>
      <c r="F41" s="16">
        <f t="shared" si="7"/>
        <v>0</v>
      </c>
      <c r="G41" s="8"/>
      <c r="J41" s="6">
        <v>40000</v>
      </c>
    </row>
    <row r="42" spans="1:10" ht="21.95" customHeight="1">
      <c r="A42" s="4" t="s">
        <v>45</v>
      </c>
      <c r="B42" s="19">
        <f>別表２!N39</f>
        <v>0</v>
      </c>
      <c r="C42" s="45">
        <f t="shared" si="4"/>
        <v>0</v>
      </c>
      <c r="D42" s="16">
        <f t="shared" si="5"/>
        <v>0</v>
      </c>
      <c r="E42" s="16">
        <f t="shared" si="6"/>
        <v>0</v>
      </c>
      <c r="F42" s="16">
        <f t="shared" si="7"/>
        <v>0</v>
      </c>
      <c r="G42" s="8"/>
      <c r="J42" s="6">
        <v>45000</v>
      </c>
    </row>
    <row r="43" spans="1:10" ht="21.95" customHeight="1">
      <c r="A43" s="4" t="s">
        <v>46</v>
      </c>
      <c r="B43" s="19">
        <f>別表２!N40</f>
        <v>0</v>
      </c>
      <c r="C43" s="45">
        <f t="shared" si="4"/>
        <v>0</v>
      </c>
      <c r="D43" s="16">
        <f t="shared" si="5"/>
        <v>0</v>
      </c>
      <c r="E43" s="16">
        <f t="shared" si="6"/>
        <v>0</v>
      </c>
      <c r="F43" s="16">
        <f t="shared" si="7"/>
        <v>0</v>
      </c>
      <c r="G43" s="8"/>
      <c r="J43" s="6">
        <v>50000</v>
      </c>
    </row>
    <row r="44" spans="1:10" ht="21.95" customHeight="1">
      <c r="A44" s="4" t="s">
        <v>47</v>
      </c>
      <c r="B44" s="19">
        <f>別表２!N41</f>
        <v>0</v>
      </c>
      <c r="C44" s="45">
        <f t="shared" si="4"/>
        <v>0</v>
      </c>
      <c r="D44" s="16">
        <f t="shared" si="5"/>
        <v>0</v>
      </c>
      <c r="E44" s="16">
        <f t="shared" si="6"/>
        <v>0</v>
      </c>
      <c r="F44" s="16">
        <f t="shared" si="7"/>
        <v>0</v>
      </c>
      <c r="G44" s="8"/>
      <c r="J44" s="6">
        <v>55000</v>
      </c>
    </row>
    <row r="45" spans="1:10" ht="21.95" customHeight="1">
      <c r="A45" s="4" t="s">
        <v>48</v>
      </c>
      <c r="B45" s="19">
        <f>別表２!N42</f>
        <v>0</v>
      </c>
      <c r="C45" s="45">
        <f t="shared" si="4"/>
        <v>0</v>
      </c>
      <c r="D45" s="16">
        <f t="shared" si="5"/>
        <v>0</v>
      </c>
      <c r="E45" s="16">
        <f t="shared" si="6"/>
        <v>0</v>
      </c>
      <c r="F45" s="16">
        <f t="shared" si="7"/>
        <v>0</v>
      </c>
      <c r="G45" s="8"/>
      <c r="J45" s="6">
        <v>60000</v>
      </c>
    </row>
    <row r="46" spans="1:10" ht="21.95" customHeight="1" thickBot="1">
      <c r="A46" s="22" t="s">
        <v>49</v>
      </c>
      <c r="B46" s="72">
        <f>別表２!N43</f>
        <v>0</v>
      </c>
      <c r="C46" s="59">
        <f>D46</f>
        <v>0</v>
      </c>
      <c r="D46" s="23">
        <f t="shared" si="5"/>
        <v>0</v>
      </c>
      <c r="E46" s="73">
        <f t="shared" si="6"/>
        <v>0</v>
      </c>
      <c r="F46" s="73">
        <f t="shared" si="7"/>
        <v>0</v>
      </c>
      <c r="G46" s="47" t="s">
        <v>50</v>
      </c>
    </row>
    <row r="47" spans="1:10" ht="21.95" customHeight="1" thickTop="1" thickBot="1">
      <c r="A47" s="68" t="s">
        <v>15</v>
      </c>
      <c r="B47" s="67">
        <f>SUM(B35:B46)</f>
        <v>0</v>
      </c>
      <c r="C47" s="69"/>
      <c r="D47" s="70"/>
      <c r="E47" s="64">
        <f>SUM(E35:E46)</f>
        <v>0</v>
      </c>
      <c r="F47" s="64">
        <f>SUM(F35:F46)</f>
        <v>0</v>
      </c>
      <c r="G47" s="71"/>
    </row>
    <row r="48" spans="1:10" ht="12" customHeight="1">
      <c r="A48" s="74"/>
      <c r="B48" s="75"/>
      <c r="C48" s="21"/>
      <c r="D48" s="76"/>
      <c r="E48" s="77"/>
      <c r="F48" s="77"/>
      <c r="G48" s="21"/>
    </row>
    <row r="49" spans="1:7" ht="20.25" customHeight="1">
      <c r="A49" s="244"/>
      <c r="B49" s="246" t="s">
        <v>36</v>
      </c>
      <c r="C49" s="259" t="s">
        <v>37</v>
      </c>
      <c r="D49" s="254" t="s">
        <v>0</v>
      </c>
      <c r="E49" s="255"/>
      <c r="F49" s="256" t="s">
        <v>39</v>
      </c>
      <c r="G49" s="251" t="s">
        <v>1</v>
      </c>
    </row>
    <row r="50" spans="1:7" ht="19.5" customHeight="1" thickBot="1">
      <c r="A50" s="245"/>
      <c r="B50" s="247"/>
      <c r="C50" s="260"/>
      <c r="D50" s="20" t="s">
        <v>81</v>
      </c>
      <c r="E50" s="20" t="s">
        <v>75</v>
      </c>
      <c r="F50" s="258"/>
      <c r="G50" s="261"/>
    </row>
    <row r="51" spans="1:7" ht="29.25" customHeight="1" thickBot="1">
      <c r="A51" s="78" t="s">
        <v>78</v>
      </c>
      <c r="B51" s="67">
        <f>B47+B30</f>
        <v>0</v>
      </c>
      <c r="C51" s="66"/>
      <c r="D51" s="65"/>
      <c r="E51" s="64">
        <f>E47+E30</f>
        <v>0</v>
      </c>
      <c r="F51" s="64">
        <f>F30+F47</f>
        <v>0</v>
      </c>
      <c r="G51" s="63"/>
    </row>
  </sheetData>
  <sheetProtection selectLockedCells="1"/>
  <mergeCells count="23">
    <mergeCell ref="B6:B7"/>
    <mergeCell ref="C6:C7"/>
    <mergeCell ref="D6:E6"/>
    <mergeCell ref="F6:F7"/>
    <mergeCell ref="G49:G50"/>
    <mergeCell ref="C49:C50"/>
    <mergeCell ref="C33:C34"/>
    <mergeCell ref="A1:C2"/>
    <mergeCell ref="A49:A50"/>
    <mergeCell ref="B49:B50"/>
    <mergeCell ref="F1:G1"/>
    <mergeCell ref="F2:G2"/>
    <mergeCell ref="A8:A9"/>
    <mergeCell ref="A33:A34"/>
    <mergeCell ref="B33:B34"/>
    <mergeCell ref="D33:E33"/>
    <mergeCell ref="F33:F34"/>
    <mergeCell ref="G33:G34"/>
    <mergeCell ref="F3:G3"/>
    <mergeCell ref="A6:A7"/>
    <mergeCell ref="D49:E49"/>
    <mergeCell ref="F49:F50"/>
    <mergeCell ref="G6:G7"/>
  </mergeCells>
  <phoneticPr fontId="13"/>
  <printOptions horizontalCentered="1"/>
  <pageMargins left="0.74803149606299213" right="0.35433070866141736" top="0.59055118110236227" bottom="0.59055118110236227" header="0.51181102362204722" footer="0.51181102362204722"/>
  <pageSetup paperSize="9" scale="7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7"/>
  <sheetViews>
    <sheetView view="pageBreakPreview" zoomScale="80" zoomScaleNormal="100" zoomScaleSheetLayoutView="80" workbookViewId="0">
      <selection activeCell="H21" sqref="H21:H22"/>
    </sheetView>
  </sheetViews>
  <sheetFormatPr defaultColWidth="9" defaultRowHeight="13.5"/>
  <cols>
    <col min="1" max="1" width="12.125" style="122" customWidth="1"/>
    <col min="2" max="2" width="15.625" style="122" customWidth="1"/>
    <col min="3" max="3" width="12.125" style="122" customWidth="1"/>
    <col min="4" max="4" width="11.875" style="122" customWidth="1"/>
    <col min="5" max="16" width="7.625" style="122" customWidth="1"/>
    <col min="17" max="16384" width="9" style="122"/>
  </cols>
  <sheetData>
    <row r="1" spans="1:18" ht="17.25" customHeight="1">
      <c r="A1" s="270" t="s">
        <v>121</v>
      </c>
      <c r="B1" s="271"/>
      <c r="C1" s="271"/>
      <c r="D1" s="272"/>
      <c r="L1" s="277" t="s">
        <v>23</v>
      </c>
      <c r="M1" s="277"/>
      <c r="N1" s="276">
        <f>【A型】別記様式２!H16</f>
        <v>0</v>
      </c>
      <c r="O1" s="276"/>
      <c r="P1" s="276"/>
    </row>
    <row r="2" spans="1:18" ht="17.25" customHeight="1">
      <c r="A2" s="273"/>
      <c r="B2" s="274"/>
      <c r="C2" s="274"/>
      <c r="D2" s="275"/>
      <c r="L2" s="277" t="s">
        <v>17</v>
      </c>
      <c r="M2" s="277"/>
      <c r="N2" s="276">
        <f>【A型】別記様式２!H15</f>
        <v>0</v>
      </c>
      <c r="O2" s="276"/>
      <c r="P2" s="276"/>
    </row>
    <row r="3" spans="1:18" ht="6.75" customHeight="1"/>
    <row r="4" spans="1:18" ht="14.25">
      <c r="N4" s="286" t="s">
        <v>119</v>
      </c>
      <c r="O4" s="286"/>
      <c r="P4" s="286"/>
    </row>
    <row r="5" spans="1:18" s="151" customFormat="1" ht="35.1" customHeight="1">
      <c r="A5" s="287" t="s">
        <v>118</v>
      </c>
      <c r="B5" s="287" t="s">
        <v>117</v>
      </c>
      <c r="C5" s="157" t="s">
        <v>116</v>
      </c>
      <c r="D5" s="157" t="s">
        <v>115</v>
      </c>
      <c r="E5" s="289" t="s">
        <v>122</v>
      </c>
      <c r="F5" s="290"/>
      <c r="G5" s="290"/>
      <c r="H5" s="290"/>
      <c r="I5" s="290"/>
      <c r="J5" s="290"/>
      <c r="K5" s="290"/>
      <c r="L5" s="290"/>
      <c r="M5" s="291"/>
      <c r="N5" s="292" t="s">
        <v>124</v>
      </c>
      <c r="O5" s="290"/>
      <c r="P5" s="291"/>
    </row>
    <row r="6" spans="1:18" s="151" customFormat="1" ht="35.1" customHeight="1" thickBot="1">
      <c r="A6" s="288"/>
      <c r="B6" s="288"/>
      <c r="C6" s="156" t="s">
        <v>114</v>
      </c>
      <c r="D6" s="155" t="s">
        <v>113</v>
      </c>
      <c r="E6" s="154" t="s">
        <v>112</v>
      </c>
      <c r="F6" s="153" t="s">
        <v>111</v>
      </c>
      <c r="G6" s="153" t="s">
        <v>110</v>
      </c>
      <c r="H6" s="153" t="s">
        <v>6</v>
      </c>
      <c r="I6" s="153" t="s">
        <v>7</v>
      </c>
      <c r="J6" s="153" t="s">
        <v>8</v>
      </c>
      <c r="K6" s="153" t="s">
        <v>109</v>
      </c>
      <c r="L6" s="153" t="s">
        <v>108</v>
      </c>
      <c r="M6" s="153" t="s">
        <v>107</v>
      </c>
      <c r="N6" s="152" t="s">
        <v>12</v>
      </c>
      <c r="O6" s="152" t="s">
        <v>13</v>
      </c>
      <c r="P6" s="152" t="s">
        <v>14</v>
      </c>
      <c r="R6" s="159">
        <v>0</v>
      </c>
    </row>
    <row r="7" spans="1:18" s="141" customFormat="1" ht="24.95" customHeight="1" thickTop="1">
      <c r="A7" s="293" t="s">
        <v>106</v>
      </c>
      <c r="B7" s="294"/>
      <c r="C7" s="150"/>
      <c r="D7" s="149"/>
      <c r="E7" s="295"/>
      <c r="F7" s="285"/>
      <c r="G7" s="285"/>
      <c r="H7" s="285"/>
      <c r="I7" s="285"/>
      <c r="J7" s="285"/>
      <c r="K7" s="285"/>
      <c r="L7" s="285"/>
      <c r="M7" s="285"/>
      <c r="N7" s="285"/>
      <c r="O7" s="285"/>
      <c r="P7" s="296"/>
      <c r="R7" s="141">
        <v>0.1</v>
      </c>
    </row>
    <row r="8" spans="1:18" s="141" customFormat="1" ht="24.95" customHeight="1">
      <c r="A8" s="265"/>
      <c r="B8" s="267"/>
      <c r="C8" s="145"/>
      <c r="D8" s="146"/>
      <c r="E8" s="269"/>
      <c r="F8" s="263"/>
      <c r="G8" s="263"/>
      <c r="H8" s="263"/>
      <c r="I8" s="263"/>
      <c r="J8" s="263"/>
      <c r="K8" s="263"/>
      <c r="L8" s="263"/>
      <c r="M8" s="263"/>
      <c r="N8" s="263"/>
      <c r="O8" s="263"/>
      <c r="P8" s="279"/>
      <c r="R8" s="141">
        <v>0.2</v>
      </c>
    </row>
    <row r="9" spans="1:18" s="141" customFormat="1" ht="24.95" customHeight="1">
      <c r="A9" s="264" t="s">
        <v>105</v>
      </c>
      <c r="B9" s="266"/>
      <c r="C9" s="145"/>
      <c r="D9" s="146"/>
      <c r="E9" s="268"/>
      <c r="F9" s="262"/>
      <c r="G9" s="262"/>
      <c r="H9" s="262"/>
      <c r="I9" s="262"/>
      <c r="J9" s="262"/>
      <c r="K9" s="262"/>
      <c r="L9" s="262"/>
      <c r="M9" s="262"/>
      <c r="N9" s="262"/>
      <c r="O9" s="262"/>
      <c r="P9" s="278"/>
      <c r="R9" s="141">
        <v>0.3</v>
      </c>
    </row>
    <row r="10" spans="1:18" s="141" customFormat="1" ht="24.95" customHeight="1">
      <c r="A10" s="265"/>
      <c r="B10" s="267"/>
      <c r="C10" s="145"/>
      <c r="D10" s="146"/>
      <c r="E10" s="269"/>
      <c r="F10" s="263"/>
      <c r="G10" s="263"/>
      <c r="H10" s="263"/>
      <c r="I10" s="263"/>
      <c r="J10" s="263"/>
      <c r="K10" s="263"/>
      <c r="L10" s="263"/>
      <c r="M10" s="263"/>
      <c r="N10" s="263"/>
      <c r="O10" s="263"/>
      <c r="P10" s="279"/>
      <c r="R10" s="141">
        <v>0.4</v>
      </c>
    </row>
    <row r="11" spans="1:18" s="141" customFormat="1" ht="24.95" customHeight="1">
      <c r="A11" s="264" t="s">
        <v>104</v>
      </c>
      <c r="B11" s="266"/>
      <c r="C11" s="145"/>
      <c r="D11" s="146"/>
      <c r="E11" s="268"/>
      <c r="F11" s="262"/>
      <c r="G11" s="262"/>
      <c r="H11" s="262"/>
      <c r="I11" s="262"/>
      <c r="J11" s="262"/>
      <c r="K11" s="262"/>
      <c r="L11" s="262"/>
      <c r="M11" s="262"/>
      <c r="N11" s="262"/>
      <c r="O11" s="262"/>
      <c r="P11" s="278"/>
      <c r="R11" s="141">
        <v>0.5</v>
      </c>
    </row>
    <row r="12" spans="1:18" s="141" customFormat="1" ht="24.95" customHeight="1">
      <c r="A12" s="265"/>
      <c r="B12" s="267"/>
      <c r="C12" s="145"/>
      <c r="D12" s="146"/>
      <c r="E12" s="269"/>
      <c r="F12" s="263"/>
      <c r="G12" s="263"/>
      <c r="H12" s="263"/>
      <c r="I12" s="263"/>
      <c r="J12" s="263"/>
      <c r="K12" s="263"/>
      <c r="L12" s="263"/>
      <c r="M12" s="263"/>
      <c r="N12" s="263"/>
      <c r="O12" s="263"/>
      <c r="P12" s="279"/>
      <c r="R12" s="141">
        <v>0.6</v>
      </c>
    </row>
    <row r="13" spans="1:18" s="141" customFormat="1" ht="24.95" customHeight="1">
      <c r="A13" s="264" t="s">
        <v>104</v>
      </c>
      <c r="B13" s="266"/>
      <c r="C13" s="145"/>
      <c r="D13" s="146"/>
      <c r="E13" s="268"/>
      <c r="F13" s="262"/>
      <c r="G13" s="262"/>
      <c r="H13" s="262"/>
      <c r="I13" s="262"/>
      <c r="J13" s="262"/>
      <c r="K13" s="262"/>
      <c r="L13" s="262"/>
      <c r="M13" s="262"/>
      <c r="N13" s="262"/>
      <c r="O13" s="262"/>
      <c r="P13" s="278"/>
      <c r="R13" s="141">
        <v>0.7</v>
      </c>
    </row>
    <row r="14" spans="1:18" s="141" customFormat="1" ht="24.95" customHeight="1">
      <c r="A14" s="265"/>
      <c r="B14" s="267"/>
      <c r="C14" s="145"/>
      <c r="D14" s="146"/>
      <c r="E14" s="269"/>
      <c r="F14" s="263"/>
      <c r="G14" s="263"/>
      <c r="H14" s="263"/>
      <c r="I14" s="263"/>
      <c r="J14" s="263"/>
      <c r="K14" s="263"/>
      <c r="L14" s="263"/>
      <c r="M14" s="263"/>
      <c r="N14" s="263"/>
      <c r="O14" s="263"/>
      <c r="P14" s="279"/>
      <c r="R14" s="141">
        <v>0.8</v>
      </c>
    </row>
    <row r="15" spans="1:18" s="141" customFormat="1" ht="24.95" customHeight="1">
      <c r="A15" s="264" t="s">
        <v>104</v>
      </c>
      <c r="B15" s="266"/>
      <c r="C15" s="145"/>
      <c r="D15" s="146"/>
      <c r="E15" s="268"/>
      <c r="F15" s="262"/>
      <c r="G15" s="262"/>
      <c r="H15" s="262"/>
      <c r="I15" s="262"/>
      <c r="J15" s="262"/>
      <c r="K15" s="262"/>
      <c r="L15" s="262"/>
      <c r="M15" s="262"/>
      <c r="N15" s="262"/>
      <c r="O15" s="262"/>
      <c r="P15" s="278"/>
      <c r="R15" s="141">
        <v>0.9</v>
      </c>
    </row>
    <row r="16" spans="1:18" s="141" customFormat="1" ht="24.95" customHeight="1">
      <c r="A16" s="265"/>
      <c r="B16" s="267"/>
      <c r="C16" s="145"/>
      <c r="D16" s="146"/>
      <c r="E16" s="269"/>
      <c r="F16" s="263"/>
      <c r="G16" s="263"/>
      <c r="H16" s="263"/>
      <c r="I16" s="263"/>
      <c r="J16" s="263"/>
      <c r="K16" s="263"/>
      <c r="L16" s="263"/>
      <c r="M16" s="263"/>
      <c r="N16" s="263"/>
      <c r="O16" s="263"/>
      <c r="P16" s="279"/>
      <c r="R16" s="148">
        <v>1</v>
      </c>
    </row>
    <row r="17" spans="1:16" s="141" customFormat="1" ht="24.95" customHeight="1">
      <c r="A17" s="264" t="s">
        <v>104</v>
      </c>
      <c r="B17" s="266"/>
      <c r="C17" s="145"/>
      <c r="D17" s="146"/>
      <c r="E17" s="268"/>
      <c r="F17" s="262"/>
      <c r="G17" s="262"/>
      <c r="H17" s="262"/>
      <c r="I17" s="262"/>
      <c r="J17" s="262"/>
      <c r="K17" s="262"/>
      <c r="L17" s="262"/>
      <c r="M17" s="262"/>
      <c r="N17" s="262"/>
      <c r="O17" s="262"/>
      <c r="P17" s="278"/>
    </row>
    <row r="18" spans="1:16" s="141" customFormat="1" ht="24.95" customHeight="1">
      <c r="A18" s="265"/>
      <c r="B18" s="267"/>
      <c r="C18" s="145"/>
      <c r="D18" s="146"/>
      <c r="E18" s="269"/>
      <c r="F18" s="263"/>
      <c r="G18" s="263"/>
      <c r="H18" s="263"/>
      <c r="I18" s="263"/>
      <c r="J18" s="263"/>
      <c r="K18" s="263"/>
      <c r="L18" s="263"/>
      <c r="M18" s="263"/>
      <c r="N18" s="263"/>
      <c r="O18" s="263"/>
      <c r="P18" s="279"/>
    </row>
    <row r="19" spans="1:16" s="141" customFormat="1" ht="24.95" customHeight="1">
      <c r="A19" s="264" t="s">
        <v>103</v>
      </c>
      <c r="B19" s="266"/>
      <c r="C19" s="145"/>
      <c r="D19" s="147"/>
      <c r="E19" s="268"/>
      <c r="F19" s="262"/>
      <c r="G19" s="262"/>
      <c r="H19" s="262"/>
      <c r="I19" s="262"/>
      <c r="J19" s="262"/>
      <c r="K19" s="262"/>
      <c r="L19" s="262"/>
      <c r="M19" s="262"/>
      <c r="N19" s="262"/>
      <c r="O19" s="262"/>
      <c r="P19" s="278"/>
    </row>
    <row r="20" spans="1:16" s="141" customFormat="1" ht="24.95" customHeight="1">
      <c r="A20" s="265"/>
      <c r="B20" s="267"/>
      <c r="C20" s="145"/>
      <c r="D20" s="146"/>
      <c r="E20" s="269"/>
      <c r="F20" s="263"/>
      <c r="G20" s="263"/>
      <c r="H20" s="263"/>
      <c r="I20" s="263"/>
      <c r="J20" s="263"/>
      <c r="K20" s="263"/>
      <c r="L20" s="263"/>
      <c r="M20" s="263"/>
      <c r="N20" s="263"/>
      <c r="O20" s="263"/>
      <c r="P20" s="279"/>
    </row>
    <row r="21" spans="1:16" s="141" customFormat="1" ht="24.95" customHeight="1">
      <c r="A21" s="264" t="s">
        <v>102</v>
      </c>
      <c r="B21" s="266"/>
      <c r="C21" s="145"/>
      <c r="D21" s="146"/>
      <c r="E21" s="268"/>
      <c r="F21" s="262"/>
      <c r="G21" s="262"/>
      <c r="H21" s="262"/>
      <c r="I21" s="262"/>
      <c r="J21" s="262"/>
      <c r="K21" s="262"/>
      <c r="L21" s="262"/>
      <c r="M21" s="262"/>
      <c r="N21" s="262"/>
      <c r="O21" s="262"/>
      <c r="P21" s="278"/>
    </row>
    <row r="22" spans="1:16" s="141" customFormat="1" ht="24.95" customHeight="1">
      <c r="A22" s="265"/>
      <c r="B22" s="267"/>
      <c r="C22" s="145"/>
      <c r="D22" s="146"/>
      <c r="E22" s="269"/>
      <c r="F22" s="263"/>
      <c r="G22" s="263"/>
      <c r="H22" s="263"/>
      <c r="I22" s="263"/>
      <c r="J22" s="263"/>
      <c r="K22" s="263"/>
      <c r="L22" s="263"/>
      <c r="M22" s="263"/>
      <c r="N22" s="263"/>
      <c r="O22" s="263"/>
      <c r="P22" s="279"/>
    </row>
    <row r="23" spans="1:16" s="141" customFormat="1" ht="24.95" customHeight="1">
      <c r="A23" s="264" t="s">
        <v>101</v>
      </c>
      <c r="B23" s="266"/>
      <c r="C23" s="145"/>
      <c r="D23" s="146"/>
      <c r="E23" s="268"/>
      <c r="F23" s="262"/>
      <c r="G23" s="262"/>
      <c r="H23" s="262"/>
      <c r="I23" s="262"/>
      <c r="J23" s="262"/>
      <c r="K23" s="262"/>
      <c r="L23" s="262"/>
      <c r="M23" s="262"/>
      <c r="N23" s="262"/>
      <c r="O23" s="262"/>
      <c r="P23" s="278"/>
    </row>
    <row r="24" spans="1:16" s="141" customFormat="1" ht="24.95" customHeight="1">
      <c r="A24" s="265"/>
      <c r="B24" s="267"/>
      <c r="C24" s="145"/>
      <c r="D24" s="146"/>
      <c r="E24" s="269"/>
      <c r="F24" s="263"/>
      <c r="G24" s="263"/>
      <c r="H24" s="263"/>
      <c r="I24" s="263"/>
      <c r="J24" s="263"/>
      <c r="K24" s="263"/>
      <c r="L24" s="263"/>
      <c r="M24" s="263"/>
      <c r="N24" s="263"/>
      <c r="O24" s="263"/>
      <c r="P24" s="279"/>
    </row>
    <row r="25" spans="1:16" s="141" customFormat="1" ht="24.95" customHeight="1">
      <c r="A25" s="264" t="s">
        <v>101</v>
      </c>
      <c r="B25" s="266"/>
      <c r="C25" s="145"/>
      <c r="D25" s="146"/>
      <c r="E25" s="268"/>
      <c r="F25" s="262"/>
      <c r="G25" s="262"/>
      <c r="H25" s="262"/>
      <c r="I25" s="262"/>
      <c r="J25" s="262"/>
      <c r="K25" s="262"/>
      <c r="L25" s="262"/>
      <c r="M25" s="262"/>
      <c r="N25" s="262"/>
      <c r="O25" s="262"/>
      <c r="P25" s="278"/>
    </row>
    <row r="26" spans="1:16" s="141" customFormat="1" ht="24.95" customHeight="1">
      <c r="A26" s="265"/>
      <c r="B26" s="267"/>
      <c r="C26" s="145"/>
      <c r="D26" s="146"/>
      <c r="E26" s="269"/>
      <c r="F26" s="263"/>
      <c r="G26" s="263"/>
      <c r="H26" s="263"/>
      <c r="I26" s="263"/>
      <c r="J26" s="263"/>
      <c r="K26" s="263"/>
      <c r="L26" s="263"/>
      <c r="M26" s="263"/>
      <c r="N26" s="263"/>
      <c r="O26" s="263"/>
      <c r="P26" s="279"/>
    </row>
    <row r="27" spans="1:16" s="141" customFormat="1" ht="24.95" customHeight="1">
      <c r="A27" s="264"/>
      <c r="B27" s="266"/>
      <c r="C27" s="145"/>
      <c r="D27" s="144"/>
      <c r="E27" s="268"/>
      <c r="F27" s="262"/>
      <c r="G27" s="262"/>
      <c r="H27" s="262"/>
      <c r="I27" s="262"/>
      <c r="J27" s="262"/>
      <c r="K27" s="262"/>
      <c r="L27" s="262"/>
      <c r="M27" s="262"/>
      <c r="N27" s="262"/>
      <c r="O27" s="262"/>
      <c r="P27" s="278"/>
    </row>
    <row r="28" spans="1:16" s="141" customFormat="1" ht="24.95" customHeight="1">
      <c r="A28" s="265"/>
      <c r="B28" s="267"/>
      <c r="C28" s="145"/>
      <c r="D28" s="144"/>
      <c r="E28" s="269"/>
      <c r="F28" s="263"/>
      <c r="G28" s="263"/>
      <c r="H28" s="263"/>
      <c r="I28" s="263"/>
      <c r="J28" s="263"/>
      <c r="K28" s="263"/>
      <c r="L28" s="263"/>
      <c r="M28" s="263"/>
      <c r="N28" s="263"/>
      <c r="O28" s="263"/>
      <c r="P28" s="279"/>
    </row>
    <row r="29" spans="1:16" s="141" customFormat="1" ht="24.95" customHeight="1">
      <c r="A29" s="264"/>
      <c r="B29" s="266"/>
      <c r="C29" s="145"/>
      <c r="D29" s="144"/>
      <c r="E29" s="268"/>
      <c r="F29" s="262"/>
      <c r="G29" s="262"/>
      <c r="H29" s="262"/>
      <c r="I29" s="262"/>
      <c r="J29" s="262"/>
      <c r="K29" s="262"/>
      <c r="L29" s="262"/>
      <c r="M29" s="262"/>
      <c r="N29" s="262"/>
      <c r="O29" s="262"/>
      <c r="P29" s="278"/>
    </row>
    <row r="30" spans="1:16" s="141" customFormat="1" ht="24.95" customHeight="1">
      <c r="A30" s="265"/>
      <c r="B30" s="267"/>
      <c r="C30" s="145"/>
      <c r="D30" s="144"/>
      <c r="E30" s="269"/>
      <c r="F30" s="263"/>
      <c r="G30" s="263"/>
      <c r="H30" s="263"/>
      <c r="I30" s="263"/>
      <c r="J30" s="263"/>
      <c r="K30" s="263"/>
      <c r="L30" s="263"/>
      <c r="M30" s="263"/>
      <c r="N30" s="263"/>
      <c r="O30" s="263"/>
      <c r="P30" s="279"/>
    </row>
    <row r="31" spans="1:16" s="141" customFormat="1" ht="24.95" customHeight="1">
      <c r="A31" s="264"/>
      <c r="B31" s="266"/>
      <c r="C31" s="145"/>
      <c r="D31" s="144"/>
      <c r="E31" s="268"/>
      <c r="F31" s="262"/>
      <c r="G31" s="262"/>
      <c r="H31" s="262"/>
      <c r="I31" s="262"/>
      <c r="J31" s="262"/>
      <c r="K31" s="262"/>
      <c r="L31" s="262"/>
      <c r="M31" s="262"/>
      <c r="N31" s="262"/>
      <c r="O31" s="262"/>
      <c r="P31" s="278"/>
    </row>
    <row r="32" spans="1:16" s="141" customFormat="1" ht="24.95" customHeight="1">
      <c r="A32" s="265"/>
      <c r="B32" s="267"/>
      <c r="C32" s="145"/>
      <c r="D32" s="144"/>
      <c r="E32" s="269"/>
      <c r="F32" s="263"/>
      <c r="G32" s="263"/>
      <c r="H32" s="263"/>
      <c r="I32" s="263"/>
      <c r="J32" s="263"/>
      <c r="K32" s="263"/>
      <c r="L32" s="263"/>
      <c r="M32" s="263"/>
      <c r="N32" s="263"/>
      <c r="O32" s="263"/>
      <c r="P32" s="279"/>
    </row>
    <row r="33" spans="1:16" s="141" customFormat="1" ht="24.95" customHeight="1">
      <c r="A33" s="264"/>
      <c r="B33" s="266"/>
      <c r="C33" s="145"/>
      <c r="D33" s="144"/>
      <c r="E33" s="268"/>
      <c r="F33" s="262"/>
      <c r="G33" s="262"/>
      <c r="H33" s="262"/>
      <c r="I33" s="262"/>
      <c r="J33" s="262"/>
      <c r="K33" s="262"/>
      <c r="L33" s="262"/>
      <c r="M33" s="262"/>
      <c r="N33" s="262"/>
      <c r="O33" s="262"/>
      <c r="P33" s="278"/>
    </row>
    <row r="34" spans="1:16" s="141" customFormat="1" ht="24.95" customHeight="1">
      <c r="A34" s="265"/>
      <c r="B34" s="267"/>
      <c r="C34" s="145"/>
      <c r="D34" s="144"/>
      <c r="E34" s="269"/>
      <c r="F34" s="263"/>
      <c r="G34" s="263"/>
      <c r="H34" s="263"/>
      <c r="I34" s="263"/>
      <c r="J34" s="263"/>
      <c r="K34" s="263"/>
      <c r="L34" s="263"/>
      <c r="M34" s="263"/>
      <c r="N34" s="263"/>
      <c r="O34" s="263"/>
      <c r="P34" s="279"/>
    </row>
    <row r="35" spans="1:16" s="141" customFormat="1" ht="24.95" customHeight="1">
      <c r="A35" s="264"/>
      <c r="B35" s="266"/>
      <c r="C35" s="145"/>
      <c r="D35" s="144"/>
      <c r="E35" s="268"/>
      <c r="F35" s="262"/>
      <c r="G35" s="262"/>
      <c r="H35" s="262"/>
      <c r="I35" s="262"/>
      <c r="J35" s="262"/>
      <c r="K35" s="262"/>
      <c r="L35" s="262"/>
      <c r="M35" s="262"/>
      <c r="N35" s="262"/>
      <c r="O35" s="262"/>
      <c r="P35" s="278"/>
    </row>
    <row r="36" spans="1:16" s="141" customFormat="1" ht="24.95" customHeight="1">
      <c r="A36" s="265"/>
      <c r="B36" s="267"/>
      <c r="C36" s="145"/>
      <c r="D36" s="144"/>
      <c r="E36" s="269"/>
      <c r="F36" s="263"/>
      <c r="G36" s="263"/>
      <c r="H36" s="263"/>
      <c r="I36" s="263"/>
      <c r="J36" s="263"/>
      <c r="K36" s="263"/>
      <c r="L36" s="263"/>
      <c r="M36" s="263"/>
      <c r="N36" s="263"/>
      <c r="O36" s="263"/>
      <c r="P36" s="279"/>
    </row>
    <row r="37" spans="1:16" s="141" customFormat="1" ht="24.95" customHeight="1">
      <c r="A37" s="264"/>
      <c r="B37" s="266"/>
      <c r="C37" s="145"/>
      <c r="D37" s="144"/>
      <c r="E37" s="268"/>
      <c r="F37" s="262"/>
      <c r="G37" s="262"/>
      <c r="H37" s="262"/>
      <c r="I37" s="262"/>
      <c r="J37" s="262"/>
      <c r="K37" s="262"/>
      <c r="L37" s="262"/>
      <c r="M37" s="262"/>
      <c r="N37" s="262"/>
      <c r="O37" s="262"/>
      <c r="P37" s="278"/>
    </row>
    <row r="38" spans="1:16" s="141" customFormat="1" ht="24.95" customHeight="1" thickBot="1">
      <c r="A38" s="280"/>
      <c r="B38" s="281"/>
      <c r="C38" s="143"/>
      <c r="D38" s="142"/>
      <c r="E38" s="282"/>
      <c r="F38" s="283"/>
      <c r="G38" s="283"/>
      <c r="H38" s="283"/>
      <c r="I38" s="283"/>
      <c r="J38" s="283"/>
      <c r="K38" s="283"/>
      <c r="L38" s="283"/>
      <c r="M38" s="283"/>
      <c r="N38" s="283"/>
      <c r="O38" s="283"/>
      <c r="P38" s="284"/>
    </row>
    <row r="39" spans="1:16" ht="14.25" thickTop="1"/>
    <row r="40" spans="1:16" ht="20.100000000000001" customHeight="1">
      <c r="C40" s="140" t="s">
        <v>100</v>
      </c>
      <c r="D40" s="139"/>
      <c r="E40" s="138">
        <f>SUMIF($A$7:$A$38,C40,E7:E38)</f>
        <v>0</v>
      </c>
      <c r="F40" s="137">
        <f t="shared" ref="F40:P40" si="0">SUMIF($A$7:$A$38,$C$40,F7:F38)</f>
        <v>0</v>
      </c>
      <c r="G40" s="137">
        <f t="shared" si="0"/>
        <v>0</v>
      </c>
      <c r="H40" s="137">
        <f t="shared" si="0"/>
        <v>0</v>
      </c>
      <c r="I40" s="137">
        <f t="shared" si="0"/>
        <v>0</v>
      </c>
      <c r="J40" s="137">
        <f t="shared" si="0"/>
        <v>0</v>
      </c>
      <c r="K40" s="137">
        <f t="shared" si="0"/>
        <v>0</v>
      </c>
      <c r="L40" s="137">
        <f t="shared" si="0"/>
        <v>0</v>
      </c>
      <c r="M40" s="137">
        <f t="shared" si="0"/>
        <v>0</v>
      </c>
      <c r="N40" s="137">
        <f t="shared" si="0"/>
        <v>0</v>
      </c>
      <c r="O40" s="137">
        <f t="shared" si="0"/>
        <v>0</v>
      </c>
      <c r="P40" s="137">
        <f t="shared" si="0"/>
        <v>0</v>
      </c>
    </row>
    <row r="41" spans="1:16" ht="20.100000000000001" customHeight="1">
      <c r="C41" s="136" t="s">
        <v>99</v>
      </c>
      <c r="D41" s="131" t="s">
        <v>94</v>
      </c>
      <c r="E41" s="130">
        <f t="shared" ref="E41:P41" si="1">SUMIFS(E7:E38,$A$7:$A$38,$C$41,$C$7:$C$38,$D$41)</f>
        <v>0</v>
      </c>
      <c r="F41" s="129">
        <f t="shared" si="1"/>
        <v>0</v>
      </c>
      <c r="G41" s="129">
        <f t="shared" si="1"/>
        <v>0</v>
      </c>
      <c r="H41" s="129">
        <f t="shared" si="1"/>
        <v>0</v>
      </c>
      <c r="I41" s="129">
        <f t="shared" si="1"/>
        <v>0</v>
      </c>
      <c r="J41" s="129">
        <f t="shared" si="1"/>
        <v>0</v>
      </c>
      <c r="K41" s="129">
        <f t="shared" si="1"/>
        <v>0</v>
      </c>
      <c r="L41" s="129">
        <f t="shared" si="1"/>
        <v>0</v>
      </c>
      <c r="M41" s="129">
        <f t="shared" si="1"/>
        <v>0</v>
      </c>
      <c r="N41" s="129">
        <f t="shared" si="1"/>
        <v>0</v>
      </c>
      <c r="O41" s="129">
        <f t="shared" si="1"/>
        <v>0</v>
      </c>
      <c r="P41" s="129">
        <f t="shared" si="1"/>
        <v>0</v>
      </c>
    </row>
    <row r="42" spans="1:16" ht="20.100000000000001" customHeight="1" thickBot="1">
      <c r="C42" s="128"/>
      <c r="D42" s="127" t="s">
        <v>93</v>
      </c>
      <c r="E42" s="126">
        <f t="shared" ref="E42:P42" si="2">SUMIFS(E7:E38,$A$7:$A$38,$C$41,$C$7:$C$38,$D$42)</f>
        <v>0</v>
      </c>
      <c r="F42" s="125">
        <f t="shared" si="2"/>
        <v>0</v>
      </c>
      <c r="G42" s="125">
        <f t="shared" si="2"/>
        <v>0</v>
      </c>
      <c r="H42" s="125">
        <f t="shared" si="2"/>
        <v>0</v>
      </c>
      <c r="I42" s="125">
        <f t="shared" si="2"/>
        <v>0</v>
      </c>
      <c r="J42" s="125">
        <f t="shared" si="2"/>
        <v>0</v>
      </c>
      <c r="K42" s="125">
        <f t="shared" si="2"/>
        <v>0</v>
      </c>
      <c r="L42" s="125">
        <f t="shared" si="2"/>
        <v>0</v>
      </c>
      <c r="M42" s="125">
        <f t="shared" si="2"/>
        <v>0</v>
      </c>
      <c r="N42" s="125">
        <f t="shared" si="2"/>
        <v>0</v>
      </c>
      <c r="O42" s="125">
        <f t="shared" si="2"/>
        <v>0</v>
      </c>
      <c r="P42" s="125">
        <f t="shared" si="2"/>
        <v>0</v>
      </c>
    </row>
    <row r="43" spans="1:16" ht="20.100000000000001" customHeight="1" thickTop="1">
      <c r="C43" s="124"/>
      <c r="D43" s="135" t="s">
        <v>92</v>
      </c>
      <c r="E43" s="134">
        <f t="shared" ref="E43:P43" si="3">E41+E42</f>
        <v>0</v>
      </c>
      <c r="F43" s="133">
        <f t="shared" si="3"/>
        <v>0</v>
      </c>
      <c r="G43" s="133">
        <f t="shared" si="3"/>
        <v>0</v>
      </c>
      <c r="H43" s="133">
        <f t="shared" si="3"/>
        <v>0</v>
      </c>
      <c r="I43" s="133">
        <f t="shared" si="3"/>
        <v>0</v>
      </c>
      <c r="J43" s="133">
        <f t="shared" si="3"/>
        <v>0</v>
      </c>
      <c r="K43" s="133">
        <f t="shared" si="3"/>
        <v>0</v>
      </c>
      <c r="L43" s="133">
        <f t="shared" si="3"/>
        <v>0</v>
      </c>
      <c r="M43" s="133">
        <f t="shared" si="3"/>
        <v>0</v>
      </c>
      <c r="N43" s="133">
        <f t="shared" si="3"/>
        <v>0</v>
      </c>
      <c r="O43" s="133">
        <f t="shared" si="3"/>
        <v>0</v>
      </c>
      <c r="P43" s="133">
        <f t="shared" si="3"/>
        <v>0</v>
      </c>
    </row>
    <row r="44" spans="1:16" ht="20.100000000000001" customHeight="1">
      <c r="C44" s="136" t="s">
        <v>98</v>
      </c>
      <c r="D44" s="131" t="s">
        <v>94</v>
      </c>
      <c r="E44" s="130">
        <f t="shared" ref="E44:P44" si="4">SUMIFS(E7:E38,$A$7:$A$38,$C$44,$C$7:$C$38,$D$44)</f>
        <v>0</v>
      </c>
      <c r="F44" s="129">
        <f t="shared" si="4"/>
        <v>0</v>
      </c>
      <c r="G44" s="129">
        <f t="shared" si="4"/>
        <v>0</v>
      </c>
      <c r="H44" s="129">
        <f t="shared" si="4"/>
        <v>0</v>
      </c>
      <c r="I44" s="129">
        <f t="shared" si="4"/>
        <v>0</v>
      </c>
      <c r="J44" s="129">
        <f t="shared" si="4"/>
        <v>0</v>
      </c>
      <c r="K44" s="129">
        <f t="shared" si="4"/>
        <v>0</v>
      </c>
      <c r="L44" s="129">
        <f t="shared" si="4"/>
        <v>0</v>
      </c>
      <c r="M44" s="129">
        <f t="shared" si="4"/>
        <v>0</v>
      </c>
      <c r="N44" s="129">
        <f t="shared" si="4"/>
        <v>0</v>
      </c>
      <c r="O44" s="129">
        <f t="shared" si="4"/>
        <v>0</v>
      </c>
      <c r="P44" s="129">
        <f t="shared" si="4"/>
        <v>0</v>
      </c>
    </row>
    <row r="45" spans="1:16" ht="20.100000000000001" customHeight="1" thickBot="1">
      <c r="C45" s="128"/>
      <c r="D45" s="127" t="s">
        <v>93</v>
      </c>
      <c r="E45" s="126">
        <f t="shared" ref="E45:P45" si="5">SUMIFS(E7:E38,$A$7:$A$38,$C$44,$C$7:$C$38,$D$45)</f>
        <v>0</v>
      </c>
      <c r="F45" s="125">
        <f t="shared" si="5"/>
        <v>0</v>
      </c>
      <c r="G45" s="125">
        <f t="shared" si="5"/>
        <v>0</v>
      </c>
      <c r="H45" s="125">
        <f t="shared" si="5"/>
        <v>0</v>
      </c>
      <c r="I45" s="125">
        <f t="shared" si="5"/>
        <v>0</v>
      </c>
      <c r="J45" s="125">
        <f t="shared" si="5"/>
        <v>0</v>
      </c>
      <c r="K45" s="125">
        <f t="shared" si="5"/>
        <v>0</v>
      </c>
      <c r="L45" s="125">
        <f t="shared" si="5"/>
        <v>0</v>
      </c>
      <c r="M45" s="125">
        <f t="shared" si="5"/>
        <v>0</v>
      </c>
      <c r="N45" s="125">
        <f t="shared" si="5"/>
        <v>0</v>
      </c>
      <c r="O45" s="125">
        <f t="shared" si="5"/>
        <v>0</v>
      </c>
      <c r="P45" s="125">
        <f t="shared" si="5"/>
        <v>0</v>
      </c>
    </row>
    <row r="46" spans="1:16" ht="20.100000000000001" customHeight="1" thickTop="1">
      <c r="C46" s="124"/>
      <c r="D46" s="135" t="s">
        <v>92</v>
      </c>
      <c r="E46" s="134">
        <f t="shared" ref="E46:P46" si="6">E44+E45</f>
        <v>0</v>
      </c>
      <c r="F46" s="133">
        <f t="shared" si="6"/>
        <v>0</v>
      </c>
      <c r="G46" s="133">
        <f t="shared" si="6"/>
        <v>0</v>
      </c>
      <c r="H46" s="133">
        <f t="shared" si="6"/>
        <v>0</v>
      </c>
      <c r="I46" s="133">
        <f t="shared" si="6"/>
        <v>0</v>
      </c>
      <c r="J46" s="133">
        <f t="shared" si="6"/>
        <v>0</v>
      </c>
      <c r="K46" s="133">
        <f t="shared" si="6"/>
        <v>0</v>
      </c>
      <c r="L46" s="133">
        <f t="shared" si="6"/>
        <v>0</v>
      </c>
      <c r="M46" s="133">
        <f t="shared" si="6"/>
        <v>0</v>
      </c>
      <c r="N46" s="133">
        <f t="shared" si="6"/>
        <v>0</v>
      </c>
      <c r="O46" s="133">
        <f t="shared" si="6"/>
        <v>0</v>
      </c>
      <c r="P46" s="133">
        <f t="shared" si="6"/>
        <v>0</v>
      </c>
    </row>
    <row r="47" spans="1:16" ht="20.100000000000001" customHeight="1">
      <c r="C47" s="136" t="s">
        <v>97</v>
      </c>
      <c r="D47" s="131" t="s">
        <v>94</v>
      </c>
      <c r="E47" s="130">
        <f t="shared" ref="E47:P47" si="7">SUMIFS(E7:E38,$A$7:$A$38,$C$47,$C$7:$C$38,$D$47)</f>
        <v>0</v>
      </c>
      <c r="F47" s="129">
        <f t="shared" si="7"/>
        <v>0</v>
      </c>
      <c r="G47" s="129">
        <f t="shared" si="7"/>
        <v>0</v>
      </c>
      <c r="H47" s="129">
        <f t="shared" si="7"/>
        <v>0</v>
      </c>
      <c r="I47" s="129">
        <f t="shared" si="7"/>
        <v>0</v>
      </c>
      <c r="J47" s="129">
        <f t="shared" si="7"/>
        <v>0</v>
      </c>
      <c r="K47" s="129">
        <f t="shared" si="7"/>
        <v>0</v>
      </c>
      <c r="L47" s="129">
        <f t="shared" si="7"/>
        <v>0</v>
      </c>
      <c r="M47" s="129">
        <f t="shared" si="7"/>
        <v>0</v>
      </c>
      <c r="N47" s="129">
        <f t="shared" si="7"/>
        <v>0</v>
      </c>
      <c r="O47" s="129">
        <f t="shared" si="7"/>
        <v>0</v>
      </c>
      <c r="P47" s="129">
        <f t="shared" si="7"/>
        <v>0</v>
      </c>
    </row>
    <row r="48" spans="1:16" ht="20.100000000000001" customHeight="1" thickBot="1">
      <c r="C48" s="128"/>
      <c r="D48" s="127" t="s">
        <v>93</v>
      </c>
      <c r="E48" s="126">
        <f t="shared" ref="E48:P48" si="8">SUMIFS(E7:E38,$A$7:$A$38,$C$47,$C$7:$C$38,$D$48)</f>
        <v>0</v>
      </c>
      <c r="F48" s="125">
        <f t="shared" si="8"/>
        <v>0</v>
      </c>
      <c r="G48" s="125">
        <f t="shared" si="8"/>
        <v>0</v>
      </c>
      <c r="H48" s="125">
        <f t="shared" si="8"/>
        <v>0</v>
      </c>
      <c r="I48" s="125">
        <f t="shared" si="8"/>
        <v>0</v>
      </c>
      <c r="J48" s="125">
        <f t="shared" si="8"/>
        <v>0</v>
      </c>
      <c r="K48" s="125">
        <f t="shared" si="8"/>
        <v>0</v>
      </c>
      <c r="L48" s="125">
        <f t="shared" si="8"/>
        <v>0</v>
      </c>
      <c r="M48" s="125">
        <f t="shared" si="8"/>
        <v>0</v>
      </c>
      <c r="N48" s="125">
        <f t="shared" si="8"/>
        <v>0</v>
      </c>
      <c r="O48" s="125">
        <f t="shared" si="8"/>
        <v>0</v>
      </c>
      <c r="P48" s="125">
        <f t="shared" si="8"/>
        <v>0</v>
      </c>
    </row>
    <row r="49" spans="3:16" ht="20.100000000000001" customHeight="1" thickTop="1">
      <c r="C49" s="124"/>
      <c r="D49" s="135" t="s">
        <v>92</v>
      </c>
      <c r="E49" s="134">
        <f t="shared" ref="E49:P49" si="9">E47+E48</f>
        <v>0</v>
      </c>
      <c r="F49" s="133">
        <f t="shared" si="9"/>
        <v>0</v>
      </c>
      <c r="G49" s="133">
        <f t="shared" si="9"/>
        <v>0</v>
      </c>
      <c r="H49" s="133">
        <f t="shared" si="9"/>
        <v>0</v>
      </c>
      <c r="I49" s="133">
        <f t="shared" si="9"/>
        <v>0</v>
      </c>
      <c r="J49" s="133">
        <f t="shared" si="9"/>
        <v>0</v>
      </c>
      <c r="K49" s="133">
        <f t="shared" si="9"/>
        <v>0</v>
      </c>
      <c r="L49" s="133">
        <f t="shared" si="9"/>
        <v>0</v>
      </c>
      <c r="M49" s="133">
        <f t="shared" si="9"/>
        <v>0</v>
      </c>
      <c r="N49" s="133">
        <f t="shared" si="9"/>
        <v>0</v>
      </c>
      <c r="O49" s="133">
        <f t="shared" si="9"/>
        <v>0</v>
      </c>
      <c r="P49" s="133">
        <f t="shared" si="9"/>
        <v>0</v>
      </c>
    </row>
    <row r="50" spans="3:16" ht="20.100000000000001" customHeight="1">
      <c r="C50" s="132" t="s">
        <v>96</v>
      </c>
      <c r="D50" s="131" t="s">
        <v>94</v>
      </c>
      <c r="E50" s="130">
        <f t="shared" ref="E50:P50" si="10">SUMIFS(E7:E38,$A$7:$A$38,$C$50,$C$7:$C$38,$D$50)</f>
        <v>0</v>
      </c>
      <c r="F50" s="129">
        <f t="shared" si="10"/>
        <v>0</v>
      </c>
      <c r="G50" s="129">
        <f t="shared" si="10"/>
        <v>0</v>
      </c>
      <c r="H50" s="129">
        <f t="shared" si="10"/>
        <v>0</v>
      </c>
      <c r="I50" s="129">
        <f t="shared" si="10"/>
        <v>0</v>
      </c>
      <c r="J50" s="129">
        <f t="shared" si="10"/>
        <v>0</v>
      </c>
      <c r="K50" s="129">
        <f t="shared" si="10"/>
        <v>0</v>
      </c>
      <c r="L50" s="129">
        <f t="shared" si="10"/>
        <v>0</v>
      </c>
      <c r="M50" s="129">
        <f t="shared" si="10"/>
        <v>0</v>
      </c>
      <c r="N50" s="129">
        <f t="shared" si="10"/>
        <v>0</v>
      </c>
      <c r="O50" s="129">
        <f t="shared" si="10"/>
        <v>0</v>
      </c>
      <c r="P50" s="129">
        <f t="shared" si="10"/>
        <v>0</v>
      </c>
    </row>
    <row r="51" spans="3:16" ht="20.100000000000001" customHeight="1" thickBot="1">
      <c r="C51" s="128"/>
      <c r="D51" s="127" t="s">
        <v>93</v>
      </c>
      <c r="E51" s="126">
        <f t="shared" ref="E51:P51" si="11">SUMIFS(E7:E38,$A$7:$A$38,$C$50,$C$7:$C$38,$D$51)</f>
        <v>0</v>
      </c>
      <c r="F51" s="125">
        <f t="shared" si="11"/>
        <v>0</v>
      </c>
      <c r="G51" s="125">
        <f t="shared" si="11"/>
        <v>0</v>
      </c>
      <c r="H51" s="125">
        <f t="shared" si="11"/>
        <v>0</v>
      </c>
      <c r="I51" s="125">
        <f t="shared" si="11"/>
        <v>0</v>
      </c>
      <c r="J51" s="125">
        <f t="shared" si="11"/>
        <v>0</v>
      </c>
      <c r="K51" s="125">
        <f t="shared" si="11"/>
        <v>0</v>
      </c>
      <c r="L51" s="125">
        <f t="shared" si="11"/>
        <v>0</v>
      </c>
      <c r="M51" s="125">
        <f t="shared" si="11"/>
        <v>0</v>
      </c>
      <c r="N51" s="125">
        <f t="shared" si="11"/>
        <v>0</v>
      </c>
      <c r="O51" s="125">
        <f t="shared" si="11"/>
        <v>0</v>
      </c>
      <c r="P51" s="125">
        <f t="shared" si="11"/>
        <v>0</v>
      </c>
    </row>
    <row r="52" spans="3:16" ht="20.100000000000001" customHeight="1" thickTop="1">
      <c r="C52" s="124"/>
      <c r="D52" s="135" t="s">
        <v>92</v>
      </c>
      <c r="E52" s="134">
        <f t="shared" ref="E52:P52" si="12">E50+E51</f>
        <v>0</v>
      </c>
      <c r="F52" s="133">
        <f t="shared" si="12"/>
        <v>0</v>
      </c>
      <c r="G52" s="133">
        <f t="shared" si="12"/>
        <v>0</v>
      </c>
      <c r="H52" s="133">
        <f t="shared" si="12"/>
        <v>0</v>
      </c>
      <c r="I52" s="133">
        <f t="shared" si="12"/>
        <v>0</v>
      </c>
      <c r="J52" s="133">
        <f t="shared" si="12"/>
        <v>0</v>
      </c>
      <c r="K52" s="133">
        <f t="shared" si="12"/>
        <v>0</v>
      </c>
      <c r="L52" s="133">
        <f t="shared" si="12"/>
        <v>0</v>
      </c>
      <c r="M52" s="133">
        <f t="shared" si="12"/>
        <v>0</v>
      </c>
      <c r="N52" s="133">
        <f t="shared" si="12"/>
        <v>0</v>
      </c>
      <c r="O52" s="133">
        <f t="shared" si="12"/>
        <v>0</v>
      </c>
      <c r="P52" s="133">
        <f t="shared" si="12"/>
        <v>0</v>
      </c>
    </row>
    <row r="53" spans="3:16" ht="20.100000000000001" customHeight="1">
      <c r="C53" s="132" t="s">
        <v>95</v>
      </c>
      <c r="D53" s="131" t="s">
        <v>94</v>
      </c>
      <c r="E53" s="130">
        <f t="shared" ref="E53:P53" si="13">SUMIFS(E7:E38,$A$7:$A$38,$C$53,$C$7:$C$38,$D$53)</f>
        <v>0</v>
      </c>
      <c r="F53" s="129">
        <f t="shared" si="13"/>
        <v>0</v>
      </c>
      <c r="G53" s="129">
        <f t="shared" si="13"/>
        <v>0</v>
      </c>
      <c r="H53" s="129">
        <f t="shared" si="13"/>
        <v>0</v>
      </c>
      <c r="I53" s="129">
        <f t="shared" si="13"/>
        <v>0</v>
      </c>
      <c r="J53" s="129">
        <f t="shared" si="13"/>
        <v>0</v>
      </c>
      <c r="K53" s="129">
        <f t="shared" si="13"/>
        <v>0</v>
      </c>
      <c r="L53" s="129">
        <f t="shared" si="13"/>
        <v>0</v>
      </c>
      <c r="M53" s="129">
        <f t="shared" si="13"/>
        <v>0</v>
      </c>
      <c r="N53" s="129">
        <f t="shared" si="13"/>
        <v>0</v>
      </c>
      <c r="O53" s="129">
        <f t="shared" si="13"/>
        <v>0</v>
      </c>
      <c r="P53" s="129">
        <f t="shared" si="13"/>
        <v>0</v>
      </c>
    </row>
    <row r="54" spans="3:16" ht="20.100000000000001" customHeight="1" thickBot="1">
      <c r="C54" s="128"/>
      <c r="D54" s="127" t="s">
        <v>93</v>
      </c>
      <c r="E54" s="126">
        <f t="shared" ref="E54:P54" si="14">SUMIFS(E7:E38,$A$7:$A$38,$C$53,$C$7:$C$38,$D$54)</f>
        <v>0</v>
      </c>
      <c r="F54" s="125">
        <f t="shared" si="14"/>
        <v>0</v>
      </c>
      <c r="G54" s="125">
        <f t="shared" si="14"/>
        <v>0</v>
      </c>
      <c r="H54" s="125">
        <f t="shared" si="14"/>
        <v>0</v>
      </c>
      <c r="I54" s="125">
        <f t="shared" si="14"/>
        <v>0</v>
      </c>
      <c r="J54" s="125">
        <f t="shared" si="14"/>
        <v>0</v>
      </c>
      <c r="K54" s="125">
        <f t="shared" si="14"/>
        <v>0</v>
      </c>
      <c r="L54" s="125">
        <f t="shared" si="14"/>
        <v>0</v>
      </c>
      <c r="M54" s="125">
        <f t="shared" si="14"/>
        <v>0</v>
      </c>
      <c r="N54" s="125">
        <f t="shared" si="14"/>
        <v>0</v>
      </c>
      <c r="O54" s="125">
        <f t="shared" si="14"/>
        <v>0</v>
      </c>
      <c r="P54" s="125">
        <f t="shared" si="14"/>
        <v>0</v>
      </c>
    </row>
    <row r="55" spans="3:16" ht="20.100000000000001" customHeight="1" thickTop="1">
      <c r="C55" s="128"/>
      <c r="D55" s="135" t="s">
        <v>92</v>
      </c>
      <c r="E55" s="134">
        <f t="shared" ref="E55:P55" si="15">E53+E54</f>
        <v>0</v>
      </c>
      <c r="F55" s="133">
        <f t="shared" si="15"/>
        <v>0</v>
      </c>
      <c r="G55" s="133">
        <f t="shared" si="15"/>
        <v>0</v>
      </c>
      <c r="H55" s="123">
        <f t="shared" si="15"/>
        <v>0</v>
      </c>
      <c r="I55" s="123">
        <f t="shared" si="15"/>
        <v>0</v>
      </c>
      <c r="J55" s="123">
        <f t="shared" si="15"/>
        <v>0</v>
      </c>
      <c r="K55" s="123">
        <f t="shared" si="15"/>
        <v>0</v>
      </c>
      <c r="L55" s="123">
        <f t="shared" si="15"/>
        <v>0</v>
      </c>
      <c r="M55" s="123">
        <f t="shared" si="15"/>
        <v>0</v>
      </c>
      <c r="N55" s="123">
        <f t="shared" si="15"/>
        <v>0</v>
      </c>
      <c r="O55" s="123">
        <f t="shared" si="15"/>
        <v>0</v>
      </c>
      <c r="P55" s="123">
        <f t="shared" si="15"/>
        <v>0</v>
      </c>
    </row>
    <row r="56" spans="3:16">
      <c r="C56" s="194"/>
      <c r="D56" s="194"/>
      <c r="E56" s="194"/>
      <c r="F56" s="194"/>
      <c r="G56" s="194"/>
    </row>
    <row r="57" spans="3:16">
      <c r="C57" s="193"/>
      <c r="D57" s="193"/>
      <c r="E57" s="193"/>
      <c r="F57" s="193"/>
      <c r="G57" s="193"/>
    </row>
  </sheetData>
  <sheetProtection insertColumns="0" insertRows="0" selectLockedCells="1"/>
  <mergeCells count="234">
    <mergeCell ref="H7:H8"/>
    <mergeCell ref="I7:I8"/>
    <mergeCell ref="N4:P4"/>
    <mergeCell ref="A5:A6"/>
    <mergeCell ref="B5:B6"/>
    <mergeCell ref="E5:M5"/>
    <mergeCell ref="N5:P5"/>
    <mergeCell ref="A7:A8"/>
    <mergeCell ref="B7:B8"/>
    <mergeCell ref="E7:E8"/>
    <mergeCell ref="F7:F8"/>
    <mergeCell ref="G7:G8"/>
    <mergeCell ref="N7:N8"/>
    <mergeCell ref="O7:O8"/>
    <mergeCell ref="P7:P8"/>
    <mergeCell ref="J7:J8"/>
    <mergeCell ref="K7:K8"/>
    <mergeCell ref="L7:L8"/>
    <mergeCell ref="M7:M8"/>
    <mergeCell ref="F15:F16"/>
    <mergeCell ref="G15:G16"/>
    <mergeCell ref="H15:H16"/>
    <mergeCell ref="I15:I16"/>
    <mergeCell ref="H13:H14"/>
    <mergeCell ref="I13:I14"/>
    <mergeCell ref="L11:L12"/>
    <mergeCell ref="M11:M12"/>
    <mergeCell ref="N11:N12"/>
    <mergeCell ref="F11:F12"/>
    <mergeCell ref="G11:G12"/>
    <mergeCell ref="H11:H12"/>
    <mergeCell ref="I11:I12"/>
    <mergeCell ref="J11:J12"/>
    <mergeCell ref="K11:K12"/>
    <mergeCell ref="A9:A10"/>
    <mergeCell ref="B9:B10"/>
    <mergeCell ref="E9:E10"/>
    <mergeCell ref="A13:A14"/>
    <mergeCell ref="B13:B14"/>
    <mergeCell ref="E13:E14"/>
    <mergeCell ref="F13:F14"/>
    <mergeCell ref="G13:G14"/>
    <mergeCell ref="N13:N14"/>
    <mergeCell ref="A11:A12"/>
    <mergeCell ref="B11:B12"/>
    <mergeCell ref="E11:E12"/>
    <mergeCell ref="L9:L10"/>
    <mergeCell ref="M9:M10"/>
    <mergeCell ref="N9:N10"/>
    <mergeCell ref="O13:O14"/>
    <mergeCell ref="P13:P14"/>
    <mergeCell ref="J13:J14"/>
    <mergeCell ref="K13:K14"/>
    <mergeCell ref="L13:L14"/>
    <mergeCell ref="M13:M14"/>
    <mergeCell ref="J9:J10"/>
    <mergeCell ref="K9:K10"/>
    <mergeCell ref="F9:F10"/>
    <mergeCell ref="G9:G10"/>
    <mergeCell ref="H9:H10"/>
    <mergeCell ref="I9:I10"/>
    <mergeCell ref="O11:O12"/>
    <mergeCell ref="P9:P10"/>
    <mergeCell ref="O9:O10"/>
    <mergeCell ref="P11:P12"/>
    <mergeCell ref="P15:P16"/>
    <mergeCell ref="J15:J16"/>
    <mergeCell ref="K15:K16"/>
    <mergeCell ref="A17:A18"/>
    <mergeCell ref="B17:B18"/>
    <mergeCell ref="E17:E18"/>
    <mergeCell ref="F17:F18"/>
    <mergeCell ref="G17:G18"/>
    <mergeCell ref="H17:H18"/>
    <mergeCell ref="I17:I18"/>
    <mergeCell ref="J17:J18"/>
    <mergeCell ref="K17:K18"/>
    <mergeCell ref="L15:L16"/>
    <mergeCell ref="M15:M16"/>
    <mergeCell ref="N15:N16"/>
    <mergeCell ref="O15:O16"/>
    <mergeCell ref="L17:L18"/>
    <mergeCell ref="M17:M18"/>
    <mergeCell ref="N17:N18"/>
    <mergeCell ref="O17:O18"/>
    <mergeCell ref="P17:P18"/>
    <mergeCell ref="A15:A16"/>
    <mergeCell ref="B15:B16"/>
    <mergeCell ref="E15:E16"/>
    <mergeCell ref="A19:A20"/>
    <mergeCell ref="B19:B20"/>
    <mergeCell ref="E19:E20"/>
    <mergeCell ref="F19:F20"/>
    <mergeCell ref="G19:G20"/>
    <mergeCell ref="P19:P20"/>
    <mergeCell ref="A21:A22"/>
    <mergeCell ref="B21:B22"/>
    <mergeCell ref="E21:E22"/>
    <mergeCell ref="F21:F22"/>
    <mergeCell ref="G21:G22"/>
    <mergeCell ref="H21:H22"/>
    <mergeCell ref="I21:I22"/>
    <mergeCell ref="H19:H20"/>
    <mergeCell ref="I19:I20"/>
    <mergeCell ref="J19:J20"/>
    <mergeCell ref="K19:K20"/>
    <mergeCell ref="L19:L20"/>
    <mergeCell ref="M19:M20"/>
    <mergeCell ref="J23:J24"/>
    <mergeCell ref="K23:K24"/>
    <mergeCell ref="J21:J22"/>
    <mergeCell ref="K21:K22"/>
    <mergeCell ref="L21:L22"/>
    <mergeCell ref="M21:M22"/>
    <mergeCell ref="N21:N22"/>
    <mergeCell ref="O21:O22"/>
    <mergeCell ref="N19:N20"/>
    <mergeCell ref="O19:O20"/>
    <mergeCell ref="N29:N30"/>
    <mergeCell ref="O29:O30"/>
    <mergeCell ref="P29:P30"/>
    <mergeCell ref="A31:A32"/>
    <mergeCell ref="B31:B32"/>
    <mergeCell ref="E31:E32"/>
    <mergeCell ref="F31:F32"/>
    <mergeCell ref="G31:G32"/>
    <mergeCell ref="H31:H32"/>
    <mergeCell ref="I31:I32"/>
    <mergeCell ref="H29:H30"/>
    <mergeCell ref="I29:I30"/>
    <mergeCell ref="J29:J30"/>
    <mergeCell ref="K29:K30"/>
    <mergeCell ref="L29:L30"/>
    <mergeCell ref="M29:M30"/>
    <mergeCell ref="A29:A30"/>
    <mergeCell ref="B29:B30"/>
    <mergeCell ref="E29:E30"/>
    <mergeCell ref="F29:F30"/>
    <mergeCell ref="G29:G30"/>
    <mergeCell ref="P31:P32"/>
    <mergeCell ref="J31:J32"/>
    <mergeCell ref="K31:K32"/>
    <mergeCell ref="A35:A36"/>
    <mergeCell ref="B35:B36"/>
    <mergeCell ref="E35:E36"/>
    <mergeCell ref="F35:F36"/>
    <mergeCell ref="G35:G36"/>
    <mergeCell ref="H35:H36"/>
    <mergeCell ref="I35:I36"/>
    <mergeCell ref="J35:J36"/>
    <mergeCell ref="K35:K36"/>
    <mergeCell ref="L31:L32"/>
    <mergeCell ref="M31:M32"/>
    <mergeCell ref="N31:N32"/>
    <mergeCell ref="O31:O32"/>
    <mergeCell ref="L35:L36"/>
    <mergeCell ref="M35:M36"/>
    <mergeCell ref="N35:N36"/>
    <mergeCell ref="O35:O36"/>
    <mergeCell ref="P35:P36"/>
    <mergeCell ref="O33:O34"/>
    <mergeCell ref="P33:P34"/>
    <mergeCell ref="A37:A38"/>
    <mergeCell ref="B37:B38"/>
    <mergeCell ref="E37:E38"/>
    <mergeCell ref="F37:F38"/>
    <mergeCell ref="G37:G38"/>
    <mergeCell ref="H37:H38"/>
    <mergeCell ref="O37:O38"/>
    <mergeCell ref="P37:P38"/>
    <mergeCell ref="I37:I38"/>
    <mergeCell ref="J37:J38"/>
    <mergeCell ref="K37:K38"/>
    <mergeCell ref="L37:L38"/>
    <mergeCell ref="M37:M38"/>
    <mergeCell ref="N37:N38"/>
    <mergeCell ref="O27:O28"/>
    <mergeCell ref="P27:P28"/>
    <mergeCell ref="A25:A26"/>
    <mergeCell ref="B25:B26"/>
    <mergeCell ref="E25:E26"/>
    <mergeCell ref="F25:F26"/>
    <mergeCell ref="G25:G26"/>
    <mergeCell ref="H25:H26"/>
    <mergeCell ref="I25:I26"/>
    <mergeCell ref="J25:J26"/>
    <mergeCell ref="I27:I28"/>
    <mergeCell ref="J27:J28"/>
    <mergeCell ref="K27:K28"/>
    <mergeCell ref="L27:L28"/>
    <mergeCell ref="M27:M28"/>
    <mergeCell ref="N27:N28"/>
    <mergeCell ref="A27:A28"/>
    <mergeCell ref="B27:B28"/>
    <mergeCell ref="E27:E28"/>
    <mergeCell ref="F27:F28"/>
    <mergeCell ref="G27:G28"/>
    <mergeCell ref="H27:H28"/>
    <mergeCell ref="A1:D2"/>
    <mergeCell ref="N2:P2"/>
    <mergeCell ref="N1:P1"/>
    <mergeCell ref="L1:M1"/>
    <mergeCell ref="L2:M2"/>
    <mergeCell ref="K25:K26"/>
    <mergeCell ref="L25:L26"/>
    <mergeCell ref="M25:M26"/>
    <mergeCell ref="N25:N26"/>
    <mergeCell ref="O25:O26"/>
    <mergeCell ref="P25:P26"/>
    <mergeCell ref="L23:L24"/>
    <mergeCell ref="M23:M24"/>
    <mergeCell ref="N23:N24"/>
    <mergeCell ref="O23:O24"/>
    <mergeCell ref="P23:P24"/>
    <mergeCell ref="P21:P22"/>
    <mergeCell ref="A23:A24"/>
    <mergeCell ref="B23:B24"/>
    <mergeCell ref="E23:E24"/>
    <mergeCell ref="F23:F24"/>
    <mergeCell ref="G23:G24"/>
    <mergeCell ref="H23:H24"/>
    <mergeCell ref="I23:I24"/>
    <mergeCell ref="I33:I34"/>
    <mergeCell ref="J33:J34"/>
    <mergeCell ref="K33:K34"/>
    <mergeCell ref="L33:L34"/>
    <mergeCell ref="M33:M34"/>
    <mergeCell ref="N33:N34"/>
    <mergeCell ref="A33:A34"/>
    <mergeCell ref="B33:B34"/>
    <mergeCell ref="E33:E34"/>
    <mergeCell ref="F33:F34"/>
    <mergeCell ref="G33:G34"/>
    <mergeCell ref="H33:H34"/>
  </mergeCells>
  <phoneticPr fontId="13"/>
  <dataValidations count="3">
    <dataValidation type="list" allowBlank="1" showInputMessage="1" showErrorMessage="1" sqref="WVM983047:WVX983078 JA7:JL38 SW7:TH38 ACS7:ADD38 AMO7:AMZ38 AWK7:AWV38 BGG7:BGR38 BQC7:BQN38 BZY7:CAJ38 CJU7:CKF38 CTQ7:CUB38 DDM7:DDX38 DNI7:DNT38 DXE7:DXP38 EHA7:EHL38 EQW7:ERH38 FAS7:FBD38 FKO7:FKZ38 FUK7:FUV38 GEG7:GER38 GOC7:GON38 GXY7:GYJ38 HHU7:HIF38 HRQ7:HSB38 IBM7:IBX38 ILI7:ILT38 IVE7:IVP38 JFA7:JFL38 JOW7:JPH38 JYS7:JZD38 KIO7:KIZ38 KSK7:KSV38 LCG7:LCR38 LMC7:LMN38 LVY7:LWJ38 MFU7:MGF38 MPQ7:MQB38 MZM7:MZX38 NJI7:NJT38 NTE7:NTP38 ODA7:ODL38 OMW7:ONH38 OWS7:OXD38 PGO7:PGZ38 PQK7:PQV38 QAG7:QAR38 QKC7:QKN38 QTY7:QUJ38 RDU7:REF38 RNQ7:ROB38 RXM7:RXX38 SHI7:SHT38 SRE7:SRP38 TBA7:TBL38 TKW7:TLH38 TUS7:TVD38 UEO7:UEZ38 UOK7:UOV38 UYG7:UYR38 VIC7:VIN38 VRY7:VSJ38 WBU7:WCF38 WLQ7:WMB38 WVM7:WVX38 E65543:P65574 JA65543:JL65574 SW65543:TH65574 ACS65543:ADD65574 AMO65543:AMZ65574 AWK65543:AWV65574 BGG65543:BGR65574 BQC65543:BQN65574 BZY65543:CAJ65574 CJU65543:CKF65574 CTQ65543:CUB65574 DDM65543:DDX65574 DNI65543:DNT65574 DXE65543:DXP65574 EHA65543:EHL65574 EQW65543:ERH65574 FAS65543:FBD65574 FKO65543:FKZ65574 FUK65543:FUV65574 GEG65543:GER65574 GOC65543:GON65574 GXY65543:GYJ65574 HHU65543:HIF65574 HRQ65543:HSB65574 IBM65543:IBX65574 ILI65543:ILT65574 IVE65543:IVP65574 JFA65543:JFL65574 JOW65543:JPH65574 JYS65543:JZD65574 KIO65543:KIZ65574 KSK65543:KSV65574 LCG65543:LCR65574 LMC65543:LMN65574 LVY65543:LWJ65574 MFU65543:MGF65574 MPQ65543:MQB65574 MZM65543:MZX65574 NJI65543:NJT65574 NTE65543:NTP65574 ODA65543:ODL65574 OMW65543:ONH65574 OWS65543:OXD65574 PGO65543:PGZ65574 PQK65543:PQV65574 QAG65543:QAR65574 QKC65543:QKN65574 QTY65543:QUJ65574 RDU65543:REF65574 RNQ65543:ROB65574 RXM65543:RXX65574 SHI65543:SHT65574 SRE65543:SRP65574 TBA65543:TBL65574 TKW65543:TLH65574 TUS65543:TVD65574 UEO65543:UEZ65574 UOK65543:UOV65574 UYG65543:UYR65574 VIC65543:VIN65574 VRY65543:VSJ65574 WBU65543:WCF65574 WLQ65543:WMB65574 WVM65543:WVX65574 E131079:P131110 JA131079:JL131110 SW131079:TH131110 ACS131079:ADD131110 AMO131079:AMZ131110 AWK131079:AWV131110 BGG131079:BGR131110 BQC131079:BQN131110 BZY131079:CAJ131110 CJU131079:CKF131110 CTQ131079:CUB131110 DDM131079:DDX131110 DNI131079:DNT131110 DXE131079:DXP131110 EHA131079:EHL131110 EQW131079:ERH131110 FAS131079:FBD131110 FKO131079:FKZ131110 FUK131079:FUV131110 GEG131079:GER131110 GOC131079:GON131110 GXY131079:GYJ131110 HHU131079:HIF131110 HRQ131079:HSB131110 IBM131079:IBX131110 ILI131079:ILT131110 IVE131079:IVP131110 JFA131079:JFL131110 JOW131079:JPH131110 JYS131079:JZD131110 KIO131079:KIZ131110 KSK131079:KSV131110 LCG131079:LCR131110 LMC131079:LMN131110 LVY131079:LWJ131110 MFU131079:MGF131110 MPQ131079:MQB131110 MZM131079:MZX131110 NJI131079:NJT131110 NTE131079:NTP131110 ODA131079:ODL131110 OMW131079:ONH131110 OWS131079:OXD131110 PGO131079:PGZ131110 PQK131079:PQV131110 QAG131079:QAR131110 QKC131079:QKN131110 QTY131079:QUJ131110 RDU131079:REF131110 RNQ131079:ROB131110 RXM131079:RXX131110 SHI131079:SHT131110 SRE131079:SRP131110 TBA131079:TBL131110 TKW131079:TLH131110 TUS131079:TVD131110 UEO131079:UEZ131110 UOK131079:UOV131110 UYG131079:UYR131110 VIC131079:VIN131110 VRY131079:VSJ131110 WBU131079:WCF131110 WLQ131079:WMB131110 WVM131079:WVX131110 E196615:P196646 JA196615:JL196646 SW196615:TH196646 ACS196615:ADD196646 AMO196615:AMZ196646 AWK196615:AWV196646 BGG196615:BGR196646 BQC196615:BQN196646 BZY196615:CAJ196646 CJU196615:CKF196646 CTQ196615:CUB196646 DDM196615:DDX196646 DNI196615:DNT196646 DXE196615:DXP196646 EHA196615:EHL196646 EQW196615:ERH196646 FAS196615:FBD196646 FKO196615:FKZ196646 FUK196615:FUV196646 GEG196615:GER196646 GOC196615:GON196646 GXY196615:GYJ196646 HHU196615:HIF196646 HRQ196615:HSB196646 IBM196615:IBX196646 ILI196615:ILT196646 IVE196615:IVP196646 JFA196615:JFL196646 JOW196615:JPH196646 JYS196615:JZD196646 KIO196615:KIZ196646 KSK196615:KSV196646 LCG196615:LCR196646 LMC196615:LMN196646 LVY196615:LWJ196646 MFU196615:MGF196646 MPQ196615:MQB196646 MZM196615:MZX196646 NJI196615:NJT196646 NTE196615:NTP196646 ODA196615:ODL196646 OMW196615:ONH196646 OWS196615:OXD196646 PGO196615:PGZ196646 PQK196615:PQV196646 QAG196615:QAR196646 QKC196615:QKN196646 QTY196615:QUJ196646 RDU196615:REF196646 RNQ196615:ROB196646 RXM196615:RXX196646 SHI196615:SHT196646 SRE196615:SRP196646 TBA196615:TBL196646 TKW196615:TLH196646 TUS196615:TVD196646 UEO196615:UEZ196646 UOK196615:UOV196646 UYG196615:UYR196646 VIC196615:VIN196646 VRY196615:VSJ196646 WBU196615:WCF196646 WLQ196615:WMB196646 WVM196615:WVX196646 E262151:P262182 JA262151:JL262182 SW262151:TH262182 ACS262151:ADD262182 AMO262151:AMZ262182 AWK262151:AWV262182 BGG262151:BGR262182 BQC262151:BQN262182 BZY262151:CAJ262182 CJU262151:CKF262182 CTQ262151:CUB262182 DDM262151:DDX262182 DNI262151:DNT262182 DXE262151:DXP262182 EHA262151:EHL262182 EQW262151:ERH262182 FAS262151:FBD262182 FKO262151:FKZ262182 FUK262151:FUV262182 GEG262151:GER262182 GOC262151:GON262182 GXY262151:GYJ262182 HHU262151:HIF262182 HRQ262151:HSB262182 IBM262151:IBX262182 ILI262151:ILT262182 IVE262151:IVP262182 JFA262151:JFL262182 JOW262151:JPH262182 JYS262151:JZD262182 KIO262151:KIZ262182 KSK262151:KSV262182 LCG262151:LCR262182 LMC262151:LMN262182 LVY262151:LWJ262182 MFU262151:MGF262182 MPQ262151:MQB262182 MZM262151:MZX262182 NJI262151:NJT262182 NTE262151:NTP262182 ODA262151:ODL262182 OMW262151:ONH262182 OWS262151:OXD262182 PGO262151:PGZ262182 PQK262151:PQV262182 QAG262151:QAR262182 QKC262151:QKN262182 QTY262151:QUJ262182 RDU262151:REF262182 RNQ262151:ROB262182 RXM262151:RXX262182 SHI262151:SHT262182 SRE262151:SRP262182 TBA262151:TBL262182 TKW262151:TLH262182 TUS262151:TVD262182 UEO262151:UEZ262182 UOK262151:UOV262182 UYG262151:UYR262182 VIC262151:VIN262182 VRY262151:VSJ262182 WBU262151:WCF262182 WLQ262151:WMB262182 WVM262151:WVX262182 E327687:P327718 JA327687:JL327718 SW327687:TH327718 ACS327687:ADD327718 AMO327687:AMZ327718 AWK327687:AWV327718 BGG327687:BGR327718 BQC327687:BQN327718 BZY327687:CAJ327718 CJU327687:CKF327718 CTQ327687:CUB327718 DDM327687:DDX327718 DNI327687:DNT327718 DXE327687:DXP327718 EHA327687:EHL327718 EQW327687:ERH327718 FAS327687:FBD327718 FKO327687:FKZ327718 FUK327687:FUV327718 GEG327687:GER327718 GOC327687:GON327718 GXY327687:GYJ327718 HHU327687:HIF327718 HRQ327687:HSB327718 IBM327687:IBX327718 ILI327687:ILT327718 IVE327687:IVP327718 JFA327687:JFL327718 JOW327687:JPH327718 JYS327687:JZD327718 KIO327687:KIZ327718 KSK327687:KSV327718 LCG327687:LCR327718 LMC327687:LMN327718 LVY327687:LWJ327718 MFU327687:MGF327718 MPQ327687:MQB327718 MZM327687:MZX327718 NJI327687:NJT327718 NTE327687:NTP327718 ODA327687:ODL327718 OMW327687:ONH327718 OWS327687:OXD327718 PGO327687:PGZ327718 PQK327687:PQV327718 QAG327687:QAR327718 QKC327687:QKN327718 QTY327687:QUJ327718 RDU327687:REF327718 RNQ327687:ROB327718 RXM327687:RXX327718 SHI327687:SHT327718 SRE327687:SRP327718 TBA327687:TBL327718 TKW327687:TLH327718 TUS327687:TVD327718 UEO327687:UEZ327718 UOK327687:UOV327718 UYG327687:UYR327718 VIC327687:VIN327718 VRY327687:VSJ327718 WBU327687:WCF327718 WLQ327687:WMB327718 WVM327687:WVX327718 E393223:P393254 JA393223:JL393254 SW393223:TH393254 ACS393223:ADD393254 AMO393223:AMZ393254 AWK393223:AWV393254 BGG393223:BGR393254 BQC393223:BQN393254 BZY393223:CAJ393254 CJU393223:CKF393254 CTQ393223:CUB393254 DDM393223:DDX393254 DNI393223:DNT393254 DXE393223:DXP393254 EHA393223:EHL393254 EQW393223:ERH393254 FAS393223:FBD393254 FKO393223:FKZ393254 FUK393223:FUV393254 GEG393223:GER393254 GOC393223:GON393254 GXY393223:GYJ393254 HHU393223:HIF393254 HRQ393223:HSB393254 IBM393223:IBX393254 ILI393223:ILT393254 IVE393223:IVP393254 JFA393223:JFL393254 JOW393223:JPH393254 JYS393223:JZD393254 KIO393223:KIZ393254 KSK393223:KSV393254 LCG393223:LCR393254 LMC393223:LMN393254 LVY393223:LWJ393254 MFU393223:MGF393254 MPQ393223:MQB393254 MZM393223:MZX393254 NJI393223:NJT393254 NTE393223:NTP393254 ODA393223:ODL393254 OMW393223:ONH393254 OWS393223:OXD393254 PGO393223:PGZ393254 PQK393223:PQV393254 QAG393223:QAR393254 QKC393223:QKN393254 QTY393223:QUJ393254 RDU393223:REF393254 RNQ393223:ROB393254 RXM393223:RXX393254 SHI393223:SHT393254 SRE393223:SRP393254 TBA393223:TBL393254 TKW393223:TLH393254 TUS393223:TVD393254 UEO393223:UEZ393254 UOK393223:UOV393254 UYG393223:UYR393254 VIC393223:VIN393254 VRY393223:VSJ393254 WBU393223:WCF393254 WLQ393223:WMB393254 WVM393223:WVX393254 E458759:P458790 JA458759:JL458790 SW458759:TH458790 ACS458759:ADD458790 AMO458759:AMZ458790 AWK458759:AWV458790 BGG458759:BGR458790 BQC458759:BQN458790 BZY458759:CAJ458790 CJU458759:CKF458790 CTQ458759:CUB458790 DDM458759:DDX458790 DNI458759:DNT458790 DXE458759:DXP458790 EHA458759:EHL458790 EQW458759:ERH458790 FAS458759:FBD458790 FKO458759:FKZ458790 FUK458759:FUV458790 GEG458759:GER458790 GOC458759:GON458790 GXY458759:GYJ458790 HHU458759:HIF458790 HRQ458759:HSB458790 IBM458759:IBX458790 ILI458759:ILT458790 IVE458759:IVP458790 JFA458759:JFL458790 JOW458759:JPH458790 JYS458759:JZD458790 KIO458759:KIZ458790 KSK458759:KSV458790 LCG458759:LCR458790 LMC458759:LMN458790 LVY458759:LWJ458790 MFU458759:MGF458790 MPQ458759:MQB458790 MZM458759:MZX458790 NJI458759:NJT458790 NTE458759:NTP458790 ODA458759:ODL458790 OMW458759:ONH458790 OWS458759:OXD458790 PGO458759:PGZ458790 PQK458759:PQV458790 QAG458759:QAR458790 QKC458759:QKN458790 QTY458759:QUJ458790 RDU458759:REF458790 RNQ458759:ROB458790 RXM458759:RXX458790 SHI458759:SHT458790 SRE458759:SRP458790 TBA458759:TBL458790 TKW458759:TLH458790 TUS458759:TVD458790 UEO458759:UEZ458790 UOK458759:UOV458790 UYG458759:UYR458790 VIC458759:VIN458790 VRY458759:VSJ458790 WBU458759:WCF458790 WLQ458759:WMB458790 WVM458759:WVX458790 E524295:P524326 JA524295:JL524326 SW524295:TH524326 ACS524295:ADD524326 AMO524295:AMZ524326 AWK524295:AWV524326 BGG524295:BGR524326 BQC524295:BQN524326 BZY524295:CAJ524326 CJU524295:CKF524326 CTQ524295:CUB524326 DDM524295:DDX524326 DNI524295:DNT524326 DXE524295:DXP524326 EHA524295:EHL524326 EQW524295:ERH524326 FAS524295:FBD524326 FKO524295:FKZ524326 FUK524295:FUV524326 GEG524295:GER524326 GOC524295:GON524326 GXY524295:GYJ524326 HHU524295:HIF524326 HRQ524295:HSB524326 IBM524295:IBX524326 ILI524295:ILT524326 IVE524295:IVP524326 JFA524295:JFL524326 JOW524295:JPH524326 JYS524295:JZD524326 KIO524295:KIZ524326 KSK524295:KSV524326 LCG524295:LCR524326 LMC524295:LMN524326 LVY524295:LWJ524326 MFU524295:MGF524326 MPQ524295:MQB524326 MZM524295:MZX524326 NJI524295:NJT524326 NTE524295:NTP524326 ODA524295:ODL524326 OMW524295:ONH524326 OWS524295:OXD524326 PGO524295:PGZ524326 PQK524295:PQV524326 QAG524295:QAR524326 QKC524295:QKN524326 QTY524295:QUJ524326 RDU524295:REF524326 RNQ524295:ROB524326 RXM524295:RXX524326 SHI524295:SHT524326 SRE524295:SRP524326 TBA524295:TBL524326 TKW524295:TLH524326 TUS524295:TVD524326 UEO524295:UEZ524326 UOK524295:UOV524326 UYG524295:UYR524326 VIC524295:VIN524326 VRY524295:VSJ524326 WBU524295:WCF524326 WLQ524295:WMB524326 WVM524295:WVX524326 E589831:P589862 JA589831:JL589862 SW589831:TH589862 ACS589831:ADD589862 AMO589831:AMZ589862 AWK589831:AWV589862 BGG589831:BGR589862 BQC589831:BQN589862 BZY589831:CAJ589862 CJU589831:CKF589862 CTQ589831:CUB589862 DDM589831:DDX589862 DNI589831:DNT589862 DXE589831:DXP589862 EHA589831:EHL589862 EQW589831:ERH589862 FAS589831:FBD589862 FKO589831:FKZ589862 FUK589831:FUV589862 GEG589831:GER589862 GOC589831:GON589862 GXY589831:GYJ589862 HHU589831:HIF589862 HRQ589831:HSB589862 IBM589831:IBX589862 ILI589831:ILT589862 IVE589831:IVP589862 JFA589831:JFL589862 JOW589831:JPH589862 JYS589831:JZD589862 KIO589831:KIZ589862 KSK589831:KSV589862 LCG589831:LCR589862 LMC589831:LMN589862 LVY589831:LWJ589862 MFU589831:MGF589862 MPQ589831:MQB589862 MZM589831:MZX589862 NJI589831:NJT589862 NTE589831:NTP589862 ODA589831:ODL589862 OMW589831:ONH589862 OWS589831:OXD589862 PGO589831:PGZ589862 PQK589831:PQV589862 QAG589831:QAR589862 QKC589831:QKN589862 QTY589831:QUJ589862 RDU589831:REF589862 RNQ589831:ROB589862 RXM589831:RXX589862 SHI589831:SHT589862 SRE589831:SRP589862 TBA589831:TBL589862 TKW589831:TLH589862 TUS589831:TVD589862 UEO589831:UEZ589862 UOK589831:UOV589862 UYG589831:UYR589862 VIC589831:VIN589862 VRY589831:VSJ589862 WBU589831:WCF589862 WLQ589831:WMB589862 WVM589831:WVX589862 E655367:P655398 JA655367:JL655398 SW655367:TH655398 ACS655367:ADD655398 AMO655367:AMZ655398 AWK655367:AWV655398 BGG655367:BGR655398 BQC655367:BQN655398 BZY655367:CAJ655398 CJU655367:CKF655398 CTQ655367:CUB655398 DDM655367:DDX655398 DNI655367:DNT655398 DXE655367:DXP655398 EHA655367:EHL655398 EQW655367:ERH655398 FAS655367:FBD655398 FKO655367:FKZ655398 FUK655367:FUV655398 GEG655367:GER655398 GOC655367:GON655398 GXY655367:GYJ655398 HHU655367:HIF655398 HRQ655367:HSB655398 IBM655367:IBX655398 ILI655367:ILT655398 IVE655367:IVP655398 JFA655367:JFL655398 JOW655367:JPH655398 JYS655367:JZD655398 KIO655367:KIZ655398 KSK655367:KSV655398 LCG655367:LCR655398 LMC655367:LMN655398 LVY655367:LWJ655398 MFU655367:MGF655398 MPQ655367:MQB655398 MZM655367:MZX655398 NJI655367:NJT655398 NTE655367:NTP655398 ODA655367:ODL655398 OMW655367:ONH655398 OWS655367:OXD655398 PGO655367:PGZ655398 PQK655367:PQV655398 QAG655367:QAR655398 QKC655367:QKN655398 QTY655367:QUJ655398 RDU655367:REF655398 RNQ655367:ROB655398 RXM655367:RXX655398 SHI655367:SHT655398 SRE655367:SRP655398 TBA655367:TBL655398 TKW655367:TLH655398 TUS655367:TVD655398 UEO655367:UEZ655398 UOK655367:UOV655398 UYG655367:UYR655398 VIC655367:VIN655398 VRY655367:VSJ655398 WBU655367:WCF655398 WLQ655367:WMB655398 WVM655367:WVX655398 E720903:P720934 JA720903:JL720934 SW720903:TH720934 ACS720903:ADD720934 AMO720903:AMZ720934 AWK720903:AWV720934 BGG720903:BGR720934 BQC720903:BQN720934 BZY720903:CAJ720934 CJU720903:CKF720934 CTQ720903:CUB720934 DDM720903:DDX720934 DNI720903:DNT720934 DXE720903:DXP720934 EHA720903:EHL720934 EQW720903:ERH720934 FAS720903:FBD720934 FKO720903:FKZ720934 FUK720903:FUV720934 GEG720903:GER720934 GOC720903:GON720934 GXY720903:GYJ720934 HHU720903:HIF720934 HRQ720903:HSB720934 IBM720903:IBX720934 ILI720903:ILT720934 IVE720903:IVP720934 JFA720903:JFL720934 JOW720903:JPH720934 JYS720903:JZD720934 KIO720903:KIZ720934 KSK720903:KSV720934 LCG720903:LCR720934 LMC720903:LMN720934 LVY720903:LWJ720934 MFU720903:MGF720934 MPQ720903:MQB720934 MZM720903:MZX720934 NJI720903:NJT720934 NTE720903:NTP720934 ODA720903:ODL720934 OMW720903:ONH720934 OWS720903:OXD720934 PGO720903:PGZ720934 PQK720903:PQV720934 QAG720903:QAR720934 QKC720903:QKN720934 QTY720903:QUJ720934 RDU720903:REF720934 RNQ720903:ROB720934 RXM720903:RXX720934 SHI720903:SHT720934 SRE720903:SRP720934 TBA720903:TBL720934 TKW720903:TLH720934 TUS720903:TVD720934 UEO720903:UEZ720934 UOK720903:UOV720934 UYG720903:UYR720934 VIC720903:VIN720934 VRY720903:VSJ720934 WBU720903:WCF720934 WLQ720903:WMB720934 WVM720903:WVX720934 E786439:P786470 JA786439:JL786470 SW786439:TH786470 ACS786439:ADD786470 AMO786439:AMZ786470 AWK786439:AWV786470 BGG786439:BGR786470 BQC786439:BQN786470 BZY786439:CAJ786470 CJU786439:CKF786470 CTQ786439:CUB786470 DDM786439:DDX786470 DNI786439:DNT786470 DXE786439:DXP786470 EHA786439:EHL786470 EQW786439:ERH786470 FAS786439:FBD786470 FKO786439:FKZ786470 FUK786439:FUV786470 GEG786439:GER786470 GOC786439:GON786470 GXY786439:GYJ786470 HHU786439:HIF786470 HRQ786439:HSB786470 IBM786439:IBX786470 ILI786439:ILT786470 IVE786439:IVP786470 JFA786439:JFL786470 JOW786439:JPH786470 JYS786439:JZD786470 KIO786439:KIZ786470 KSK786439:KSV786470 LCG786439:LCR786470 LMC786439:LMN786470 LVY786439:LWJ786470 MFU786439:MGF786470 MPQ786439:MQB786470 MZM786439:MZX786470 NJI786439:NJT786470 NTE786439:NTP786470 ODA786439:ODL786470 OMW786439:ONH786470 OWS786439:OXD786470 PGO786439:PGZ786470 PQK786439:PQV786470 QAG786439:QAR786470 QKC786439:QKN786470 QTY786439:QUJ786470 RDU786439:REF786470 RNQ786439:ROB786470 RXM786439:RXX786470 SHI786439:SHT786470 SRE786439:SRP786470 TBA786439:TBL786470 TKW786439:TLH786470 TUS786439:TVD786470 UEO786439:UEZ786470 UOK786439:UOV786470 UYG786439:UYR786470 VIC786439:VIN786470 VRY786439:VSJ786470 WBU786439:WCF786470 WLQ786439:WMB786470 WVM786439:WVX786470 E851975:P852006 JA851975:JL852006 SW851975:TH852006 ACS851975:ADD852006 AMO851975:AMZ852006 AWK851975:AWV852006 BGG851975:BGR852006 BQC851975:BQN852006 BZY851975:CAJ852006 CJU851975:CKF852006 CTQ851975:CUB852006 DDM851975:DDX852006 DNI851975:DNT852006 DXE851975:DXP852006 EHA851975:EHL852006 EQW851975:ERH852006 FAS851975:FBD852006 FKO851975:FKZ852006 FUK851975:FUV852006 GEG851975:GER852006 GOC851975:GON852006 GXY851975:GYJ852006 HHU851975:HIF852006 HRQ851975:HSB852006 IBM851975:IBX852006 ILI851975:ILT852006 IVE851975:IVP852006 JFA851975:JFL852006 JOW851975:JPH852006 JYS851975:JZD852006 KIO851975:KIZ852006 KSK851975:KSV852006 LCG851975:LCR852006 LMC851975:LMN852006 LVY851975:LWJ852006 MFU851975:MGF852006 MPQ851975:MQB852006 MZM851975:MZX852006 NJI851975:NJT852006 NTE851975:NTP852006 ODA851975:ODL852006 OMW851975:ONH852006 OWS851975:OXD852006 PGO851975:PGZ852006 PQK851975:PQV852006 QAG851975:QAR852006 QKC851975:QKN852006 QTY851975:QUJ852006 RDU851975:REF852006 RNQ851975:ROB852006 RXM851975:RXX852006 SHI851975:SHT852006 SRE851975:SRP852006 TBA851975:TBL852006 TKW851975:TLH852006 TUS851975:TVD852006 UEO851975:UEZ852006 UOK851975:UOV852006 UYG851975:UYR852006 VIC851975:VIN852006 VRY851975:VSJ852006 WBU851975:WCF852006 WLQ851975:WMB852006 WVM851975:WVX852006 E917511:P917542 JA917511:JL917542 SW917511:TH917542 ACS917511:ADD917542 AMO917511:AMZ917542 AWK917511:AWV917542 BGG917511:BGR917542 BQC917511:BQN917542 BZY917511:CAJ917542 CJU917511:CKF917542 CTQ917511:CUB917542 DDM917511:DDX917542 DNI917511:DNT917542 DXE917511:DXP917542 EHA917511:EHL917542 EQW917511:ERH917542 FAS917511:FBD917542 FKO917511:FKZ917542 FUK917511:FUV917542 GEG917511:GER917542 GOC917511:GON917542 GXY917511:GYJ917542 HHU917511:HIF917542 HRQ917511:HSB917542 IBM917511:IBX917542 ILI917511:ILT917542 IVE917511:IVP917542 JFA917511:JFL917542 JOW917511:JPH917542 JYS917511:JZD917542 KIO917511:KIZ917542 KSK917511:KSV917542 LCG917511:LCR917542 LMC917511:LMN917542 LVY917511:LWJ917542 MFU917511:MGF917542 MPQ917511:MQB917542 MZM917511:MZX917542 NJI917511:NJT917542 NTE917511:NTP917542 ODA917511:ODL917542 OMW917511:ONH917542 OWS917511:OXD917542 PGO917511:PGZ917542 PQK917511:PQV917542 QAG917511:QAR917542 QKC917511:QKN917542 QTY917511:QUJ917542 RDU917511:REF917542 RNQ917511:ROB917542 RXM917511:RXX917542 SHI917511:SHT917542 SRE917511:SRP917542 TBA917511:TBL917542 TKW917511:TLH917542 TUS917511:TVD917542 UEO917511:UEZ917542 UOK917511:UOV917542 UYG917511:UYR917542 VIC917511:VIN917542 VRY917511:VSJ917542 WBU917511:WCF917542 WLQ917511:WMB917542 WVM917511:WVX917542 E983047:P983078 JA983047:JL983078 SW983047:TH983078 ACS983047:ADD983078 AMO983047:AMZ983078 AWK983047:AWV983078 BGG983047:BGR983078 BQC983047:BQN983078 BZY983047:CAJ983078 CJU983047:CKF983078 CTQ983047:CUB983078 DDM983047:DDX983078 DNI983047:DNT983078 DXE983047:DXP983078 EHA983047:EHL983078 EQW983047:ERH983078 FAS983047:FBD983078 FKO983047:FKZ983078 FUK983047:FUV983078 GEG983047:GER983078 GOC983047:GON983078 GXY983047:GYJ983078 HHU983047:HIF983078 HRQ983047:HSB983078 IBM983047:IBX983078 ILI983047:ILT983078 IVE983047:IVP983078 JFA983047:JFL983078 JOW983047:JPH983078 JYS983047:JZD983078 KIO983047:KIZ983078 KSK983047:KSV983078 LCG983047:LCR983078 LMC983047:LMN983078 LVY983047:LWJ983078 MFU983047:MGF983078 MPQ983047:MQB983078 MZM983047:MZX983078 NJI983047:NJT983078 NTE983047:NTP983078 ODA983047:ODL983078 OMW983047:ONH983078 OWS983047:OXD983078 PGO983047:PGZ983078 PQK983047:PQV983078 QAG983047:QAR983078 QKC983047:QKN983078 QTY983047:QUJ983078 RDU983047:REF983078 RNQ983047:ROB983078 RXM983047:RXX983078 SHI983047:SHT983078 SRE983047:SRP983078 TBA983047:TBL983078 TKW983047:TLH983078 TUS983047:TVD983078 UEO983047:UEZ983078 UOK983047:UOV983078 UYG983047:UYR983078 VIC983047:VIN983078 VRY983047:VSJ983078 WBU983047:WCF983078 WLQ983047:WMB983078" xr:uid="{00000000-0002-0000-0400-000000000000}">
      <formula1>$R$7:$R$16</formula1>
    </dataValidation>
    <dataValidation type="list" allowBlank="1" showInputMessage="1" showErrorMessage="1"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00000000-0002-0000-0400-000001000000}">
      <formula1>" ,施設長,生活相談員,介護職員,看護職員,栄養士,事務員"</formula1>
    </dataValidation>
    <dataValidation type="list" allowBlank="1" showInputMessage="1" showErrorMessage="1" sqref="E7:P38" xr:uid="{00000000-0002-0000-0400-000002000000}">
      <formula1>$R$6:$R$16</formula1>
    </dataValidation>
  </dataValidations>
  <pageMargins left="0.70866141732283472" right="0.31496062992125984" top="0.74803149606299213" bottom="0.74803149606299213" header="0.31496062992125984" footer="0.31496062992125984"/>
  <pageSetup paperSize="9" scale="62" orientation="portrait" cellComments="asDisplayed"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"選択して下さい,施設長,生活相談員,介護職員,看護職員,栄養士,事務員"</xm:f>
          </x14:formula1>
          <xm: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xm:sqref>
        </x14:dataValidation>
        <x14:dataValidation type="list" allowBlank="1" showInputMessage="1" showErrorMessage="1" xr:uid="{00000000-0002-0000-0400-000004000000}">
          <x14:formula1>
            <xm:f>"　,常勤,非常勤"</xm:f>
          </x14:formula1>
          <xm: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xm:sqref>
        </x14:dataValidation>
        <x14:dataValidation type="list" allowBlank="1" showInputMessage="1" showErrorMessage="1" xr:uid="{00000000-0002-0000-0400-000005000000}">
          <x14:formula1>
            <xm:f>"　,専任,兼務"</xm:f>
          </x14:formula1>
          <xm: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E8A6-F29C-4029-9ACE-5036944691F6}">
  <dimension ref="B1:J40"/>
  <sheetViews>
    <sheetView view="pageBreakPreview" zoomScaleNormal="100" zoomScaleSheetLayoutView="100" workbookViewId="0">
      <selection activeCell="P11" sqref="P11"/>
    </sheetView>
  </sheetViews>
  <sheetFormatPr defaultColWidth="8.125" defaultRowHeight="14.45" customHeight="1" zeroHeight="1"/>
  <cols>
    <col min="1" max="1" width="2.25" style="169" customWidth="1"/>
    <col min="2" max="10" width="8.125" style="169" customWidth="1"/>
    <col min="11" max="11" width="2.25" style="169" customWidth="1"/>
    <col min="12" max="256" width="8.125" style="169"/>
    <col min="257" max="257" width="2.25" style="169" customWidth="1"/>
    <col min="258" max="266" width="8.125" style="169"/>
    <col min="267" max="267" width="2.25" style="169" customWidth="1"/>
    <col min="268" max="512" width="8.125" style="169"/>
    <col min="513" max="513" width="2.25" style="169" customWidth="1"/>
    <col min="514" max="522" width="8.125" style="169"/>
    <col min="523" max="523" width="2.25" style="169" customWidth="1"/>
    <col min="524" max="768" width="8.125" style="169"/>
    <col min="769" max="769" width="2.25" style="169" customWidth="1"/>
    <col min="770" max="778" width="8.125" style="169"/>
    <col min="779" max="779" width="2.25" style="169" customWidth="1"/>
    <col min="780" max="1024" width="8.125" style="169"/>
    <col min="1025" max="1025" width="2.25" style="169" customWidth="1"/>
    <col min="1026" max="1034" width="8.125" style="169"/>
    <col min="1035" max="1035" width="2.25" style="169" customWidth="1"/>
    <col min="1036" max="1280" width="8.125" style="169"/>
    <col min="1281" max="1281" width="2.25" style="169" customWidth="1"/>
    <col min="1282" max="1290" width="8.125" style="169"/>
    <col min="1291" max="1291" width="2.25" style="169" customWidth="1"/>
    <col min="1292" max="1536" width="8.125" style="169"/>
    <col min="1537" max="1537" width="2.25" style="169" customWidth="1"/>
    <col min="1538" max="1546" width="8.125" style="169"/>
    <col min="1547" max="1547" width="2.25" style="169" customWidth="1"/>
    <col min="1548" max="1792" width="8.125" style="169"/>
    <col min="1793" max="1793" width="2.25" style="169" customWidth="1"/>
    <col min="1794" max="1802" width="8.125" style="169"/>
    <col min="1803" max="1803" width="2.25" style="169" customWidth="1"/>
    <col min="1804" max="2048" width="8.125" style="169"/>
    <col min="2049" max="2049" width="2.25" style="169" customWidth="1"/>
    <col min="2050" max="2058" width="8.125" style="169"/>
    <col min="2059" max="2059" width="2.25" style="169" customWidth="1"/>
    <col min="2060" max="2304" width="8.125" style="169"/>
    <col min="2305" max="2305" width="2.25" style="169" customWidth="1"/>
    <col min="2306" max="2314" width="8.125" style="169"/>
    <col min="2315" max="2315" width="2.25" style="169" customWidth="1"/>
    <col min="2316" max="2560" width="8.125" style="169"/>
    <col min="2561" max="2561" width="2.25" style="169" customWidth="1"/>
    <col min="2562" max="2570" width="8.125" style="169"/>
    <col min="2571" max="2571" width="2.25" style="169" customWidth="1"/>
    <col min="2572" max="2816" width="8.125" style="169"/>
    <col min="2817" max="2817" width="2.25" style="169" customWidth="1"/>
    <col min="2818" max="2826" width="8.125" style="169"/>
    <col min="2827" max="2827" width="2.25" style="169" customWidth="1"/>
    <col min="2828" max="3072" width="8.125" style="169"/>
    <col min="3073" max="3073" width="2.25" style="169" customWidth="1"/>
    <col min="3074" max="3082" width="8.125" style="169"/>
    <col min="3083" max="3083" width="2.25" style="169" customWidth="1"/>
    <col min="3084" max="3328" width="8.125" style="169"/>
    <col min="3329" max="3329" width="2.25" style="169" customWidth="1"/>
    <col min="3330" max="3338" width="8.125" style="169"/>
    <col min="3339" max="3339" width="2.25" style="169" customWidth="1"/>
    <col min="3340" max="3584" width="8.125" style="169"/>
    <col min="3585" max="3585" width="2.25" style="169" customWidth="1"/>
    <col min="3586" max="3594" width="8.125" style="169"/>
    <col min="3595" max="3595" width="2.25" style="169" customWidth="1"/>
    <col min="3596" max="3840" width="8.125" style="169"/>
    <col min="3841" max="3841" width="2.25" style="169" customWidth="1"/>
    <col min="3842" max="3850" width="8.125" style="169"/>
    <col min="3851" max="3851" width="2.25" style="169" customWidth="1"/>
    <col min="3852" max="4096" width="8.125" style="169"/>
    <col min="4097" max="4097" width="2.25" style="169" customWidth="1"/>
    <col min="4098" max="4106" width="8.125" style="169"/>
    <col min="4107" max="4107" width="2.25" style="169" customWidth="1"/>
    <col min="4108" max="4352" width="8.125" style="169"/>
    <col min="4353" max="4353" width="2.25" style="169" customWidth="1"/>
    <col min="4354" max="4362" width="8.125" style="169"/>
    <col min="4363" max="4363" width="2.25" style="169" customWidth="1"/>
    <col min="4364" max="4608" width="8.125" style="169"/>
    <col min="4609" max="4609" width="2.25" style="169" customWidth="1"/>
    <col min="4610" max="4618" width="8.125" style="169"/>
    <col min="4619" max="4619" width="2.25" style="169" customWidth="1"/>
    <col min="4620" max="4864" width="8.125" style="169"/>
    <col min="4865" max="4865" width="2.25" style="169" customWidth="1"/>
    <col min="4866" max="4874" width="8.125" style="169"/>
    <col min="4875" max="4875" width="2.25" style="169" customWidth="1"/>
    <col min="4876" max="5120" width="8.125" style="169"/>
    <col min="5121" max="5121" width="2.25" style="169" customWidth="1"/>
    <col min="5122" max="5130" width="8.125" style="169"/>
    <col min="5131" max="5131" width="2.25" style="169" customWidth="1"/>
    <col min="5132" max="5376" width="8.125" style="169"/>
    <col min="5377" max="5377" width="2.25" style="169" customWidth="1"/>
    <col min="5378" max="5386" width="8.125" style="169"/>
    <col min="5387" max="5387" width="2.25" style="169" customWidth="1"/>
    <col min="5388" max="5632" width="8.125" style="169"/>
    <col min="5633" max="5633" width="2.25" style="169" customWidth="1"/>
    <col min="5634" max="5642" width="8.125" style="169"/>
    <col min="5643" max="5643" width="2.25" style="169" customWidth="1"/>
    <col min="5644" max="5888" width="8.125" style="169"/>
    <col min="5889" max="5889" width="2.25" style="169" customWidth="1"/>
    <col min="5890" max="5898" width="8.125" style="169"/>
    <col min="5899" max="5899" width="2.25" style="169" customWidth="1"/>
    <col min="5900" max="6144" width="8.125" style="169"/>
    <col min="6145" max="6145" width="2.25" style="169" customWidth="1"/>
    <col min="6146" max="6154" width="8.125" style="169"/>
    <col min="6155" max="6155" width="2.25" style="169" customWidth="1"/>
    <col min="6156" max="6400" width="8.125" style="169"/>
    <col min="6401" max="6401" width="2.25" style="169" customWidth="1"/>
    <col min="6402" max="6410" width="8.125" style="169"/>
    <col min="6411" max="6411" width="2.25" style="169" customWidth="1"/>
    <col min="6412" max="6656" width="8.125" style="169"/>
    <col min="6657" max="6657" width="2.25" style="169" customWidth="1"/>
    <col min="6658" max="6666" width="8.125" style="169"/>
    <col min="6667" max="6667" width="2.25" style="169" customWidth="1"/>
    <col min="6668" max="6912" width="8.125" style="169"/>
    <col min="6913" max="6913" width="2.25" style="169" customWidth="1"/>
    <col min="6914" max="6922" width="8.125" style="169"/>
    <col min="6923" max="6923" width="2.25" style="169" customWidth="1"/>
    <col min="6924" max="7168" width="8.125" style="169"/>
    <col min="7169" max="7169" width="2.25" style="169" customWidth="1"/>
    <col min="7170" max="7178" width="8.125" style="169"/>
    <col min="7179" max="7179" width="2.25" style="169" customWidth="1"/>
    <col min="7180" max="7424" width="8.125" style="169"/>
    <col min="7425" max="7425" width="2.25" style="169" customWidth="1"/>
    <col min="7426" max="7434" width="8.125" style="169"/>
    <col min="7435" max="7435" width="2.25" style="169" customWidth="1"/>
    <col min="7436" max="7680" width="8.125" style="169"/>
    <col min="7681" max="7681" width="2.25" style="169" customWidth="1"/>
    <col min="7682" max="7690" width="8.125" style="169"/>
    <col min="7691" max="7691" width="2.25" style="169" customWidth="1"/>
    <col min="7692" max="7936" width="8.125" style="169"/>
    <col min="7937" max="7937" width="2.25" style="169" customWidth="1"/>
    <col min="7938" max="7946" width="8.125" style="169"/>
    <col min="7947" max="7947" width="2.25" style="169" customWidth="1"/>
    <col min="7948" max="8192" width="8.125" style="169"/>
    <col min="8193" max="8193" width="2.25" style="169" customWidth="1"/>
    <col min="8194" max="8202" width="8.125" style="169"/>
    <col min="8203" max="8203" width="2.25" style="169" customWidth="1"/>
    <col min="8204" max="8448" width="8.125" style="169"/>
    <col min="8449" max="8449" width="2.25" style="169" customWidth="1"/>
    <col min="8450" max="8458" width="8.125" style="169"/>
    <col min="8459" max="8459" width="2.25" style="169" customWidth="1"/>
    <col min="8460" max="8704" width="8.125" style="169"/>
    <col min="8705" max="8705" width="2.25" style="169" customWidth="1"/>
    <col min="8706" max="8714" width="8.125" style="169"/>
    <col min="8715" max="8715" width="2.25" style="169" customWidth="1"/>
    <col min="8716" max="8960" width="8.125" style="169"/>
    <col min="8961" max="8961" width="2.25" style="169" customWidth="1"/>
    <col min="8962" max="8970" width="8.125" style="169"/>
    <col min="8971" max="8971" width="2.25" style="169" customWidth="1"/>
    <col min="8972" max="9216" width="8.125" style="169"/>
    <col min="9217" max="9217" width="2.25" style="169" customWidth="1"/>
    <col min="9218" max="9226" width="8.125" style="169"/>
    <col min="9227" max="9227" width="2.25" style="169" customWidth="1"/>
    <col min="9228" max="9472" width="8.125" style="169"/>
    <col min="9473" max="9473" width="2.25" style="169" customWidth="1"/>
    <col min="9474" max="9482" width="8.125" style="169"/>
    <col min="9483" max="9483" width="2.25" style="169" customWidth="1"/>
    <col min="9484" max="9728" width="8.125" style="169"/>
    <col min="9729" max="9729" width="2.25" style="169" customWidth="1"/>
    <col min="9730" max="9738" width="8.125" style="169"/>
    <col min="9739" max="9739" width="2.25" style="169" customWidth="1"/>
    <col min="9740" max="9984" width="8.125" style="169"/>
    <col min="9985" max="9985" width="2.25" style="169" customWidth="1"/>
    <col min="9986" max="9994" width="8.125" style="169"/>
    <col min="9995" max="9995" width="2.25" style="169" customWidth="1"/>
    <col min="9996" max="10240" width="8.125" style="169"/>
    <col min="10241" max="10241" width="2.25" style="169" customWidth="1"/>
    <col min="10242" max="10250" width="8.125" style="169"/>
    <col min="10251" max="10251" width="2.25" style="169" customWidth="1"/>
    <col min="10252" max="10496" width="8.125" style="169"/>
    <col min="10497" max="10497" width="2.25" style="169" customWidth="1"/>
    <col min="10498" max="10506" width="8.125" style="169"/>
    <col min="10507" max="10507" width="2.25" style="169" customWidth="1"/>
    <col min="10508" max="10752" width="8.125" style="169"/>
    <col min="10753" max="10753" width="2.25" style="169" customWidth="1"/>
    <col min="10754" max="10762" width="8.125" style="169"/>
    <col min="10763" max="10763" width="2.25" style="169" customWidth="1"/>
    <col min="10764" max="11008" width="8.125" style="169"/>
    <col min="11009" max="11009" width="2.25" style="169" customWidth="1"/>
    <col min="11010" max="11018" width="8.125" style="169"/>
    <col min="11019" max="11019" width="2.25" style="169" customWidth="1"/>
    <col min="11020" max="11264" width="8.125" style="169"/>
    <col min="11265" max="11265" width="2.25" style="169" customWidth="1"/>
    <col min="11266" max="11274" width="8.125" style="169"/>
    <col min="11275" max="11275" width="2.25" style="169" customWidth="1"/>
    <col min="11276" max="11520" width="8.125" style="169"/>
    <col min="11521" max="11521" width="2.25" style="169" customWidth="1"/>
    <col min="11522" max="11530" width="8.125" style="169"/>
    <col min="11531" max="11531" width="2.25" style="169" customWidth="1"/>
    <col min="11532" max="11776" width="8.125" style="169"/>
    <col min="11777" max="11777" width="2.25" style="169" customWidth="1"/>
    <col min="11778" max="11786" width="8.125" style="169"/>
    <col min="11787" max="11787" width="2.25" style="169" customWidth="1"/>
    <col min="11788" max="12032" width="8.125" style="169"/>
    <col min="12033" max="12033" width="2.25" style="169" customWidth="1"/>
    <col min="12034" max="12042" width="8.125" style="169"/>
    <col min="12043" max="12043" width="2.25" style="169" customWidth="1"/>
    <col min="12044" max="12288" width="8.125" style="169"/>
    <col min="12289" max="12289" width="2.25" style="169" customWidth="1"/>
    <col min="12290" max="12298" width="8.125" style="169"/>
    <col min="12299" max="12299" width="2.25" style="169" customWidth="1"/>
    <col min="12300" max="12544" width="8.125" style="169"/>
    <col min="12545" max="12545" width="2.25" style="169" customWidth="1"/>
    <col min="12546" max="12554" width="8.125" style="169"/>
    <col min="12555" max="12555" width="2.25" style="169" customWidth="1"/>
    <col min="12556" max="12800" width="8.125" style="169"/>
    <col min="12801" max="12801" width="2.25" style="169" customWidth="1"/>
    <col min="12802" max="12810" width="8.125" style="169"/>
    <col min="12811" max="12811" width="2.25" style="169" customWidth="1"/>
    <col min="12812" max="13056" width="8.125" style="169"/>
    <col min="13057" max="13057" width="2.25" style="169" customWidth="1"/>
    <col min="13058" max="13066" width="8.125" style="169"/>
    <col min="13067" max="13067" width="2.25" style="169" customWidth="1"/>
    <col min="13068" max="13312" width="8.125" style="169"/>
    <col min="13313" max="13313" width="2.25" style="169" customWidth="1"/>
    <col min="13314" max="13322" width="8.125" style="169"/>
    <col min="13323" max="13323" width="2.25" style="169" customWidth="1"/>
    <col min="13324" max="13568" width="8.125" style="169"/>
    <col min="13569" max="13569" width="2.25" style="169" customWidth="1"/>
    <col min="13570" max="13578" width="8.125" style="169"/>
    <col min="13579" max="13579" width="2.25" style="169" customWidth="1"/>
    <col min="13580" max="13824" width="8.125" style="169"/>
    <col min="13825" max="13825" width="2.25" style="169" customWidth="1"/>
    <col min="13826" max="13834" width="8.125" style="169"/>
    <col min="13835" max="13835" width="2.25" style="169" customWidth="1"/>
    <col min="13836" max="14080" width="8.125" style="169"/>
    <col min="14081" max="14081" width="2.25" style="169" customWidth="1"/>
    <col min="14082" max="14090" width="8.125" style="169"/>
    <col min="14091" max="14091" width="2.25" style="169" customWidth="1"/>
    <col min="14092" max="14336" width="8.125" style="169"/>
    <col min="14337" max="14337" width="2.25" style="169" customWidth="1"/>
    <col min="14338" max="14346" width="8.125" style="169"/>
    <col min="14347" max="14347" width="2.25" style="169" customWidth="1"/>
    <col min="14348" max="14592" width="8.125" style="169"/>
    <col min="14593" max="14593" width="2.25" style="169" customWidth="1"/>
    <col min="14594" max="14602" width="8.125" style="169"/>
    <col min="14603" max="14603" width="2.25" style="169" customWidth="1"/>
    <col min="14604" max="14848" width="8.125" style="169"/>
    <col min="14849" max="14849" width="2.25" style="169" customWidth="1"/>
    <col min="14850" max="14858" width="8.125" style="169"/>
    <col min="14859" max="14859" width="2.25" style="169" customWidth="1"/>
    <col min="14860" max="15104" width="8.125" style="169"/>
    <col min="15105" max="15105" width="2.25" style="169" customWidth="1"/>
    <col min="15106" max="15114" width="8.125" style="169"/>
    <col min="15115" max="15115" width="2.25" style="169" customWidth="1"/>
    <col min="15116" max="15360" width="8.125" style="169"/>
    <col min="15361" max="15361" width="2.25" style="169" customWidth="1"/>
    <col min="15362" max="15370" width="8.125" style="169"/>
    <col min="15371" max="15371" width="2.25" style="169" customWidth="1"/>
    <col min="15372" max="15616" width="8.125" style="169"/>
    <col min="15617" max="15617" width="2.25" style="169" customWidth="1"/>
    <col min="15618" max="15626" width="8.125" style="169"/>
    <col min="15627" max="15627" width="2.25" style="169" customWidth="1"/>
    <col min="15628" max="15872" width="8.125" style="169"/>
    <col min="15873" max="15873" width="2.25" style="169" customWidth="1"/>
    <col min="15874" max="15882" width="8.125" style="169"/>
    <col min="15883" max="15883" width="2.25" style="169" customWidth="1"/>
    <col min="15884" max="16128" width="8.125" style="169"/>
    <col min="16129" max="16129" width="2.25" style="169" customWidth="1"/>
    <col min="16130" max="16138" width="8.125" style="169"/>
    <col min="16139" max="16139" width="2.25" style="169" customWidth="1"/>
    <col min="16140" max="16384" width="8.125" style="169"/>
  </cols>
  <sheetData>
    <row r="1" spans="2:10" ht="18" customHeight="1"/>
    <row r="2" spans="2:10" ht="18" customHeight="1"/>
    <row r="3" spans="2:10" ht="18" customHeight="1"/>
    <row r="4" spans="2:10" ht="18" customHeight="1"/>
    <row r="5" spans="2:10" ht="18" customHeight="1">
      <c r="H5" s="299">
        <f ca="1">TODAY()</f>
        <v>45593</v>
      </c>
      <c r="I5" s="299"/>
      <c r="J5" s="299"/>
    </row>
    <row r="6" spans="2:10" ht="18" customHeight="1"/>
    <row r="7" spans="2:10" ht="18" customHeight="1"/>
    <row r="8" spans="2:10" ht="18" customHeight="1">
      <c r="B8" s="169" t="s">
        <v>167</v>
      </c>
    </row>
    <row r="9" spans="2:10" ht="18" customHeight="1"/>
    <row r="10" spans="2:10" ht="18" customHeight="1"/>
    <row r="11" spans="2:10" ht="18" customHeight="1">
      <c r="F11" s="170" t="s">
        <v>55</v>
      </c>
      <c r="G11" s="300"/>
      <c r="H11" s="300"/>
      <c r="I11" s="300"/>
      <c r="J11" s="300"/>
    </row>
    <row r="12" spans="2:10" ht="18" customHeight="1">
      <c r="F12" s="170" t="s">
        <v>54</v>
      </c>
      <c r="G12" s="300"/>
      <c r="H12" s="300"/>
      <c r="I12" s="300"/>
      <c r="J12" s="300"/>
    </row>
    <row r="13" spans="2:10" ht="18" customHeight="1">
      <c r="F13" s="170" t="s">
        <v>53</v>
      </c>
      <c r="G13" s="300"/>
      <c r="H13" s="300"/>
      <c r="I13" s="300"/>
      <c r="J13" s="300"/>
    </row>
    <row r="14" spans="2:10" ht="18" customHeight="1">
      <c r="G14" s="170"/>
      <c r="H14" s="171"/>
      <c r="I14" s="171"/>
      <c r="J14" s="171"/>
    </row>
    <row r="15" spans="2:10" ht="18" customHeight="1">
      <c r="F15" s="172" t="s">
        <v>23</v>
      </c>
      <c r="G15" s="300"/>
      <c r="H15" s="300"/>
      <c r="I15" s="300"/>
      <c r="J15" s="300"/>
    </row>
    <row r="16" spans="2:10" ht="18" customHeight="1">
      <c r="F16" s="172" t="s">
        <v>52</v>
      </c>
      <c r="G16" s="300"/>
      <c r="H16" s="300"/>
      <c r="I16" s="300"/>
      <c r="J16" s="300"/>
    </row>
    <row r="17" spans="2:10" ht="18" customHeight="1"/>
    <row r="18" spans="2:10" ht="18" customHeight="1"/>
    <row r="19" spans="2:10" ht="18" customHeight="1">
      <c r="B19" s="297" t="s">
        <v>125</v>
      </c>
      <c r="C19" s="297"/>
      <c r="D19" s="297"/>
      <c r="E19" s="297"/>
      <c r="F19" s="297"/>
      <c r="G19" s="297"/>
      <c r="H19" s="297"/>
      <c r="I19" s="297"/>
      <c r="J19" s="297"/>
    </row>
    <row r="20" spans="2:10" ht="18" customHeight="1"/>
    <row r="21" spans="2:10" ht="18" customHeight="1">
      <c r="C21" s="169" t="s">
        <v>126</v>
      </c>
    </row>
    <row r="22" spans="2:10" ht="18" customHeight="1"/>
    <row r="23" spans="2:10" ht="18" customHeight="1">
      <c r="F23" s="173" t="s">
        <v>127</v>
      </c>
    </row>
    <row r="24" spans="2:10" ht="18" customHeight="1"/>
    <row r="25" spans="2:10" ht="18" customHeight="1">
      <c r="D25" s="169" t="s">
        <v>128</v>
      </c>
    </row>
    <row r="26" spans="2:10" ht="18" customHeight="1"/>
    <row r="27" spans="2:10" ht="18" customHeight="1">
      <c r="D27" s="169" t="s">
        <v>129</v>
      </c>
    </row>
    <row r="28" spans="2:10" ht="18" customHeight="1"/>
    <row r="29" spans="2:10" ht="18" customHeight="1">
      <c r="D29" s="169" t="s">
        <v>130</v>
      </c>
    </row>
    <row r="30" spans="2:10" ht="18" customHeight="1"/>
    <row r="31" spans="2:10" ht="18" customHeight="1">
      <c r="C31" s="169" t="s">
        <v>155</v>
      </c>
    </row>
    <row r="32" spans="2:10" ht="18" customHeight="1"/>
    <row r="33" spans="3:10" ht="18" customHeight="1"/>
    <row r="34" spans="3:10" ht="18" customHeight="1"/>
    <row r="35" spans="3:10" ht="18" customHeight="1">
      <c r="C35" s="173"/>
    </row>
    <row r="36" spans="3:10" ht="18" customHeight="1">
      <c r="C36" s="173"/>
    </row>
    <row r="37" spans="3:10" ht="18" customHeight="1">
      <c r="C37" s="173"/>
      <c r="D37" s="298"/>
      <c r="E37" s="298"/>
      <c r="F37" s="298"/>
      <c r="G37" s="298"/>
      <c r="H37" s="298"/>
      <c r="I37" s="298"/>
      <c r="J37" s="298"/>
    </row>
    <row r="38" spans="3:10" ht="18" customHeight="1">
      <c r="D38" s="298"/>
      <c r="E38" s="298"/>
      <c r="F38" s="298"/>
      <c r="G38" s="298"/>
      <c r="H38" s="298"/>
      <c r="I38" s="298"/>
      <c r="J38" s="298"/>
    </row>
    <row r="39" spans="3:10" ht="18" hidden="1" customHeight="1"/>
    <row r="40" spans="3:10" ht="15" hidden="1" customHeight="1"/>
  </sheetData>
  <protectedRanges>
    <protectedRange sqref="G11:G13 G15:G16" name="範囲1"/>
  </protectedRanges>
  <mergeCells count="8">
    <mergeCell ref="B19:J19"/>
    <mergeCell ref="D37:J38"/>
    <mergeCell ref="H5:J5"/>
    <mergeCell ref="G11:J11"/>
    <mergeCell ref="G12:J12"/>
    <mergeCell ref="G13:J13"/>
    <mergeCell ref="G15:J15"/>
    <mergeCell ref="G16:J16"/>
  </mergeCells>
  <phoneticPr fontId="13"/>
  <pageMargins left="0.70866141732283472" right="0.7086614173228347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342900</xdr:colOff>
                    <xdr:row>24</xdr:row>
                    <xdr:rowOff>0</xdr:rowOff>
                  </from>
                  <to>
                    <xdr:col>2</xdr:col>
                    <xdr:colOff>514350</xdr:colOff>
                    <xdr:row>25</xdr:row>
                    <xdr:rowOff>19050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342900</xdr:colOff>
                    <xdr:row>25</xdr:row>
                    <xdr:rowOff>219075</xdr:rowOff>
                  </from>
                  <to>
                    <xdr:col>2</xdr:col>
                    <xdr:colOff>533400</xdr:colOff>
                    <xdr:row>27</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342900</xdr:colOff>
                    <xdr:row>28</xdr:row>
                    <xdr:rowOff>0</xdr:rowOff>
                  </from>
                  <to>
                    <xdr:col>2</xdr:col>
                    <xdr:colOff>533400</xdr:colOff>
                    <xdr:row>29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51D4-4547-4F69-BD19-5E108439F4DB}">
  <dimension ref="A1:R116"/>
  <sheetViews>
    <sheetView view="pageBreakPreview" zoomScale="115" zoomScaleNormal="100" zoomScaleSheetLayoutView="115" workbookViewId="0">
      <selection activeCell="K75" sqref="K75"/>
    </sheetView>
  </sheetViews>
  <sheetFormatPr defaultColWidth="9" defaultRowHeight="13.5"/>
  <cols>
    <col min="1" max="3" width="9" style="176"/>
    <col min="4" max="4" width="7.625" style="176" customWidth="1"/>
    <col min="5" max="5" width="11.75" style="176" customWidth="1"/>
    <col min="6" max="6" width="7.125" style="176" customWidth="1"/>
    <col min="7" max="7" width="11.875" style="176" customWidth="1"/>
    <col min="8" max="8" width="9.375" style="176" bestFit="1" customWidth="1"/>
    <col min="9" max="9" width="11.375" style="176" customWidth="1"/>
    <col min="10" max="13" width="9" style="176"/>
    <col min="14" max="14" width="10.625" style="176" customWidth="1"/>
    <col min="15" max="15" width="8" style="176" customWidth="1"/>
    <col min="16" max="16" width="12.125" style="176" customWidth="1"/>
    <col min="17" max="17" width="9.375" style="176" customWidth="1"/>
    <col min="18" max="18" width="10.625" style="176" customWidth="1"/>
    <col min="19" max="16384" width="9" style="176"/>
  </cols>
  <sheetData>
    <row r="1" spans="1:17" ht="17.25">
      <c r="A1" s="174" t="s">
        <v>160</v>
      </c>
      <c r="B1" s="175"/>
      <c r="C1" s="175"/>
      <c r="J1" s="174" t="s">
        <v>161</v>
      </c>
      <c r="K1" s="175"/>
      <c r="L1" s="175"/>
      <c r="M1" s="175"/>
      <c r="N1" s="175"/>
    </row>
    <row r="3" spans="1:17">
      <c r="A3" s="310" t="s">
        <v>159</v>
      </c>
      <c r="B3" s="308"/>
      <c r="C3" s="308"/>
      <c r="D3" s="308"/>
      <c r="E3" s="198">
        <f>SUM(別表4!E46:P46)</f>
        <v>0</v>
      </c>
      <c r="J3" s="307" t="s">
        <v>162</v>
      </c>
      <c r="K3" s="308"/>
      <c r="L3" s="308"/>
      <c r="M3" s="308"/>
      <c r="N3" s="198">
        <f>別表２!N47</f>
        <v>0</v>
      </c>
    </row>
    <row r="4" spans="1:17">
      <c r="A4" s="312" t="s">
        <v>120</v>
      </c>
      <c r="B4" s="313"/>
      <c r="C4" s="313"/>
      <c r="D4" s="313"/>
      <c r="E4" s="158">
        <f>SUM(別表4!E46:P46)/12</f>
        <v>0</v>
      </c>
      <c r="F4" s="3"/>
    </row>
    <row r="5" spans="1:17">
      <c r="J5" s="177" t="s">
        <v>131</v>
      </c>
      <c r="K5" s="178"/>
      <c r="L5" s="178"/>
      <c r="M5" s="178"/>
      <c r="N5" s="178"/>
      <c r="O5" s="178"/>
      <c r="P5" s="179"/>
      <c r="Q5" s="180"/>
    </row>
    <row r="6" spans="1:17">
      <c r="J6" s="181"/>
      <c r="K6" s="176" t="s">
        <v>140</v>
      </c>
      <c r="O6" s="176" t="s">
        <v>141</v>
      </c>
      <c r="P6" s="182" t="e">
        <f>ROUNDDOWN(G8/(N3/12),0)</f>
        <v>#DIV/0!</v>
      </c>
      <c r="Q6" s="183"/>
    </row>
    <row r="7" spans="1:17">
      <c r="A7" s="177" t="s">
        <v>131</v>
      </c>
      <c r="B7" s="178"/>
      <c r="C7" s="178"/>
      <c r="D7" s="178"/>
      <c r="E7" s="178"/>
      <c r="F7" s="178"/>
      <c r="G7" s="179"/>
      <c r="H7" s="180"/>
      <c r="J7" s="181"/>
      <c r="Q7" s="183"/>
    </row>
    <row r="8" spans="1:17">
      <c r="A8" s="181"/>
      <c r="B8" s="176" t="s">
        <v>140</v>
      </c>
      <c r="F8" s="176" t="s">
        <v>141</v>
      </c>
      <c r="G8" s="182">
        <f>ROUNDDOWN(E4*9000,0)</f>
        <v>0</v>
      </c>
      <c r="H8" s="183"/>
      <c r="J8" s="184"/>
      <c r="K8" s="185"/>
      <c r="L8" s="185"/>
      <c r="M8" s="185"/>
      <c r="N8" s="185"/>
      <c r="O8" s="185"/>
      <c r="P8" s="185"/>
      <c r="Q8" s="200"/>
    </row>
    <row r="9" spans="1:17" ht="14.25" thickBot="1">
      <c r="A9" s="181"/>
      <c r="H9" s="183"/>
    </row>
    <row r="10" spans="1:17" ht="14.25" thickBot="1">
      <c r="A10" s="184"/>
      <c r="B10" s="185"/>
      <c r="C10" s="185"/>
      <c r="D10" s="185"/>
      <c r="E10" s="186" t="s">
        <v>132</v>
      </c>
      <c r="F10" s="187"/>
      <c r="G10" s="187"/>
      <c r="H10" s="188">
        <f>G8*12</f>
        <v>0</v>
      </c>
      <c r="J10" s="177" t="s">
        <v>133</v>
      </c>
      <c r="K10" s="178"/>
      <c r="L10" s="178"/>
      <c r="M10" s="178"/>
      <c r="N10" s="178"/>
      <c r="O10" s="178"/>
      <c r="P10" s="179"/>
      <c r="Q10" s="180"/>
    </row>
    <row r="11" spans="1:17">
      <c r="J11" s="181"/>
      <c r="K11" s="176" t="s">
        <v>146</v>
      </c>
      <c r="O11" s="176" t="s">
        <v>141</v>
      </c>
      <c r="P11" s="182" t="e">
        <f>ROUNDDOWN(G8/(N3/12),0)</f>
        <v>#DIV/0!</v>
      </c>
      <c r="Q11" s="183"/>
    </row>
    <row r="12" spans="1:17">
      <c r="J12" s="181"/>
      <c r="K12" s="176" t="s">
        <v>147</v>
      </c>
      <c r="O12" s="176" t="s">
        <v>141</v>
      </c>
      <c r="P12" s="182" t="e">
        <f>ROUNDDOWN(G15/(N3/12),0)</f>
        <v>#DIV/0!</v>
      </c>
      <c r="Q12" s="183"/>
    </row>
    <row r="13" spans="1:17">
      <c r="A13" s="177" t="s">
        <v>133</v>
      </c>
      <c r="B13" s="178"/>
      <c r="C13" s="178"/>
      <c r="D13" s="178"/>
      <c r="E13" s="178"/>
      <c r="F13" s="178"/>
      <c r="G13" s="179"/>
      <c r="H13" s="180"/>
      <c r="J13" s="181"/>
      <c r="Q13" s="183"/>
    </row>
    <row r="14" spans="1:17">
      <c r="A14" s="181"/>
      <c r="B14" s="176" t="s">
        <v>146</v>
      </c>
      <c r="F14" s="176" t="s">
        <v>141</v>
      </c>
      <c r="G14" s="182">
        <f>ROUNDDOWN(E4*9000,0)</f>
        <v>0</v>
      </c>
      <c r="H14" s="183"/>
      <c r="J14" s="184"/>
      <c r="K14" s="185"/>
      <c r="L14" s="185"/>
      <c r="M14" s="185"/>
      <c r="N14" s="185"/>
      <c r="O14" s="185"/>
      <c r="P14" s="185"/>
      <c r="Q14" s="200"/>
    </row>
    <row r="15" spans="1:17">
      <c r="A15" s="181"/>
      <c r="B15" s="176" t="s">
        <v>147</v>
      </c>
      <c r="F15" s="176" t="s">
        <v>141</v>
      </c>
      <c r="G15" s="182">
        <f>ROUNDDOWN(E4*6000,0)</f>
        <v>0</v>
      </c>
      <c r="H15" s="183"/>
    </row>
    <row r="16" spans="1:17" ht="14.25" thickBot="1">
      <c r="A16" s="181"/>
      <c r="H16" s="183"/>
      <c r="J16" s="177" t="s">
        <v>134</v>
      </c>
      <c r="K16" s="178"/>
      <c r="L16" s="178"/>
      <c r="M16" s="178"/>
      <c r="N16" s="178"/>
      <c r="O16" s="178"/>
      <c r="P16" s="179"/>
      <c r="Q16" s="180"/>
    </row>
    <row r="17" spans="1:17" ht="14.25" thickBot="1">
      <c r="A17" s="184"/>
      <c r="B17" s="185"/>
      <c r="C17" s="185"/>
      <c r="D17" s="185"/>
      <c r="E17" s="186" t="s">
        <v>132</v>
      </c>
      <c r="F17" s="187"/>
      <c r="G17" s="187"/>
      <c r="H17" s="188">
        <f>G14*12+G15*4</f>
        <v>0</v>
      </c>
      <c r="J17" s="181"/>
      <c r="K17" s="176" t="s">
        <v>146</v>
      </c>
      <c r="O17" s="176" t="s">
        <v>141</v>
      </c>
      <c r="P17" s="182" t="e">
        <f>ROUNDDOWN(G8/(N3/12),0)</f>
        <v>#DIV/0!</v>
      </c>
      <c r="Q17" s="183"/>
    </row>
    <row r="18" spans="1:17">
      <c r="J18" s="181"/>
      <c r="K18" s="176" t="s">
        <v>142</v>
      </c>
      <c r="O18" s="176" t="s">
        <v>141</v>
      </c>
      <c r="P18" s="182" t="e">
        <f>ROUNDDOWN(G22/(N3/12),0)</f>
        <v>#DIV/0!</v>
      </c>
      <c r="Q18" s="183"/>
    </row>
    <row r="19" spans="1:17">
      <c r="J19" s="181"/>
      <c r="Q19" s="183"/>
    </row>
    <row r="20" spans="1:17">
      <c r="A20" s="177" t="s">
        <v>134</v>
      </c>
      <c r="B20" s="178"/>
      <c r="C20" s="178"/>
      <c r="D20" s="178"/>
      <c r="E20" s="178"/>
      <c r="F20" s="178"/>
      <c r="G20" s="179"/>
      <c r="H20" s="180"/>
      <c r="J20" s="184"/>
      <c r="K20" s="185"/>
      <c r="L20" s="185"/>
      <c r="M20" s="185"/>
      <c r="N20" s="185"/>
      <c r="O20" s="185"/>
      <c r="P20" s="185"/>
      <c r="Q20" s="200"/>
    </row>
    <row r="21" spans="1:17">
      <c r="A21" s="181"/>
      <c r="B21" s="176" t="s">
        <v>146</v>
      </c>
      <c r="F21" s="176" t="s">
        <v>141</v>
      </c>
      <c r="G21" s="182">
        <f>ROUNDDOWN(E4*9000,0)</f>
        <v>0</v>
      </c>
      <c r="H21" s="183"/>
    </row>
    <row r="22" spans="1:17">
      <c r="A22" s="181"/>
      <c r="B22" s="176" t="s">
        <v>142</v>
      </c>
      <c r="F22" s="176" t="s">
        <v>141</v>
      </c>
      <c r="G22" s="182">
        <f>ROUNDDOWN((別表１!B10*別表２!N47+9000*E3)/12*0.0116,0)</f>
        <v>0</v>
      </c>
      <c r="H22" s="183"/>
      <c r="J22" s="177" t="s">
        <v>135</v>
      </c>
      <c r="K22" s="178"/>
      <c r="L22" s="178"/>
      <c r="M22" s="178"/>
      <c r="N22" s="178"/>
      <c r="O22" s="178"/>
      <c r="P22" s="179"/>
      <c r="Q22" s="180"/>
    </row>
    <row r="23" spans="1:17" ht="14.25" thickBot="1">
      <c r="A23" s="181"/>
      <c r="H23" s="183"/>
      <c r="J23" s="181"/>
      <c r="K23" s="176" t="s">
        <v>146</v>
      </c>
      <c r="O23" s="176" t="s">
        <v>141</v>
      </c>
      <c r="P23" s="182" t="e">
        <f>ROUNDDOWN(G8/(N3/12),0)</f>
        <v>#DIV/0!</v>
      </c>
      <c r="Q23" s="183"/>
    </row>
    <row r="24" spans="1:17" ht="14.25" thickBot="1">
      <c r="A24" s="184"/>
      <c r="B24" s="185"/>
      <c r="C24" s="185"/>
      <c r="D24" s="185"/>
      <c r="E24" s="186" t="s">
        <v>132</v>
      </c>
      <c r="F24" s="187"/>
      <c r="G24" s="187"/>
      <c r="H24" s="188">
        <f>G21*12+G22*10</f>
        <v>0</v>
      </c>
      <c r="J24" s="181"/>
      <c r="K24" s="206" t="s">
        <v>145</v>
      </c>
      <c r="O24" s="176" t="s">
        <v>141</v>
      </c>
      <c r="P24" s="182" t="e">
        <f>ROUNDDOWN(G15/(N3/12),0)</f>
        <v>#DIV/0!</v>
      </c>
      <c r="Q24" s="183"/>
    </row>
    <row r="25" spans="1:17">
      <c r="J25" s="181"/>
      <c r="K25" s="176" t="s">
        <v>144</v>
      </c>
      <c r="O25" s="176" t="s">
        <v>141</v>
      </c>
      <c r="P25" s="182" t="e">
        <f>ROUNDDOWN(G30/(N3/12),0)</f>
        <v>#DIV/0!</v>
      </c>
      <c r="Q25" s="183"/>
    </row>
    <row r="26" spans="1:17">
      <c r="J26" s="181"/>
      <c r="K26" s="176" t="s">
        <v>143</v>
      </c>
      <c r="O26" s="176" t="s">
        <v>141</v>
      </c>
      <c r="P26" s="182" t="e">
        <f>ROUNDDOWN(G31/(N3/12),0)</f>
        <v>#DIV/0!</v>
      </c>
      <c r="Q26" s="183"/>
    </row>
    <row r="27" spans="1:17">
      <c r="A27" s="177" t="s">
        <v>135</v>
      </c>
      <c r="B27" s="178"/>
      <c r="C27" s="178"/>
      <c r="D27" s="178"/>
      <c r="E27" s="178"/>
      <c r="F27" s="178"/>
      <c r="G27" s="179"/>
      <c r="H27" s="180"/>
      <c r="J27" s="181"/>
      <c r="Q27" s="183"/>
    </row>
    <row r="28" spans="1:17">
      <c r="A28" s="181"/>
      <c r="B28" s="176" t="s">
        <v>146</v>
      </c>
      <c r="F28" s="176" t="s">
        <v>141</v>
      </c>
      <c r="G28" s="182">
        <f>ROUNDDOWN(E4*9000,0)</f>
        <v>0</v>
      </c>
      <c r="H28" s="183"/>
      <c r="J28" s="184"/>
      <c r="K28" s="185"/>
      <c r="L28" s="185"/>
      <c r="M28" s="185"/>
      <c r="N28" s="185"/>
      <c r="O28" s="185"/>
      <c r="P28" s="185"/>
      <c r="Q28" s="200"/>
    </row>
    <row r="29" spans="1:17">
      <c r="A29" s="181"/>
      <c r="B29" s="206" t="s">
        <v>145</v>
      </c>
      <c r="F29" s="176" t="s">
        <v>141</v>
      </c>
      <c r="G29" s="182">
        <f>ROUNDDOWN(E4*6000,0)</f>
        <v>0</v>
      </c>
      <c r="H29" s="183"/>
    </row>
    <row r="30" spans="1:17">
      <c r="A30" s="181"/>
      <c r="B30" s="176" t="s">
        <v>144</v>
      </c>
      <c r="F30" s="176" t="s">
        <v>141</v>
      </c>
      <c r="G30" s="182">
        <f>ROUNDDOWN((別表１!B10*別表２!N47+9000*E3+6000*E3)/12*0.0116,0)</f>
        <v>0</v>
      </c>
      <c r="H30" s="183"/>
      <c r="J30" s="177" t="s">
        <v>137</v>
      </c>
      <c r="K30" s="178"/>
      <c r="L30" s="178"/>
      <c r="M30" s="178"/>
      <c r="N30" s="178"/>
      <c r="O30" s="178"/>
      <c r="P30" s="179"/>
      <c r="Q30" s="180"/>
    </row>
    <row r="31" spans="1:17">
      <c r="A31" s="181"/>
      <c r="B31" s="176" t="s">
        <v>143</v>
      </c>
      <c r="F31" s="176" t="s">
        <v>141</v>
      </c>
      <c r="G31" s="182">
        <f>ROUNDDOWN((別表１!B10*別表２!N47+9000*E3)/12*0.0116,0)</f>
        <v>0</v>
      </c>
      <c r="H31" s="183"/>
      <c r="J31" s="181"/>
      <c r="K31" s="176" t="s">
        <v>145</v>
      </c>
      <c r="O31" s="176" t="s">
        <v>141</v>
      </c>
      <c r="P31" s="182" t="e">
        <f>ROUNDDOWN(G15/(N3/12),0)</f>
        <v>#DIV/0!</v>
      </c>
      <c r="Q31" s="183"/>
    </row>
    <row r="32" spans="1:17" ht="14.25" thickBot="1">
      <c r="A32" s="181"/>
      <c r="H32" s="189"/>
      <c r="J32" s="181"/>
      <c r="Q32" s="183"/>
    </row>
    <row r="33" spans="1:18" ht="14.25" thickBot="1">
      <c r="A33" s="184"/>
      <c r="B33" s="185"/>
      <c r="C33" s="185"/>
      <c r="D33" s="185"/>
      <c r="E33" s="186" t="s">
        <v>136</v>
      </c>
      <c r="F33" s="187"/>
      <c r="G33" s="187"/>
      <c r="H33" s="188">
        <f>G28*12+G29*4+G30*2+G31*8</f>
        <v>0</v>
      </c>
      <c r="J33" s="184"/>
      <c r="K33" s="185"/>
      <c r="L33" s="185"/>
      <c r="M33" s="185"/>
      <c r="N33" s="185"/>
      <c r="O33" s="185"/>
      <c r="P33" s="185"/>
      <c r="Q33" s="200"/>
    </row>
    <row r="35" spans="1:18">
      <c r="J35" s="177" t="s">
        <v>138</v>
      </c>
      <c r="K35" s="178"/>
      <c r="L35" s="178"/>
      <c r="M35" s="178"/>
      <c r="N35" s="178"/>
      <c r="O35" s="178"/>
      <c r="P35" s="179"/>
      <c r="Q35" s="180"/>
    </row>
    <row r="36" spans="1:18">
      <c r="A36" s="177" t="s">
        <v>137</v>
      </c>
      <c r="B36" s="178"/>
      <c r="C36" s="178"/>
      <c r="D36" s="178"/>
      <c r="E36" s="178"/>
      <c r="F36" s="178"/>
      <c r="G36" s="179"/>
      <c r="H36" s="180"/>
      <c r="J36" s="181"/>
      <c r="K36" s="176" t="s">
        <v>145</v>
      </c>
      <c r="O36" s="176" t="s">
        <v>141</v>
      </c>
      <c r="P36" s="182" t="e">
        <f>ROUNDDOWN(G15/(N3/12),0)</f>
        <v>#DIV/0!</v>
      </c>
      <c r="Q36" s="183"/>
    </row>
    <row r="37" spans="1:18">
      <c r="A37" s="181"/>
      <c r="B37" s="176" t="s">
        <v>145</v>
      </c>
      <c r="F37" s="176" t="s">
        <v>141</v>
      </c>
      <c r="G37" s="182">
        <f>ROUNDDOWN(E4*6000,0)</f>
        <v>0</v>
      </c>
      <c r="H37" s="183"/>
      <c r="J37" s="181"/>
      <c r="K37" s="176" t="s">
        <v>144</v>
      </c>
      <c r="O37" s="176" t="s">
        <v>141</v>
      </c>
      <c r="P37" s="182" t="e">
        <f>ROUNDDOWN(G44/(N3/12),0)</f>
        <v>#DIV/0!</v>
      </c>
      <c r="Q37" s="183"/>
    </row>
    <row r="38" spans="1:18" ht="14.25" thickBot="1">
      <c r="A38" s="181"/>
      <c r="H38" s="183"/>
      <c r="J38" s="181"/>
      <c r="K38" s="176" t="s">
        <v>143</v>
      </c>
      <c r="O38" s="176" t="s">
        <v>141</v>
      </c>
      <c r="P38" s="182" t="e">
        <f>ROUNDDOWN(G45/(N3/12),0)</f>
        <v>#DIV/0!</v>
      </c>
      <c r="Q38" s="183"/>
    </row>
    <row r="39" spans="1:18" ht="14.25" thickBot="1">
      <c r="A39" s="184"/>
      <c r="B39" s="185"/>
      <c r="C39" s="185"/>
      <c r="D39" s="185"/>
      <c r="E39" s="186" t="s">
        <v>136</v>
      </c>
      <c r="F39" s="187"/>
      <c r="G39" s="187"/>
      <c r="H39" s="188">
        <f>G37*4</f>
        <v>0</v>
      </c>
      <c r="J39" s="181"/>
      <c r="Q39" s="183"/>
    </row>
    <row r="40" spans="1:18">
      <c r="J40" s="184"/>
      <c r="K40" s="185"/>
      <c r="L40" s="185"/>
      <c r="M40" s="185"/>
      <c r="N40" s="185"/>
      <c r="O40" s="185"/>
      <c r="P40" s="185"/>
      <c r="Q40" s="200"/>
    </row>
    <row r="42" spans="1:18">
      <c r="A42" s="177" t="s">
        <v>138</v>
      </c>
      <c r="B42" s="178"/>
      <c r="C42" s="178"/>
      <c r="D42" s="178"/>
      <c r="E42" s="178"/>
      <c r="F42" s="178"/>
      <c r="G42" s="179"/>
      <c r="H42" s="180"/>
      <c r="J42" s="177" t="s">
        <v>139</v>
      </c>
      <c r="K42" s="178"/>
      <c r="L42" s="178"/>
      <c r="M42" s="178"/>
      <c r="N42" s="178"/>
      <c r="O42" s="178"/>
      <c r="P42" s="179"/>
      <c r="Q42" s="180"/>
    </row>
    <row r="43" spans="1:18">
      <c r="A43" s="181"/>
      <c r="B43" s="176" t="s">
        <v>145</v>
      </c>
      <c r="F43" s="176" t="s">
        <v>141</v>
      </c>
      <c r="G43" s="182">
        <f>ROUNDDOWN(E4*6000,0)</f>
        <v>0</v>
      </c>
      <c r="H43" s="183"/>
      <c r="J43" s="181"/>
      <c r="K43" s="176" t="s">
        <v>142</v>
      </c>
      <c r="O43" s="176" t="s">
        <v>141</v>
      </c>
      <c r="P43" s="182" t="e">
        <f>ROUNDDOWN(G51/(N3/12),0)</f>
        <v>#DIV/0!</v>
      </c>
      <c r="Q43" s="183"/>
    </row>
    <row r="44" spans="1:18">
      <c r="A44" s="181"/>
      <c r="B44" s="176" t="s">
        <v>144</v>
      </c>
      <c r="F44" s="176" t="s">
        <v>141</v>
      </c>
      <c r="G44" s="182">
        <f>ROUNDDOWN((別表１!B10*別表２!N47+6000*E3)/12*0.0116,0)</f>
        <v>0</v>
      </c>
      <c r="H44" s="183"/>
      <c r="J44" s="181"/>
      <c r="Q44" s="183"/>
    </row>
    <row r="45" spans="1:18">
      <c r="A45" s="181"/>
      <c r="B45" s="176" t="s">
        <v>143</v>
      </c>
      <c r="F45" s="176" t="s">
        <v>141</v>
      </c>
      <c r="G45" s="182">
        <f>ROUNDDOWN(別表１!B10*別表２!N47/12*0.0116,0)</f>
        <v>0</v>
      </c>
      <c r="H45" s="183"/>
      <c r="J45" s="184"/>
      <c r="K45" s="185"/>
      <c r="L45" s="185"/>
      <c r="M45" s="185"/>
      <c r="N45" s="185"/>
      <c r="O45" s="185"/>
      <c r="P45" s="185"/>
      <c r="Q45" s="200"/>
    </row>
    <row r="46" spans="1:18" ht="14.25" thickBot="1">
      <c r="A46" s="181"/>
      <c r="H46" s="183"/>
      <c r="Q46" s="182"/>
    </row>
    <row r="47" spans="1:18" ht="14.25" thickBot="1">
      <c r="A47" s="184"/>
      <c r="B47" s="185"/>
      <c r="C47" s="185"/>
      <c r="D47" s="185"/>
      <c r="E47" s="186" t="s">
        <v>132</v>
      </c>
      <c r="F47" s="187"/>
      <c r="G47" s="187"/>
      <c r="H47" s="188">
        <f>G43*4+G44*2+G45*8</f>
        <v>0</v>
      </c>
      <c r="Q47" s="182"/>
    </row>
    <row r="48" spans="1:18" ht="13.5" customHeight="1">
      <c r="J48" s="319" t="s">
        <v>164</v>
      </c>
      <c r="K48" s="319"/>
      <c r="L48" s="319"/>
      <c r="M48" s="319"/>
      <c r="N48" s="319"/>
      <c r="O48" s="319"/>
      <c r="P48" s="320"/>
      <c r="Q48" s="320"/>
      <c r="R48" s="320"/>
    </row>
    <row r="49" spans="1:18">
      <c r="J49" s="319"/>
      <c r="K49" s="319"/>
      <c r="L49" s="319"/>
      <c r="M49" s="319"/>
      <c r="N49" s="319"/>
      <c r="O49" s="319"/>
      <c r="P49" s="320"/>
      <c r="Q49" s="320"/>
      <c r="R49" s="320"/>
    </row>
    <row r="50" spans="1:18">
      <c r="A50" s="177" t="s">
        <v>139</v>
      </c>
      <c r="B50" s="178"/>
      <c r="C50" s="178"/>
      <c r="D50" s="178"/>
      <c r="E50" s="178"/>
      <c r="F50" s="178"/>
      <c r="G50" s="179"/>
      <c r="H50" s="180"/>
      <c r="J50" s="319"/>
      <c r="K50" s="319"/>
      <c r="L50" s="319"/>
      <c r="M50" s="319"/>
      <c r="N50" s="319"/>
      <c r="O50" s="319"/>
      <c r="P50" s="320"/>
      <c r="Q50" s="320"/>
      <c r="R50" s="320"/>
    </row>
    <row r="51" spans="1:18">
      <c r="A51" s="181"/>
      <c r="B51" s="176" t="s">
        <v>142</v>
      </c>
      <c r="F51" s="176" t="s">
        <v>141</v>
      </c>
      <c r="G51" s="182">
        <f>ROUNDDOWN(別表１!B10*別表２!N47/12*0.0116,0)</f>
        <v>0</v>
      </c>
      <c r="H51" s="183"/>
      <c r="J51" s="319"/>
      <c r="K51" s="319"/>
      <c r="L51" s="319"/>
      <c r="M51" s="319"/>
      <c r="N51" s="319"/>
      <c r="O51" s="319"/>
      <c r="P51" s="320"/>
      <c r="Q51" s="320"/>
      <c r="R51" s="320"/>
    </row>
    <row r="52" spans="1:18" ht="14.25" thickBot="1">
      <c r="A52" s="181"/>
      <c r="H52" s="183"/>
      <c r="J52" s="319"/>
      <c r="K52" s="319"/>
      <c r="L52" s="319"/>
      <c r="M52" s="319"/>
      <c r="N52" s="319"/>
      <c r="O52" s="319"/>
      <c r="P52" s="320"/>
      <c r="Q52" s="320"/>
      <c r="R52" s="320"/>
    </row>
    <row r="53" spans="1:18" ht="14.25" thickBot="1">
      <c r="A53" s="184"/>
      <c r="B53" s="185"/>
      <c r="C53" s="185"/>
      <c r="D53" s="185"/>
      <c r="E53" s="186" t="s">
        <v>136</v>
      </c>
      <c r="F53" s="187"/>
      <c r="G53" s="187"/>
      <c r="H53" s="188">
        <f>G51*10</f>
        <v>0</v>
      </c>
      <c r="J53" s="319"/>
      <c r="K53" s="319"/>
      <c r="L53" s="319"/>
      <c r="M53" s="319"/>
      <c r="N53" s="319"/>
      <c r="O53" s="319"/>
      <c r="P53" s="320"/>
      <c r="Q53" s="320"/>
      <c r="R53" s="320"/>
    </row>
    <row r="54" spans="1:18">
      <c r="H54" s="182"/>
      <c r="J54" s="319"/>
      <c r="K54" s="319"/>
      <c r="L54" s="319"/>
      <c r="M54" s="319"/>
      <c r="N54" s="319"/>
      <c r="O54" s="319"/>
      <c r="P54" s="320"/>
      <c r="Q54" s="320"/>
      <c r="R54" s="320"/>
    </row>
    <row r="55" spans="1:18">
      <c r="H55" s="182"/>
      <c r="J55" s="204"/>
      <c r="K55" s="204"/>
      <c r="L55" s="204"/>
      <c r="M55" s="204"/>
      <c r="N55" s="204"/>
      <c r="O55" s="204"/>
      <c r="P55" s="205"/>
      <c r="Q55" s="205"/>
      <c r="R55" s="205"/>
    </row>
    <row r="56" spans="1:18" ht="42.75" customHeight="1">
      <c r="A56" s="314" t="s">
        <v>158</v>
      </c>
      <c r="B56" s="315"/>
      <c r="C56" s="315"/>
      <c r="D56" s="315"/>
      <c r="E56" s="315"/>
      <c r="F56" s="315"/>
      <c r="G56" s="316"/>
      <c r="H56" s="316"/>
      <c r="I56" s="316"/>
      <c r="J56" s="301" t="s">
        <v>166</v>
      </c>
      <c r="K56" s="302"/>
      <c r="L56" s="302"/>
      <c r="M56" s="302"/>
      <c r="N56" s="302"/>
      <c r="O56" s="302"/>
      <c r="P56" s="302"/>
      <c r="Q56" s="302"/>
      <c r="R56" s="303"/>
    </row>
    <row r="57" spans="1:18" ht="45" customHeight="1">
      <c r="A57" s="315" t="s">
        <v>148</v>
      </c>
      <c r="B57" s="315"/>
      <c r="C57" s="315"/>
      <c r="D57" s="315"/>
      <c r="E57" s="315"/>
      <c r="F57" s="315"/>
      <c r="G57" s="316"/>
      <c r="H57" s="316"/>
      <c r="I57" s="316"/>
      <c r="J57" s="304"/>
      <c r="K57" s="305"/>
      <c r="L57" s="305"/>
      <c r="M57" s="305"/>
      <c r="N57" s="305"/>
      <c r="O57" s="305"/>
      <c r="P57" s="305"/>
      <c r="Q57" s="305"/>
      <c r="R57" s="306"/>
    </row>
    <row r="58" spans="1:18" ht="26.25" customHeight="1">
      <c r="A58" s="315" t="s">
        <v>149</v>
      </c>
      <c r="B58" s="308"/>
      <c r="C58" s="308"/>
      <c r="D58" s="195"/>
      <c r="E58" s="190" t="s">
        <v>150</v>
      </c>
      <c r="F58" s="195"/>
      <c r="G58" s="190" t="s">
        <v>151</v>
      </c>
      <c r="H58" s="195"/>
      <c r="I58" s="190" t="s">
        <v>152</v>
      </c>
      <c r="J58" s="208" t="s">
        <v>165</v>
      </c>
      <c r="K58" s="209"/>
      <c r="L58" s="209"/>
      <c r="M58" s="209"/>
      <c r="N58" s="209"/>
      <c r="O58" s="209"/>
      <c r="P58" s="209"/>
      <c r="Q58" s="209"/>
      <c r="R58" s="210"/>
    </row>
    <row r="59" spans="1:18" ht="32.25" customHeight="1">
      <c r="A59" s="308"/>
      <c r="B59" s="308"/>
      <c r="C59" s="308"/>
      <c r="D59" s="196"/>
      <c r="E59" s="191" t="s">
        <v>153</v>
      </c>
      <c r="F59" s="196"/>
      <c r="G59" s="317" t="s">
        <v>157</v>
      </c>
      <c r="H59" s="318"/>
      <c r="I59" s="318"/>
    </row>
    <row r="60" spans="1:18">
      <c r="A60" s="192"/>
      <c r="B60" s="192"/>
      <c r="C60" s="192"/>
      <c r="D60" s="192"/>
      <c r="E60" s="192"/>
      <c r="F60" s="192"/>
      <c r="G60" s="192"/>
      <c r="H60" s="192"/>
      <c r="I60" s="192"/>
    </row>
    <row r="61" spans="1:18">
      <c r="A61" s="192"/>
      <c r="B61" s="192"/>
      <c r="C61" s="192"/>
      <c r="D61" s="192"/>
      <c r="E61" s="192"/>
      <c r="F61" s="192"/>
      <c r="G61" s="192"/>
      <c r="H61" s="192"/>
      <c r="I61" s="192"/>
    </row>
    <row r="62" spans="1:18">
      <c r="A62" s="192"/>
      <c r="B62" s="192"/>
      <c r="C62" s="192"/>
      <c r="D62" s="192"/>
      <c r="E62" s="192"/>
      <c r="F62" s="192"/>
      <c r="G62" s="192"/>
      <c r="H62" s="192"/>
      <c r="I62" s="192"/>
    </row>
    <row r="63" spans="1:18">
      <c r="A63" s="192"/>
      <c r="B63" s="192"/>
      <c r="C63" s="192"/>
      <c r="D63" s="192"/>
      <c r="E63" s="192"/>
      <c r="F63" s="192"/>
      <c r="G63" s="192"/>
      <c r="H63" s="192"/>
      <c r="I63" s="192"/>
    </row>
    <row r="64" spans="1:18">
      <c r="A64" s="311" t="s">
        <v>154</v>
      </c>
      <c r="B64" s="311"/>
      <c r="C64" s="192"/>
      <c r="D64" s="192"/>
      <c r="E64" s="192"/>
      <c r="F64" s="192"/>
      <c r="G64" s="192"/>
      <c r="H64" s="192"/>
      <c r="I64" s="192"/>
    </row>
    <row r="65" spans="1:9" ht="13.5" customHeight="1">
      <c r="A65" s="321" t="s">
        <v>170</v>
      </c>
      <c r="B65" s="309"/>
      <c r="C65" s="309"/>
      <c r="D65" s="309"/>
      <c r="E65" s="309"/>
      <c r="F65" s="309"/>
      <c r="G65" s="309"/>
      <c r="H65" s="309"/>
      <c r="I65" s="309"/>
    </row>
    <row r="66" spans="1:9">
      <c r="A66" s="309"/>
      <c r="B66" s="309"/>
      <c r="C66" s="309"/>
      <c r="D66" s="309"/>
      <c r="E66" s="309"/>
      <c r="F66" s="309"/>
      <c r="G66" s="309"/>
      <c r="H66" s="309"/>
      <c r="I66" s="309"/>
    </row>
    <row r="67" spans="1:9">
      <c r="A67" s="309"/>
      <c r="B67" s="309"/>
      <c r="C67" s="309"/>
      <c r="D67" s="309"/>
      <c r="E67" s="309"/>
      <c r="F67" s="309"/>
      <c r="G67" s="309"/>
      <c r="H67" s="309"/>
      <c r="I67" s="309"/>
    </row>
    <row r="68" spans="1:9">
      <c r="A68" s="309"/>
      <c r="B68" s="309"/>
      <c r="C68" s="309"/>
      <c r="D68" s="309"/>
      <c r="E68" s="309"/>
      <c r="F68" s="309"/>
      <c r="G68" s="309"/>
      <c r="H68" s="309"/>
      <c r="I68" s="309"/>
    </row>
    <row r="69" spans="1:9">
      <c r="A69" s="309"/>
      <c r="B69" s="309"/>
      <c r="C69" s="309"/>
      <c r="D69" s="309"/>
      <c r="E69" s="309"/>
      <c r="F69" s="309"/>
      <c r="G69" s="309"/>
      <c r="H69" s="309"/>
      <c r="I69" s="309"/>
    </row>
    <row r="70" spans="1:9">
      <c r="A70" s="309"/>
      <c r="B70" s="309"/>
      <c r="C70" s="309"/>
      <c r="D70" s="309"/>
      <c r="E70" s="309"/>
      <c r="F70" s="309"/>
      <c r="G70" s="309"/>
      <c r="H70" s="309"/>
      <c r="I70" s="309"/>
    </row>
    <row r="71" spans="1:9">
      <c r="A71" s="309"/>
      <c r="B71" s="309"/>
      <c r="C71" s="309"/>
      <c r="D71" s="309"/>
      <c r="E71" s="309"/>
      <c r="F71" s="309"/>
      <c r="G71" s="309"/>
      <c r="H71" s="309"/>
      <c r="I71" s="309"/>
    </row>
    <row r="72" spans="1:9">
      <c r="A72" s="309"/>
      <c r="B72" s="309"/>
      <c r="C72" s="309"/>
      <c r="D72" s="309"/>
      <c r="E72" s="309"/>
      <c r="F72" s="309"/>
      <c r="G72" s="309"/>
      <c r="H72" s="309"/>
      <c r="I72" s="309"/>
    </row>
    <row r="73" spans="1:9">
      <c r="A73" s="309"/>
      <c r="B73" s="309"/>
      <c r="C73" s="309"/>
      <c r="D73" s="309"/>
      <c r="E73" s="309"/>
      <c r="F73" s="309"/>
      <c r="G73" s="309"/>
      <c r="H73" s="309"/>
      <c r="I73" s="309"/>
    </row>
    <row r="74" spans="1:9">
      <c r="A74" s="309"/>
      <c r="B74" s="309"/>
      <c r="C74" s="309"/>
      <c r="D74" s="309"/>
      <c r="E74" s="309"/>
      <c r="F74" s="309"/>
      <c r="G74" s="309"/>
      <c r="H74" s="309"/>
      <c r="I74" s="309"/>
    </row>
    <row r="75" spans="1:9">
      <c r="A75" s="309"/>
      <c r="B75" s="309"/>
      <c r="C75" s="309"/>
      <c r="D75" s="309"/>
      <c r="E75" s="309"/>
      <c r="F75" s="309"/>
      <c r="G75" s="309"/>
      <c r="H75" s="309"/>
      <c r="I75" s="309"/>
    </row>
    <row r="76" spans="1:9">
      <c r="A76" s="309"/>
      <c r="B76" s="309"/>
      <c r="C76" s="309"/>
      <c r="D76" s="309"/>
      <c r="E76" s="309"/>
      <c r="F76" s="309"/>
      <c r="G76" s="309"/>
      <c r="H76" s="309"/>
      <c r="I76" s="309"/>
    </row>
    <row r="77" spans="1:9">
      <c r="A77" s="309"/>
      <c r="B77" s="309"/>
      <c r="C77" s="309"/>
      <c r="D77" s="309"/>
      <c r="E77" s="309"/>
      <c r="F77" s="309"/>
      <c r="G77" s="309"/>
      <c r="H77" s="309"/>
      <c r="I77" s="309"/>
    </row>
    <row r="78" spans="1:9">
      <c r="A78" s="309"/>
      <c r="B78" s="309"/>
      <c r="C78" s="309"/>
      <c r="D78" s="309"/>
      <c r="E78" s="309"/>
      <c r="F78" s="309"/>
      <c r="G78" s="309"/>
      <c r="H78" s="309"/>
      <c r="I78" s="309"/>
    </row>
    <row r="79" spans="1:9">
      <c r="A79" s="309"/>
      <c r="B79" s="309"/>
      <c r="C79" s="309"/>
      <c r="D79" s="309"/>
      <c r="E79" s="309"/>
      <c r="F79" s="309"/>
      <c r="G79" s="309"/>
      <c r="H79" s="309"/>
      <c r="I79" s="309"/>
    </row>
    <row r="80" spans="1:9">
      <c r="A80" s="309"/>
      <c r="B80" s="309"/>
      <c r="C80" s="309"/>
      <c r="D80" s="309"/>
      <c r="E80" s="309"/>
      <c r="F80" s="309"/>
      <c r="G80" s="309"/>
      <c r="H80" s="309"/>
      <c r="I80" s="309"/>
    </row>
    <row r="81" spans="1:9">
      <c r="A81" s="309"/>
      <c r="B81" s="309"/>
      <c r="C81" s="309"/>
      <c r="D81" s="309"/>
      <c r="E81" s="309"/>
      <c r="F81" s="309"/>
      <c r="G81" s="309"/>
      <c r="H81" s="309"/>
      <c r="I81" s="309"/>
    </row>
    <row r="82" spans="1:9">
      <c r="A82" s="309"/>
      <c r="B82" s="309"/>
      <c r="C82" s="309"/>
      <c r="D82" s="309"/>
      <c r="E82" s="309"/>
      <c r="F82" s="309"/>
      <c r="G82" s="309"/>
      <c r="H82" s="309"/>
      <c r="I82" s="309"/>
    </row>
    <row r="83" spans="1:9">
      <c r="A83" s="309"/>
      <c r="B83" s="309"/>
      <c r="C83" s="309"/>
      <c r="D83" s="309"/>
      <c r="E83" s="309"/>
      <c r="F83" s="309"/>
      <c r="G83" s="309"/>
      <c r="H83" s="309"/>
      <c r="I83" s="309"/>
    </row>
    <row r="84" spans="1:9">
      <c r="A84" s="309"/>
      <c r="B84" s="309"/>
      <c r="C84" s="309"/>
      <c r="D84" s="309"/>
      <c r="E84" s="309"/>
      <c r="F84" s="309"/>
      <c r="G84" s="309"/>
      <c r="H84" s="309"/>
      <c r="I84" s="309"/>
    </row>
    <row r="85" spans="1:9">
      <c r="A85" s="309"/>
      <c r="B85" s="309"/>
      <c r="C85" s="309"/>
      <c r="D85" s="309"/>
      <c r="E85" s="309"/>
      <c r="F85" s="309"/>
      <c r="G85" s="309"/>
      <c r="H85" s="309"/>
      <c r="I85" s="309"/>
    </row>
    <row r="86" spans="1:9">
      <c r="A86" s="309"/>
      <c r="B86" s="309"/>
      <c r="C86" s="309"/>
      <c r="D86" s="309"/>
      <c r="E86" s="309"/>
      <c r="F86" s="309"/>
      <c r="G86" s="309"/>
      <c r="H86" s="309"/>
      <c r="I86" s="309"/>
    </row>
    <row r="87" spans="1:9">
      <c r="A87" s="309"/>
      <c r="B87" s="309"/>
      <c r="C87" s="309"/>
      <c r="D87" s="309"/>
      <c r="E87" s="309"/>
      <c r="F87" s="309"/>
      <c r="G87" s="309"/>
      <c r="H87" s="309"/>
      <c r="I87" s="309"/>
    </row>
    <row r="88" spans="1:9">
      <c r="A88" s="309"/>
      <c r="B88" s="309"/>
      <c r="C88" s="309"/>
      <c r="D88" s="309"/>
      <c r="E88" s="309"/>
      <c r="F88" s="309"/>
      <c r="G88" s="309"/>
      <c r="H88" s="309"/>
      <c r="I88" s="309"/>
    </row>
    <row r="89" spans="1:9">
      <c r="A89" s="309"/>
      <c r="B89" s="309"/>
      <c r="C89" s="309"/>
      <c r="D89" s="309"/>
      <c r="E89" s="309"/>
      <c r="F89" s="309"/>
      <c r="G89" s="309"/>
      <c r="H89" s="309"/>
      <c r="I89" s="309"/>
    </row>
    <row r="90" spans="1:9">
      <c r="A90" s="309"/>
      <c r="B90" s="309"/>
      <c r="C90" s="309"/>
      <c r="D90" s="309"/>
      <c r="E90" s="309"/>
      <c r="F90" s="309"/>
      <c r="G90" s="309"/>
      <c r="H90" s="309"/>
      <c r="I90" s="309"/>
    </row>
    <row r="91" spans="1:9">
      <c r="A91" s="309"/>
      <c r="B91" s="309"/>
      <c r="C91" s="309"/>
      <c r="D91" s="309"/>
      <c r="E91" s="309"/>
      <c r="F91" s="309"/>
      <c r="G91" s="309"/>
      <c r="H91" s="309"/>
      <c r="I91" s="309"/>
    </row>
    <row r="92" spans="1:9">
      <c r="A92" s="309"/>
      <c r="B92" s="309"/>
      <c r="C92" s="309"/>
      <c r="D92" s="309"/>
      <c r="E92" s="309"/>
      <c r="F92" s="309"/>
      <c r="G92" s="309"/>
      <c r="H92" s="309"/>
      <c r="I92" s="309"/>
    </row>
    <row r="93" spans="1:9">
      <c r="A93" s="199"/>
      <c r="B93" s="199"/>
      <c r="C93" s="199"/>
      <c r="D93" s="199"/>
      <c r="E93" s="199"/>
      <c r="F93" s="199"/>
      <c r="G93" s="199"/>
      <c r="H93" s="199"/>
      <c r="I93" s="199"/>
    </row>
    <row r="94" spans="1:9">
      <c r="A94" s="199"/>
      <c r="B94" s="199"/>
      <c r="C94" s="199"/>
      <c r="D94" s="199"/>
      <c r="E94" s="199"/>
      <c r="F94" s="199"/>
      <c r="G94" s="199"/>
      <c r="H94" s="199"/>
      <c r="I94" s="199"/>
    </row>
    <row r="95" spans="1:9" ht="13.5" customHeight="1">
      <c r="A95" s="201"/>
      <c r="B95" s="201"/>
      <c r="C95" s="202"/>
      <c r="D95" s="202"/>
      <c r="E95" s="202"/>
      <c r="F95" s="202"/>
      <c r="G95" s="202"/>
      <c r="H95" s="199"/>
      <c r="I95" s="199"/>
    </row>
    <row r="96" spans="1:9">
      <c r="A96" s="201"/>
      <c r="B96" s="201"/>
      <c r="C96" s="202"/>
      <c r="D96" s="202"/>
      <c r="E96" s="202"/>
      <c r="F96" s="202"/>
      <c r="G96" s="202"/>
      <c r="H96" s="199"/>
      <c r="I96" s="199"/>
    </row>
    <row r="97" spans="1:9">
      <c r="A97" s="201"/>
      <c r="B97" s="201"/>
      <c r="C97" s="202"/>
      <c r="D97" s="202"/>
      <c r="E97" s="202"/>
      <c r="F97" s="202"/>
      <c r="G97" s="202"/>
      <c r="H97" s="199"/>
      <c r="I97" s="199"/>
    </row>
    <row r="98" spans="1:9" ht="13.5" customHeight="1">
      <c r="A98" s="201"/>
      <c r="B98" s="201"/>
      <c r="C98" s="202"/>
      <c r="D98" s="202"/>
      <c r="E98" s="202"/>
      <c r="F98" s="202"/>
      <c r="G98" s="202"/>
      <c r="H98" s="199"/>
      <c r="I98" s="199"/>
    </row>
    <row r="99" spans="1:9">
      <c r="A99" s="201"/>
      <c r="B99" s="201"/>
      <c r="C99" s="202"/>
      <c r="D99" s="202"/>
      <c r="E99" s="202"/>
      <c r="F99" s="202"/>
      <c r="G99" s="202"/>
      <c r="H99" s="199"/>
      <c r="I99" s="199"/>
    </row>
    <row r="100" spans="1:9">
      <c r="A100" s="201"/>
      <c r="B100" s="201"/>
      <c r="C100" s="202"/>
      <c r="D100" s="202"/>
      <c r="E100" s="202"/>
      <c r="F100" s="202"/>
      <c r="G100" s="202"/>
      <c r="H100" s="199"/>
      <c r="I100" s="199"/>
    </row>
    <row r="101" spans="1:9" ht="13.5" customHeight="1">
      <c r="A101" s="201"/>
      <c r="B101" s="201"/>
      <c r="C101" s="202"/>
      <c r="D101" s="202"/>
      <c r="E101" s="202"/>
      <c r="F101" s="202"/>
      <c r="G101" s="202"/>
      <c r="H101" s="199"/>
      <c r="I101" s="199"/>
    </row>
    <row r="102" spans="1:9">
      <c r="A102" s="201"/>
      <c r="B102" s="201"/>
      <c r="C102" s="202"/>
      <c r="D102" s="202"/>
      <c r="E102" s="202"/>
      <c r="F102" s="202"/>
      <c r="G102" s="202"/>
      <c r="H102" s="199"/>
      <c r="I102" s="199"/>
    </row>
    <row r="103" spans="1:9">
      <c r="A103" s="201"/>
      <c r="B103" s="201"/>
      <c r="C103" s="202"/>
      <c r="D103" s="202"/>
      <c r="E103" s="202"/>
      <c r="F103" s="202"/>
      <c r="G103" s="202"/>
      <c r="H103" s="199"/>
      <c r="I103" s="199"/>
    </row>
    <row r="104" spans="1:9">
      <c r="A104" s="201"/>
      <c r="B104" s="201"/>
      <c r="C104" s="202"/>
      <c r="D104" s="202"/>
      <c r="E104" s="202"/>
      <c r="F104" s="202"/>
      <c r="G104" s="202"/>
      <c r="H104" s="199"/>
      <c r="I104" s="199"/>
    </row>
    <row r="105" spans="1:9" ht="13.5" customHeight="1">
      <c r="A105" s="201"/>
      <c r="B105" s="201"/>
      <c r="C105" s="202"/>
      <c r="D105" s="202"/>
      <c r="E105" s="202"/>
      <c r="F105" s="202"/>
      <c r="G105" s="202"/>
      <c r="H105" s="199"/>
      <c r="I105" s="199"/>
    </row>
    <row r="106" spans="1:9">
      <c r="A106" s="201"/>
      <c r="B106" s="201"/>
      <c r="C106" s="202"/>
      <c r="D106" s="202"/>
      <c r="E106" s="202"/>
      <c r="F106" s="202"/>
      <c r="G106" s="202"/>
      <c r="H106" s="199"/>
      <c r="I106" s="199"/>
    </row>
    <row r="107" spans="1:9">
      <c r="A107" s="201"/>
      <c r="B107" s="201"/>
      <c r="C107" s="202"/>
      <c r="D107" s="202"/>
      <c r="E107" s="202"/>
      <c r="F107" s="202"/>
      <c r="G107" s="202"/>
      <c r="H107" s="199"/>
      <c r="I107" s="199"/>
    </row>
    <row r="108" spans="1:9">
      <c r="A108" s="201"/>
      <c r="B108" s="201"/>
      <c r="C108" s="202"/>
      <c r="D108" s="202"/>
      <c r="E108" s="202"/>
      <c r="F108" s="202"/>
      <c r="G108" s="202"/>
      <c r="H108" s="199"/>
      <c r="I108" s="199"/>
    </row>
    <row r="109" spans="1:9" ht="13.5" customHeight="1">
      <c r="A109" s="201"/>
      <c r="B109" s="201"/>
      <c r="C109" s="202"/>
      <c r="D109" s="202"/>
      <c r="E109" s="202"/>
      <c r="F109" s="202"/>
      <c r="G109" s="202"/>
    </row>
    <row r="110" spans="1:9">
      <c r="A110" s="201"/>
      <c r="B110" s="201"/>
      <c r="C110" s="202"/>
      <c r="D110" s="202"/>
      <c r="E110" s="202"/>
      <c r="F110" s="202"/>
      <c r="G110" s="202"/>
    </row>
    <row r="111" spans="1:9">
      <c r="A111" s="201"/>
      <c r="B111" s="201"/>
      <c r="C111" s="202"/>
      <c r="D111" s="202"/>
      <c r="E111" s="202"/>
      <c r="F111" s="202"/>
      <c r="G111" s="202"/>
    </row>
    <row r="112" spans="1:9">
      <c r="A112" s="201"/>
      <c r="B112" s="201"/>
      <c r="C112" s="202"/>
      <c r="D112" s="202"/>
      <c r="E112" s="202"/>
      <c r="F112" s="202"/>
      <c r="G112" s="202"/>
    </row>
    <row r="113" spans="1:7" ht="13.5" customHeight="1">
      <c r="A113" s="202"/>
      <c r="B113" s="203"/>
      <c r="C113" s="203"/>
      <c r="D113" s="203"/>
      <c r="E113" s="203"/>
      <c r="F113" s="203"/>
      <c r="G113" s="203"/>
    </row>
    <row r="114" spans="1:7">
      <c r="A114" s="203"/>
      <c r="B114" s="203"/>
      <c r="C114" s="203"/>
      <c r="D114" s="203"/>
      <c r="E114" s="203"/>
      <c r="F114" s="203"/>
      <c r="G114" s="203"/>
    </row>
    <row r="115" spans="1:7">
      <c r="A115" s="203"/>
      <c r="B115" s="203"/>
      <c r="C115" s="203"/>
      <c r="D115" s="203"/>
      <c r="E115" s="203"/>
      <c r="F115" s="203"/>
      <c r="G115" s="203"/>
    </row>
    <row r="116" spans="1:7">
      <c r="A116" s="203"/>
      <c r="B116" s="203"/>
      <c r="C116" s="203"/>
      <c r="D116" s="203"/>
      <c r="E116" s="203"/>
      <c r="F116" s="203"/>
      <c r="G116" s="203"/>
    </row>
  </sheetData>
  <mergeCells count="14">
    <mergeCell ref="J56:R57"/>
    <mergeCell ref="J3:M3"/>
    <mergeCell ref="A65:I92"/>
    <mergeCell ref="A3:D3"/>
    <mergeCell ref="A64:B64"/>
    <mergeCell ref="A4:D4"/>
    <mergeCell ref="A56:F56"/>
    <mergeCell ref="G56:I56"/>
    <mergeCell ref="A57:F57"/>
    <mergeCell ref="G57:I57"/>
    <mergeCell ref="A58:C59"/>
    <mergeCell ref="G59:I59"/>
    <mergeCell ref="J48:O54"/>
    <mergeCell ref="P48:R54"/>
  </mergeCells>
  <phoneticPr fontId="13"/>
  <pageMargins left="0.70866141732283472" right="0.70866141732283472" top="0.74803149606299213" bottom="0.74803149606299213" header="0.31496062992125984" footer="0.31496062992125984"/>
  <pageSetup paperSize="9" scale="86" fitToWidth="2" fitToHeight="2" orientation="portrait" r:id="rId1"/>
  <rowBreaks count="1" manualBreakCount="1">
    <brk id="61" max="17" man="1"/>
  </rowBreaks>
  <colBreaks count="1" manualBreakCount="1">
    <brk id="9"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142875</xdr:colOff>
                    <xdr:row>56</xdr:row>
                    <xdr:rowOff>533400</xdr:rowOff>
                  </from>
                  <to>
                    <xdr:col>4</xdr:col>
                    <xdr:colOff>685800</xdr:colOff>
                    <xdr:row>58</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133350</xdr:colOff>
                    <xdr:row>58</xdr:row>
                    <xdr:rowOff>0</xdr:rowOff>
                  </from>
                  <to>
                    <xdr:col>4</xdr:col>
                    <xdr:colOff>676275</xdr:colOff>
                    <xdr:row>58</xdr:row>
                    <xdr:rowOff>400050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114300</xdr:colOff>
                    <xdr:row>56</xdr:row>
                    <xdr:rowOff>552450</xdr:rowOff>
                  </from>
                  <to>
                    <xdr:col>6</xdr:col>
                    <xdr:colOff>685800</xdr:colOff>
                    <xdr:row>58</xdr:row>
                    <xdr:rowOff>47625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114300</xdr:colOff>
                    <xdr:row>58</xdr:row>
                    <xdr:rowOff>0</xdr:rowOff>
                  </from>
                  <to>
                    <xdr:col>5</xdr:col>
                    <xdr:colOff>438150</xdr:colOff>
                    <xdr:row>58</xdr:row>
                    <xdr:rowOff>342900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7</xdr:col>
                    <xdr:colOff>200025</xdr:colOff>
                    <xdr:row>56</xdr:row>
                    <xdr:rowOff>533400</xdr:rowOff>
                  </from>
                  <to>
                    <xdr:col>8</xdr:col>
                    <xdr:colOff>619125</xdr:colOff>
                    <xdr:row>58</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CD8094318A7E4B94AAAE07EC3017DD" ma:contentTypeVersion="1" ma:contentTypeDescription="新しいドキュメントを作成します。" ma:contentTypeScope="" ma:versionID="6954d57f75f27d5879dade6c9b49f5e7">
  <xsd:schema xmlns:xsd="http://www.w3.org/2001/XMLSchema" xmlns:p="http://schemas.microsoft.com/office/2006/metadata/properties" targetNamespace="http://schemas.microsoft.com/office/2006/metadata/properties" ma:root="true" ma:fieldsID="a9fa1c1555d9a3e298d322dc7b90479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更新"/>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6B90E18-85BB-40DF-B2C8-0DB85B57D583}">
  <ds:schemaRefs>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46ABF577-23CC-4F43-ACEF-099C540D1796}">
  <ds:schemaRefs>
    <ds:schemaRef ds:uri="http://schemas.microsoft.com/sharepoint/v3/contenttype/forms"/>
  </ds:schemaRefs>
</ds:datastoreItem>
</file>

<file path=customXml/itemProps3.xml><?xml version="1.0" encoding="utf-8"?>
<ds:datastoreItem xmlns:ds="http://schemas.openxmlformats.org/officeDocument/2006/customXml" ds:itemID="{1A817DD0-DFBB-46EA-A56F-25CE2B813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【A型】別記様式２</vt:lpstr>
      <vt:lpstr>別表１</vt:lpstr>
      <vt:lpstr>別表２</vt:lpstr>
      <vt:lpstr>別表３</vt:lpstr>
      <vt:lpstr>別表4</vt:lpstr>
      <vt:lpstr>処遇改善計画書</vt:lpstr>
      <vt:lpstr>処遇改善額 </vt:lpstr>
      <vt:lpstr>【A型】別記様式２!Print_Area</vt:lpstr>
      <vt:lpstr>'処遇改善額 '!Print_Area</vt:lpstr>
      <vt:lpstr>別表１!Print_Area</vt:lpstr>
      <vt:lpstr>別表２!Print_Area</vt:lpstr>
      <vt:lpstr>別表３!Print_Area</vt:lpstr>
      <vt:lpstr>別表4!Print_Area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2024-10-28T05:53:17Z</dcterms:modified>
</cp:coreProperties>
</file>