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FS24sv01\健康福祉部\高齢介護課\30_高齢福祉担当\85軽費老人ホーム事務費補助金\07交付決定・変更\2026交付\変更交付申請所（１回目）\八尾市版\"/>
    </mc:Choice>
  </mc:AlternateContent>
  <xr:revisionPtr revIDLastSave="0" documentId="13_ncr:1_{C9B98C1C-6DC0-473C-9878-B226DFC1C5E1}" xr6:coauthVersionLast="47" xr6:coauthVersionMax="47" xr10:uidLastSave="{00000000-0000-0000-0000-000000000000}"/>
  <bookViews>
    <workbookView xWindow="-110" yWindow="-110" windowWidth="19420" windowHeight="11500" tabRatio="891" xr2:uid="{00000000-000D-0000-FFFF-FFFF00000000}"/>
  </bookViews>
  <sheets>
    <sheet name="【A型】別記様式２" sheetId="20" r:id="rId1"/>
    <sheet name="別表１" sheetId="16" r:id="rId2"/>
    <sheet name="別表２" sheetId="8" r:id="rId3"/>
    <sheet name="別表３" sheetId="18" r:id="rId4"/>
    <sheet name="別表4" sheetId="22" r:id="rId5"/>
    <sheet name="処遇改善計画書" sheetId="24" r:id="rId6"/>
    <sheet name="処遇改善額" sheetId="26" r:id="rId7"/>
  </sheets>
  <definedNames>
    <definedName name="_xlnm.Print_Area" localSheetId="0">【A型】別記様式２!$A$1:$K$38</definedName>
    <definedName name="_xlnm.Print_Area" localSheetId="6">処遇改善額!$A$1:$H$47</definedName>
    <definedName name="_xlnm.Print_Area" localSheetId="5">処遇改善計画書!$A$1:$K$43</definedName>
    <definedName name="_xlnm.Print_Area" localSheetId="1">別表１!$A$1:$G$30</definedName>
    <definedName name="_xlnm.Print_Area" localSheetId="2">別表２!$A$1:$O$30</definedName>
    <definedName name="_xlnm.Print_Area" localSheetId="3">別表３!$A$1:$G$31</definedName>
    <definedName name="_xlnm.Print_Area" localSheetId="4">別表4!$A$1:$R$48</definedName>
    <definedName name="サービス名">#REF!</definedName>
    <definedName name="確認">#N/A</definedName>
    <definedName name="種類">#REF!</definedName>
    <definedName name="単価" localSheetId="6">#REF!</definedName>
    <definedName name="単価" localSheetId="4">#REF!</definedName>
    <definedName name="単価">#REF!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9" i="26" l="1"/>
  <c r="E9" i="26" s="1"/>
  <c r="C8" i="26"/>
  <c r="C6" i="26"/>
  <c r="E8" i="26"/>
  <c r="E6" i="26"/>
  <c r="P2" i="22"/>
  <c r="P1" i="22"/>
  <c r="C7" i="26"/>
  <c r="E7" i="26" s="1"/>
  <c r="H42" i="26"/>
  <c r="H41" i="26"/>
  <c r="H40" i="26"/>
  <c r="H39" i="26"/>
  <c r="H38" i="26"/>
  <c r="H37" i="26"/>
  <c r="H30" i="26"/>
  <c r="H29" i="26"/>
  <c r="H28" i="26"/>
  <c r="H27" i="26"/>
  <c r="H26" i="26"/>
  <c r="H25" i="26"/>
  <c r="H24" i="26"/>
  <c r="H23" i="26"/>
  <c r="H22" i="26"/>
  <c r="D42" i="26"/>
  <c r="D41" i="26"/>
  <c r="D40" i="26"/>
  <c r="D39" i="26"/>
  <c r="C22" i="26"/>
  <c r="H43" i="26"/>
  <c r="D43" i="26"/>
  <c r="D23" i="26"/>
  <c r="D24" i="26"/>
  <c r="D25" i="26"/>
  <c r="D26" i="26"/>
  <c r="D27" i="26"/>
  <c r="D28" i="26"/>
  <c r="D29" i="26"/>
  <c r="D30" i="26"/>
  <c r="D31" i="26"/>
  <c r="D32" i="26"/>
  <c r="D33" i="26"/>
  <c r="D34" i="26"/>
  <c r="D35" i="26"/>
  <c r="D36" i="26"/>
  <c r="D37" i="26"/>
  <c r="D38" i="26"/>
  <c r="D22" i="26"/>
  <c r="F43" i="26"/>
  <c r="F23" i="26"/>
  <c r="F24" i="26"/>
  <c r="F25" i="26"/>
  <c r="F26" i="26"/>
  <c r="F27" i="26"/>
  <c r="F28" i="26"/>
  <c r="F29" i="26"/>
  <c r="F30" i="26"/>
  <c r="F31" i="26"/>
  <c r="F32" i="26"/>
  <c r="F33" i="26"/>
  <c r="F34" i="26"/>
  <c r="F35" i="26"/>
  <c r="F36" i="26"/>
  <c r="F37" i="26"/>
  <c r="F38" i="26"/>
  <c r="F39" i="26"/>
  <c r="F40" i="26"/>
  <c r="F41" i="26"/>
  <c r="F42" i="26"/>
  <c r="F22" i="26"/>
  <c r="H31" i="26"/>
  <c r="H32" i="26"/>
  <c r="H33" i="26"/>
  <c r="H34" i="26"/>
  <c r="H35" i="26"/>
  <c r="H36" i="26"/>
  <c r="G23" i="26"/>
  <c r="G24" i="26"/>
  <c r="G25" i="26"/>
  <c r="G26" i="26"/>
  <c r="G27" i="26"/>
  <c r="G28" i="26"/>
  <c r="G29" i="26"/>
  <c r="G30" i="26"/>
  <c r="G31" i="26"/>
  <c r="G32" i="26"/>
  <c r="G33" i="26"/>
  <c r="G34" i="26"/>
  <c r="G35" i="26"/>
  <c r="G36" i="26"/>
  <c r="G37" i="26"/>
  <c r="G38" i="26"/>
  <c r="G39" i="26"/>
  <c r="G40" i="26"/>
  <c r="G41" i="26"/>
  <c r="G42" i="26"/>
  <c r="G43" i="26"/>
  <c r="G22" i="26"/>
  <c r="E43" i="26"/>
  <c r="E23" i="26"/>
  <c r="E24" i="26"/>
  <c r="E25" i="26"/>
  <c r="E26" i="26"/>
  <c r="E27" i="26"/>
  <c r="E28" i="26"/>
  <c r="E29" i="26"/>
  <c r="E30" i="26"/>
  <c r="E31" i="26"/>
  <c r="E32" i="26"/>
  <c r="E33" i="26"/>
  <c r="E34" i="26"/>
  <c r="E35" i="26"/>
  <c r="E36" i="26"/>
  <c r="E37" i="26"/>
  <c r="E38" i="26"/>
  <c r="E39" i="26"/>
  <c r="E40" i="26"/>
  <c r="E41" i="26"/>
  <c r="E42" i="26"/>
  <c r="E22" i="26"/>
  <c r="C27" i="26"/>
  <c r="C28" i="26"/>
  <c r="C29" i="26"/>
  <c r="C30" i="26"/>
  <c r="C31" i="26"/>
  <c r="C32" i="26"/>
  <c r="C33" i="26"/>
  <c r="C34" i="26"/>
  <c r="C35" i="26"/>
  <c r="C36" i="26"/>
  <c r="C37" i="26"/>
  <c r="C38" i="26"/>
  <c r="C39" i="26"/>
  <c r="C40" i="26"/>
  <c r="C41" i="26"/>
  <c r="C42" i="26"/>
  <c r="C43" i="26"/>
  <c r="C23" i="26"/>
  <c r="C24" i="26"/>
  <c r="C25" i="26"/>
  <c r="C26" i="26"/>
  <c r="C31" i="22"/>
  <c r="H2" i="26"/>
  <c r="H1" i="26"/>
  <c r="G16" i="24"/>
  <c r="G15" i="24"/>
  <c r="G13" i="24"/>
  <c r="G12" i="24"/>
  <c r="G11" i="24"/>
  <c r="H5" i="24"/>
  <c r="D20" i="16"/>
  <c r="C20" i="16"/>
  <c r="D19" i="16"/>
  <c r="C19" i="16"/>
  <c r="D18" i="16"/>
  <c r="C18" i="16"/>
  <c r="H38" i="22"/>
  <c r="I38" i="22"/>
  <c r="J38" i="22"/>
  <c r="K38" i="22"/>
  <c r="L38" i="22"/>
  <c r="M38" i="22"/>
  <c r="N38" i="22"/>
  <c r="O38" i="22"/>
  <c r="P38" i="22"/>
  <c r="Q38" i="22"/>
  <c r="R38" i="22"/>
  <c r="H37" i="22"/>
  <c r="I37" i="22"/>
  <c r="J37" i="22"/>
  <c r="K37" i="22"/>
  <c r="L37" i="22"/>
  <c r="M37" i="22"/>
  <c r="N37" i="22"/>
  <c r="O37" i="22"/>
  <c r="P37" i="22"/>
  <c r="Q37" i="22"/>
  <c r="R37" i="22"/>
  <c r="G38" i="22"/>
  <c r="G37" i="22"/>
  <c r="K40" i="22"/>
  <c r="J41" i="22"/>
  <c r="G41" i="22"/>
  <c r="H40" i="22"/>
  <c r="G40" i="22"/>
  <c r="G30" i="22"/>
  <c r="R47" i="22"/>
  <c r="Q47" i="22"/>
  <c r="P47" i="22"/>
  <c r="O47" i="22"/>
  <c r="N47" i="22"/>
  <c r="M47" i="22"/>
  <c r="L47" i="22"/>
  <c r="K47" i="22"/>
  <c r="J47" i="22"/>
  <c r="I47" i="22"/>
  <c r="H47" i="22"/>
  <c r="G47" i="22"/>
  <c r="R46" i="22"/>
  <c r="Q46" i="22"/>
  <c r="P46" i="22"/>
  <c r="O46" i="22"/>
  <c r="N46" i="22"/>
  <c r="M46" i="22"/>
  <c r="L46" i="22"/>
  <c r="K46" i="22"/>
  <c r="J46" i="22"/>
  <c r="I46" i="22"/>
  <c r="H46" i="22"/>
  <c r="G46" i="22"/>
  <c r="R44" i="22"/>
  <c r="Q44" i="22"/>
  <c r="P44" i="22"/>
  <c r="O44" i="22"/>
  <c r="N44" i="22"/>
  <c r="M44" i="22"/>
  <c r="L44" i="22"/>
  <c r="K44" i="22"/>
  <c r="J44" i="22"/>
  <c r="I44" i="22"/>
  <c r="H44" i="22"/>
  <c r="G44" i="22"/>
  <c r="R43" i="22"/>
  <c r="Q43" i="22"/>
  <c r="P43" i="22"/>
  <c r="O43" i="22"/>
  <c r="N43" i="22"/>
  <c r="M43" i="22"/>
  <c r="L43" i="22"/>
  <c r="K43" i="22"/>
  <c r="J43" i="22"/>
  <c r="I43" i="22"/>
  <c r="H43" i="22"/>
  <c r="G43" i="22"/>
  <c r="R41" i="22"/>
  <c r="Q41" i="22"/>
  <c r="P41" i="22"/>
  <c r="O41" i="22"/>
  <c r="N41" i="22"/>
  <c r="M41" i="22"/>
  <c r="L41" i="22"/>
  <c r="K41" i="22"/>
  <c r="I41" i="22"/>
  <c r="H41" i="22"/>
  <c r="R40" i="22"/>
  <c r="Q40" i="22"/>
  <c r="P40" i="22"/>
  <c r="O40" i="22"/>
  <c r="N40" i="22"/>
  <c r="M40" i="22"/>
  <c r="L40" i="22"/>
  <c r="J40" i="22"/>
  <c r="I40" i="22"/>
  <c r="R35" i="22"/>
  <c r="Q35" i="22"/>
  <c r="P35" i="22"/>
  <c r="O35" i="22"/>
  <c r="N35" i="22"/>
  <c r="M35" i="22"/>
  <c r="L35" i="22"/>
  <c r="K35" i="22"/>
  <c r="J35" i="22"/>
  <c r="I35" i="22"/>
  <c r="H35" i="22"/>
  <c r="G35" i="22"/>
  <c r="R34" i="22"/>
  <c r="Q34" i="22"/>
  <c r="P34" i="22"/>
  <c r="O34" i="22"/>
  <c r="N34" i="22"/>
  <c r="M34" i="22"/>
  <c r="L34" i="22"/>
  <c r="K34" i="22"/>
  <c r="J34" i="22"/>
  <c r="I34" i="22"/>
  <c r="H34" i="22"/>
  <c r="G34" i="22"/>
  <c r="R32" i="22"/>
  <c r="Q32" i="22"/>
  <c r="P32" i="22"/>
  <c r="O32" i="22"/>
  <c r="N32" i="22"/>
  <c r="M32" i="22"/>
  <c r="L32" i="22"/>
  <c r="K32" i="22"/>
  <c r="J32" i="22"/>
  <c r="I32" i="22"/>
  <c r="H32" i="22"/>
  <c r="G32" i="22"/>
  <c r="R31" i="22"/>
  <c r="Q31" i="22"/>
  <c r="P31" i="22"/>
  <c r="O31" i="22"/>
  <c r="N31" i="22"/>
  <c r="M31" i="22"/>
  <c r="L31" i="22"/>
  <c r="K31" i="22"/>
  <c r="J31" i="22"/>
  <c r="I31" i="22"/>
  <c r="H31" i="22"/>
  <c r="G31" i="22"/>
  <c r="R30" i="22"/>
  <c r="Q30" i="22"/>
  <c r="P30" i="22"/>
  <c r="O30" i="22"/>
  <c r="N30" i="22"/>
  <c r="M30" i="22"/>
  <c r="L30" i="22"/>
  <c r="K30" i="22"/>
  <c r="J30" i="22"/>
  <c r="I30" i="22"/>
  <c r="H30" i="22"/>
  <c r="F44" i="26" l="1"/>
  <c r="H44" i="26"/>
  <c r="D44" i="26"/>
  <c r="G44" i="26"/>
  <c r="E44" i="26"/>
  <c r="C44" i="26"/>
  <c r="F11" i="26"/>
  <c r="C26" i="16" s="1"/>
  <c r="C39" i="22"/>
  <c r="C32" i="22"/>
  <c r="G39" i="22"/>
  <c r="R39" i="22"/>
  <c r="Q39" i="22"/>
  <c r="P39" i="22"/>
  <c r="O39" i="22"/>
  <c r="N39" i="22"/>
  <c r="M39" i="22"/>
  <c r="L39" i="22"/>
  <c r="K39" i="22"/>
  <c r="J39" i="22"/>
  <c r="I39" i="22"/>
  <c r="H39" i="22"/>
  <c r="D17" i="16"/>
  <c r="D16" i="16"/>
  <c r="C15" i="16"/>
  <c r="R36" i="22"/>
  <c r="Q36" i="22"/>
  <c r="P36" i="22"/>
  <c r="O36" i="22"/>
  <c r="N36" i="22"/>
  <c r="R48" i="22"/>
  <c r="Q48" i="22"/>
  <c r="P48" i="22"/>
  <c r="O48" i="22"/>
  <c r="N48" i="22"/>
  <c r="M48" i="22"/>
  <c r="L48" i="22"/>
  <c r="K48" i="22"/>
  <c r="J48" i="22"/>
  <c r="I48" i="22"/>
  <c r="H48" i="22"/>
  <c r="G48" i="22"/>
  <c r="R45" i="22"/>
  <c r="Q45" i="22"/>
  <c r="P45" i="22"/>
  <c r="O45" i="22"/>
  <c r="N45" i="22"/>
  <c r="M45" i="22"/>
  <c r="K45" i="22"/>
  <c r="J45" i="22"/>
  <c r="I45" i="22"/>
  <c r="H45" i="22"/>
  <c r="G45" i="22"/>
  <c r="R42" i="22"/>
  <c r="Q42" i="22"/>
  <c r="O42" i="22"/>
  <c r="N42" i="22"/>
  <c r="M42" i="22"/>
  <c r="K42" i="22"/>
  <c r="I42" i="22"/>
  <c r="G42" i="22"/>
  <c r="P42" i="22"/>
  <c r="L42" i="22"/>
  <c r="J42" i="22"/>
  <c r="H42" i="22"/>
  <c r="M36" i="22"/>
  <c r="L36" i="22"/>
  <c r="C17" i="16" s="1"/>
  <c r="K36" i="22"/>
  <c r="J36" i="22"/>
  <c r="I36" i="22"/>
  <c r="H36" i="22"/>
  <c r="G36" i="22"/>
  <c r="C35" i="22" s="1"/>
  <c r="C36" i="22" s="1"/>
  <c r="R33" i="22"/>
  <c r="Q33" i="22"/>
  <c r="P33" i="22"/>
  <c r="O33" i="22"/>
  <c r="N33" i="22"/>
  <c r="M33" i="22"/>
  <c r="L33" i="22"/>
  <c r="C16" i="16" s="1"/>
  <c r="K33" i="22"/>
  <c r="J33" i="22"/>
  <c r="I33" i="22"/>
  <c r="H33" i="22"/>
  <c r="G33" i="22"/>
  <c r="L45" i="22"/>
  <c r="F12" i="26" l="1"/>
  <c r="C27" i="16" s="1"/>
  <c r="C40" i="22"/>
  <c r="B17" i="16"/>
  <c r="D8" i="16" l="1"/>
  <c r="F2" i="18" s="1"/>
  <c r="B8" i="16"/>
  <c r="F1" i="18" s="1"/>
  <c r="H5" i="20"/>
  <c r="N13" i="8"/>
  <c r="B15" i="18"/>
  <c r="B28" i="8"/>
  <c r="K28" i="8"/>
  <c r="F3" i="18"/>
  <c r="D13" i="18" s="1"/>
  <c r="N19" i="8"/>
  <c r="B21" i="18" s="1"/>
  <c r="N18" i="8"/>
  <c r="B20" i="18"/>
  <c r="N17" i="8"/>
  <c r="B19" i="18" s="1"/>
  <c r="N15" i="8"/>
  <c r="B17" i="18" s="1"/>
  <c r="N14" i="8"/>
  <c r="B16" i="18"/>
  <c r="N12" i="8"/>
  <c r="B14" i="18" s="1"/>
  <c r="N11" i="8"/>
  <c r="B13" i="18" s="1"/>
  <c r="N8" i="8"/>
  <c r="B10" i="18"/>
  <c r="N7" i="8"/>
  <c r="B9" i="18" s="1"/>
  <c r="N6" i="8"/>
  <c r="B8" i="18"/>
  <c r="N10" i="8"/>
  <c r="B12" i="18" s="1"/>
  <c r="N16" i="8"/>
  <c r="B18" i="18"/>
  <c r="N20" i="8"/>
  <c r="B22" i="18" s="1"/>
  <c r="N21" i="8"/>
  <c r="B23" i="18" s="1"/>
  <c r="N9" i="8"/>
  <c r="B11" i="18" s="1"/>
  <c r="N27" i="8"/>
  <c r="B29" i="18"/>
  <c r="N22" i="8"/>
  <c r="B24" i="18" s="1"/>
  <c r="N23" i="8"/>
  <c r="B25" i="18" s="1"/>
  <c r="N24" i="8"/>
  <c r="B26" i="18" s="1"/>
  <c r="N25" i="8"/>
  <c r="B27" i="18" s="1"/>
  <c r="N26" i="8"/>
  <c r="B28" i="18" s="1"/>
  <c r="C28" i="8"/>
  <c r="D28" i="8"/>
  <c r="E28" i="8"/>
  <c r="F28" i="8"/>
  <c r="G28" i="8"/>
  <c r="H28" i="8"/>
  <c r="I28" i="8"/>
  <c r="J28" i="8"/>
  <c r="L28" i="8"/>
  <c r="M28" i="8"/>
  <c r="N28" i="8" l="1"/>
  <c r="E13" i="18"/>
  <c r="L2" i="8"/>
  <c r="L1" i="8"/>
  <c r="D19" i="18"/>
  <c r="D16" i="18"/>
  <c r="E16" i="18" s="1"/>
  <c r="D10" i="18"/>
  <c r="E10" i="18" s="1"/>
  <c r="C26" i="18"/>
  <c r="F26" i="18" s="1"/>
  <c r="D27" i="18"/>
  <c r="E27" i="18" s="1"/>
  <c r="D17" i="18"/>
  <c r="E17" i="18" s="1"/>
  <c r="D8" i="18"/>
  <c r="E8" i="18" s="1"/>
  <c r="D14" i="18"/>
  <c r="E14" i="18" s="1"/>
  <c r="C25" i="18"/>
  <c r="F25" i="18" s="1"/>
  <c r="D11" i="18"/>
  <c r="E11" i="18" s="1"/>
  <c r="C10" i="18"/>
  <c r="F10" i="18" s="1"/>
  <c r="C21" i="18"/>
  <c r="F21" i="18" s="1"/>
  <c r="D28" i="18"/>
  <c r="E28" i="18" s="1"/>
  <c r="C14" i="18"/>
  <c r="F14" i="18" s="1"/>
  <c r="D20" i="18"/>
  <c r="E20" i="18" s="1"/>
  <c r="D21" i="18"/>
  <c r="E21" i="18" s="1"/>
  <c r="D23" i="18"/>
  <c r="E23" i="18" s="1"/>
  <c r="D9" i="18"/>
  <c r="E9" i="18" s="1"/>
  <c r="C28" i="18"/>
  <c r="F28" i="18" s="1"/>
  <c r="D12" i="18"/>
  <c r="E12" i="18" s="1"/>
  <c r="C15" i="18"/>
  <c r="F15" i="18" s="1"/>
  <c r="C12" i="18"/>
  <c r="F12" i="18" s="1"/>
  <c r="D18" i="18"/>
  <c r="E18" i="18" s="1"/>
  <c r="D24" i="18"/>
  <c r="E24" i="18" s="1"/>
  <c r="C13" i="18"/>
  <c r="F13" i="18" s="1"/>
  <c r="D22" i="18"/>
  <c r="E22" i="18" s="1"/>
  <c r="C20" i="18"/>
  <c r="C27" i="18"/>
  <c r="F27" i="18" s="1"/>
  <c r="D15" i="18"/>
  <c r="E15" i="18" s="1"/>
  <c r="C18" i="18"/>
  <c r="F18" i="18" s="1"/>
  <c r="C17" i="18"/>
  <c r="F17" i="18" s="1"/>
  <c r="D26" i="18"/>
  <c r="E26" i="18" s="1"/>
  <c r="C24" i="18"/>
  <c r="F24" i="18" s="1"/>
  <c r="D29" i="18"/>
  <c r="C29" i="18" s="1"/>
  <c r="F29" i="18" s="1"/>
  <c r="F20" i="18"/>
  <c r="B30" i="18"/>
  <c r="E19" i="18"/>
  <c r="D25" i="18"/>
  <c r="E25" i="18" s="1"/>
  <c r="C22" i="18"/>
  <c r="F22" i="18" s="1"/>
  <c r="C11" i="18"/>
  <c r="F11" i="18" s="1"/>
  <c r="C16" i="18"/>
  <c r="F16" i="18" s="1"/>
  <c r="C19" i="18"/>
  <c r="F19" i="18" s="1"/>
  <c r="C8" i="18"/>
  <c r="F8" i="18" s="1"/>
  <c r="C23" i="18"/>
  <c r="F23" i="18" s="1"/>
  <c r="C9" i="18"/>
  <c r="F9" i="18" s="1"/>
  <c r="E29" i="18" l="1"/>
  <c r="E30" i="18" s="1"/>
  <c r="F30" i="18"/>
  <c r="C28" i="16" l="1"/>
  <c r="F29" i="20" l="1"/>
  <c r="F31"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HOSTNAME</author>
  </authors>
  <commentList>
    <comment ref="H5" authorId="0" shapeId="0" xr:uid="{00000000-0006-0000-0000-000001000000}">
      <text>
        <r>
          <rPr>
            <b/>
            <sz val="9"/>
            <color indexed="81"/>
            <rFont val="ＭＳ Ｐゴシック"/>
            <family val="3"/>
            <charset val="128"/>
          </rPr>
          <t>印刷日が自動入力されます。</t>
        </r>
      </text>
    </comment>
    <comment ref="H15" authorId="0" shapeId="0" xr:uid="{00000000-0006-0000-0000-000002000000}">
      <text>
        <r>
          <rPr>
            <b/>
            <sz val="9"/>
            <color indexed="81"/>
            <rFont val="ＭＳ Ｐゴシック"/>
            <family val="3"/>
            <charset val="128"/>
          </rPr>
          <t>施設名を入力して下さい。</t>
        </r>
        <r>
          <rPr>
            <sz val="9"/>
            <color indexed="81"/>
            <rFont val="ＭＳ Ｐゴシック"/>
            <family val="3"/>
            <charset val="128"/>
          </rPr>
          <t xml:space="preserve">
ここに入力いただくと、別表にも反映されます。</t>
        </r>
      </text>
    </comment>
    <comment ref="H16" authorId="0" shapeId="0" xr:uid="{00000000-0006-0000-0000-000003000000}">
      <text>
        <r>
          <rPr>
            <b/>
            <sz val="9"/>
            <color indexed="81"/>
            <rFont val="ＭＳ Ｐゴシック"/>
            <family val="3"/>
            <charset val="128"/>
          </rPr>
          <t xml:space="preserve">施設コード（４桁）を入力して下さい。
</t>
        </r>
        <r>
          <rPr>
            <sz val="9"/>
            <color indexed="81"/>
            <rFont val="ＭＳ Ｐゴシック"/>
            <family val="3"/>
            <charset val="128"/>
          </rPr>
          <t xml:space="preserve">ここに入力いただくと、別表にも反映されます。
</t>
        </r>
      </text>
    </comment>
    <comment ref="F30" authorId="0" shapeId="0" xr:uid="{00000000-0006-0000-0000-000004000000}">
      <text>
        <r>
          <rPr>
            <b/>
            <sz val="9"/>
            <color indexed="81"/>
            <rFont val="ＭＳ Ｐゴシック"/>
            <family val="3"/>
            <charset val="128"/>
          </rPr>
          <t>現在の交付決定額を入力して下さい。</t>
        </r>
      </text>
    </comment>
    <comment ref="F31" authorId="0" shapeId="0" xr:uid="{00000000-0006-0000-0000-000005000000}">
      <text>
        <r>
          <rPr>
            <b/>
            <sz val="9"/>
            <color indexed="81"/>
            <rFont val="ＭＳ Ｐゴシック"/>
            <family val="3"/>
            <charset val="128"/>
          </rPr>
          <t>自動計算されます。</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A5" authorId="0" shapeId="0" xr:uid="{00000000-0006-0000-0200-000001000000}">
      <text>
        <r>
          <rPr>
            <b/>
            <sz val="9"/>
            <color indexed="10"/>
            <rFont val="MS P ゴシック"/>
            <family val="3"/>
            <charset val="128"/>
          </rPr>
          <t>令和８年９月　日付け八健高第2395号軽費老人ホーム利用料等取扱基準で定める「対象収入による階層区分」</t>
        </r>
      </text>
    </comment>
    <comment ref="H5" authorId="0" shapeId="0" xr:uid="{00000000-0006-0000-0200-000002000000}">
      <text>
        <r>
          <rPr>
            <b/>
            <sz val="9"/>
            <color indexed="10"/>
            <rFont val="MS P ゴシック"/>
            <family val="3"/>
            <charset val="128"/>
          </rPr>
          <t>令和８年10月１日までは実績を入力して下さい。それ以降分は見込で入力して下さい。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松岡　はるか</author>
    <author>大阪府</author>
  </authors>
  <commentList>
    <comment ref="A1" authorId="0" shapeId="0" xr:uid="{A490D8F3-B6AB-4C89-AF66-BA603A359E03}">
      <text>
        <r>
          <rPr>
            <b/>
            <sz val="10"/>
            <color indexed="10"/>
            <rFont val="MS P ゴシック"/>
            <family val="3"/>
            <charset val="128"/>
          </rPr>
          <t>・特定施設入居者生活介護及びその他サービスに従事する職員については入力しないでください。
・小数点第２位以下を切捨ててください。</t>
        </r>
      </text>
    </comment>
    <comment ref="L6" authorId="1" shapeId="0" xr:uid="{DCB90770-1C2F-4D76-A225-4BCD746B9839}">
      <text>
        <r>
          <rPr>
            <b/>
            <sz val="9"/>
            <color indexed="10"/>
            <rFont val="MS P ゴシック"/>
            <family val="3"/>
            <charset val="128"/>
          </rPr>
          <t>令和８年９月までは実績を入力して下さい。
それ以降分は見込の数値を入力して下さい。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H5" authorId="0" shapeId="0" xr:uid="{2FCFC200-A8D3-4CFD-A633-9BBE7758F9D5}">
      <text>
        <r>
          <rPr>
            <b/>
            <sz val="10"/>
            <color indexed="81"/>
            <rFont val="MS P ゴシック"/>
            <family val="3"/>
            <charset val="128"/>
          </rPr>
          <t>印刷日が自動入力されます。</t>
        </r>
      </text>
    </comment>
  </commentList>
</comments>
</file>

<file path=xl/sharedStrings.xml><?xml version="1.0" encoding="utf-8"?>
<sst xmlns="http://schemas.openxmlformats.org/spreadsheetml/2006/main" count="214" uniqueCount="157">
  <si>
    <t>事務費基準額</t>
  </si>
  <si>
    <t>備考</t>
  </si>
  <si>
    <t>階層区分</t>
  </si>
  <si>
    <t>4月</t>
  </si>
  <si>
    <t>5月</t>
  </si>
  <si>
    <t>6月</t>
  </si>
  <si>
    <t>７月</t>
  </si>
  <si>
    <t>８月</t>
  </si>
  <si>
    <t>９月</t>
  </si>
  <si>
    <t>10月</t>
  </si>
  <si>
    <t>11月</t>
  </si>
  <si>
    <t>12月</t>
  </si>
  <si>
    <t>１月</t>
  </si>
  <si>
    <t>２月</t>
  </si>
  <si>
    <t>３月</t>
  </si>
  <si>
    <t>計</t>
  </si>
  <si>
    <t>階層の区分</t>
  </si>
  <si>
    <t>施設名</t>
    <rPh sb="0" eb="2">
      <t>シセツ</t>
    </rPh>
    <rPh sb="2" eb="3">
      <t>メイ</t>
    </rPh>
    <phoneticPr fontId="2"/>
  </si>
  <si>
    <t>補　助　金　所　要　額　調　書</t>
    <rPh sb="0" eb="5">
      <t>ホジョキン</t>
    </rPh>
    <rPh sb="6" eb="7">
      <t>トコロ</t>
    </rPh>
    <rPh sb="8" eb="9">
      <t>ヨウ</t>
    </rPh>
    <rPh sb="10" eb="11">
      <t>ガク</t>
    </rPh>
    <rPh sb="12" eb="13">
      <t>チョウ</t>
    </rPh>
    <rPh sb="14" eb="15">
      <t>ショ</t>
    </rPh>
    <phoneticPr fontId="2"/>
  </si>
  <si>
    <t>夫婦の場合</t>
    <rPh sb="0" eb="2">
      <t>フウフ</t>
    </rPh>
    <rPh sb="3" eb="5">
      <t>バアイ</t>
    </rPh>
    <phoneticPr fontId="2"/>
  </si>
  <si>
    <t>施設名</t>
    <rPh sb="0" eb="2">
      <t>シセツ</t>
    </rPh>
    <rPh sb="2" eb="3">
      <t>メイ</t>
    </rPh>
    <phoneticPr fontId="2"/>
  </si>
  <si>
    <t>（注１）</t>
    <rPh sb="1" eb="2">
      <t>チュウ</t>
    </rPh>
    <phoneticPr fontId="2"/>
  </si>
  <si>
    <t>　各月の利用人員は、各月初日の実利用人員を記入すること。（ただし、事業開始後３ヶ月を経過した日の属する月までは、30日又は当該月の実日数で除した人員によること。）</t>
    <phoneticPr fontId="2"/>
  </si>
  <si>
    <t>施設コード</t>
    <rPh sb="0" eb="2">
      <t>シセツ</t>
    </rPh>
    <phoneticPr fontId="2"/>
  </si>
  <si>
    <t>事務費分
（月額）②</t>
    <rPh sb="0" eb="2">
      <t>ジム</t>
    </rPh>
    <rPh sb="2" eb="3">
      <t>ヒ</t>
    </rPh>
    <rPh sb="3" eb="4">
      <t>ブン</t>
    </rPh>
    <rPh sb="6" eb="8">
      <t>ゲツガク</t>
    </rPh>
    <phoneticPr fontId="2"/>
  </si>
  <si>
    <t>事務費（月額基準単価）</t>
    <rPh sb="0" eb="2">
      <t>ジム</t>
    </rPh>
    <rPh sb="2" eb="3">
      <t>ヒ</t>
    </rPh>
    <rPh sb="4" eb="6">
      <t>ゲツガク</t>
    </rPh>
    <rPh sb="6" eb="8">
      <t>キジュン</t>
    </rPh>
    <rPh sb="8" eb="10">
      <t>タンカ</t>
    </rPh>
    <phoneticPr fontId="2"/>
  </si>
  <si>
    <t>サービスの提供に要する費用の全額</t>
    <rPh sb="4" eb="6">
      <t>テイキョウ</t>
    </rPh>
    <rPh sb="7" eb="8">
      <t>ヨウ</t>
    </rPh>
    <rPh sb="10" eb="12">
      <t>ヒヨウ</t>
    </rPh>
    <rPh sb="13" eb="15">
      <t>ゼンガク</t>
    </rPh>
    <phoneticPr fontId="2"/>
  </si>
  <si>
    <t>記</t>
    <rPh sb="0" eb="1">
      <t>キ</t>
    </rPh>
    <phoneticPr fontId="2"/>
  </si>
  <si>
    <t>施　設　名</t>
    <rPh sb="0" eb="1">
      <t>シ</t>
    </rPh>
    <rPh sb="2" eb="3">
      <t>セツ</t>
    </rPh>
    <rPh sb="4" eb="5">
      <t>メイ</t>
    </rPh>
    <phoneticPr fontId="2"/>
  </si>
  <si>
    <t>代表者氏名</t>
    <rPh sb="0" eb="3">
      <t>ダイヒョウシャ</t>
    </rPh>
    <rPh sb="3" eb="5">
      <t>シメイ</t>
    </rPh>
    <phoneticPr fontId="2"/>
  </si>
  <si>
    <t>法　 人　 名</t>
    <rPh sb="0" eb="1">
      <t>ホウ</t>
    </rPh>
    <rPh sb="3" eb="4">
      <t>ヒト</t>
    </rPh>
    <rPh sb="6" eb="7">
      <t>メイ</t>
    </rPh>
    <phoneticPr fontId="2"/>
  </si>
  <si>
    <t>所　 在　 地</t>
    <rPh sb="0" eb="1">
      <t>トコロ</t>
    </rPh>
    <rPh sb="3" eb="4">
      <t>ザイ</t>
    </rPh>
    <rPh sb="6" eb="7">
      <t>チ</t>
    </rPh>
    <phoneticPr fontId="2"/>
  </si>
  <si>
    <t>施　設　情　報</t>
    <rPh sb="0" eb="1">
      <t>シ</t>
    </rPh>
    <rPh sb="2" eb="3">
      <t>セツ</t>
    </rPh>
    <rPh sb="4" eb="5">
      <t>ジョウ</t>
    </rPh>
    <rPh sb="6" eb="7">
      <t>ホウ</t>
    </rPh>
    <phoneticPr fontId="2"/>
  </si>
  <si>
    <t>軽費老人ホーム定員数</t>
    <rPh sb="0" eb="2">
      <t>ケイヒ</t>
    </rPh>
    <rPh sb="2" eb="4">
      <t>ロウジン</t>
    </rPh>
    <rPh sb="7" eb="10">
      <t>テイインスウ</t>
    </rPh>
    <phoneticPr fontId="2"/>
  </si>
  <si>
    <t>一般入所　事務費単価
（月額基準単価）</t>
    <rPh sb="0" eb="2">
      <t>イッパン</t>
    </rPh>
    <rPh sb="2" eb="4">
      <t>ニュウショ</t>
    </rPh>
    <rPh sb="5" eb="8">
      <t>ジムヒ</t>
    </rPh>
    <rPh sb="8" eb="10">
      <t>タンカ</t>
    </rPh>
    <rPh sb="12" eb="14">
      <t>ゲツガク</t>
    </rPh>
    <rPh sb="14" eb="16">
      <t>キジュン</t>
    </rPh>
    <rPh sb="16" eb="18">
      <t>タンカ</t>
    </rPh>
    <phoneticPr fontId="2"/>
  </si>
  <si>
    <t>項目</t>
    <rPh sb="0" eb="2">
      <t>コウモク</t>
    </rPh>
    <phoneticPr fontId="2"/>
  </si>
  <si>
    <t>金額</t>
    <rPh sb="0" eb="2">
      <t>キンガク</t>
    </rPh>
    <phoneticPr fontId="2"/>
  </si>
  <si>
    <t>備考</t>
    <rPh sb="0" eb="2">
      <t>ビコウ</t>
    </rPh>
    <phoneticPr fontId="2"/>
  </si>
  <si>
    <t>事務費支出額</t>
    <rPh sb="0" eb="3">
      <t>ジムヒ</t>
    </rPh>
    <rPh sb="3" eb="6">
      <t>シシュツガク</t>
    </rPh>
    <phoneticPr fontId="2"/>
  </si>
  <si>
    <t>（B)</t>
    <phoneticPr fontId="2"/>
  </si>
  <si>
    <t>事務費基準額</t>
    <rPh sb="0" eb="3">
      <t>ジムヒ</t>
    </rPh>
    <rPh sb="3" eb="5">
      <t>キジュン</t>
    </rPh>
    <rPh sb="5" eb="6">
      <t>ガク</t>
    </rPh>
    <phoneticPr fontId="2"/>
  </si>
  <si>
    <t>（C)</t>
    <phoneticPr fontId="2"/>
  </si>
  <si>
    <t>事務費本人徴収額</t>
    <rPh sb="0" eb="3">
      <t>ジムヒ</t>
    </rPh>
    <rPh sb="3" eb="5">
      <t>ホンニン</t>
    </rPh>
    <rPh sb="5" eb="8">
      <t>チョウシュウガク</t>
    </rPh>
    <phoneticPr fontId="2"/>
  </si>
  <si>
    <t>（D)</t>
    <phoneticPr fontId="2"/>
  </si>
  <si>
    <t>減免額・補助所要額</t>
    <rPh sb="0" eb="2">
      <t>ゲンメン</t>
    </rPh>
    <rPh sb="2" eb="3">
      <t>ガク</t>
    </rPh>
    <rPh sb="4" eb="6">
      <t>ホジョ</t>
    </rPh>
    <rPh sb="6" eb="8">
      <t>ショヨウ</t>
    </rPh>
    <rPh sb="8" eb="9">
      <t>ガク</t>
    </rPh>
    <phoneticPr fontId="2"/>
  </si>
  <si>
    <t>（E)=（B)又は（C）ー（D)</t>
    <rPh sb="7" eb="8">
      <t>マタ</t>
    </rPh>
    <phoneticPr fontId="2"/>
  </si>
  <si>
    <t>(B)欄の額又は(C)欄の額のいずれか少ない方の額から(D)欄の額を減じた額が入力されます。</t>
    <rPh sb="39" eb="41">
      <t>ニュウリョク</t>
    </rPh>
    <phoneticPr fontId="2"/>
  </si>
  <si>
    <t>年額
④=①×③</t>
    <rPh sb="0" eb="2">
      <t>ネンガクガク</t>
    </rPh>
    <phoneticPr fontId="2"/>
  </si>
  <si>
    <t>事務費本人徴収額
⑤=①×②</t>
    <phoneticPr fontId="2"/>
  </si>
  <si>
    <t>夫婦の
場合</t>
    <rPh sb="0" eb="2">
      <t>フウフ</t>
    </rPh>
    <rPh sb="4" eb="6">
      <t>バアイ</t>
    </rPh>
    <phoneticPr fontId="2"/>
  </si>
  <si>
    <t>単価区分別利用人員①</t>
    <phoneticPr fontId="2"/>
  </si>
  <si>
    <t>（１）平成３年７月１日以降入所者分</t>
    <rPh sb="3" eb="5">
      <t>ヘイセイ</t>
    </rPh>
    <rPh sb="6" eb="7">
      <t>ネン</t>
    </rPh>
    <rPh sb="8" eb="9">
      <t>ガツ</t>
    </rPh>
    <rPh sb="10" eb="11">
      <t>ニチ</t>
    </rPh>
    <rPh sb="11" eb="13">
      <t>イコウ</t>
    </rPh>
    <rPh sb="13" eb="16">
      <t>ニュウショシャ</t>
    </rPh>
    <rPh sb="16" eb="17">
      <t>ブン</t>
    </rPh>
    <phoneticPr fontId="2"/>
  </si>
  <si>
    <t>別表１　補助金所要額調書</t>
    <rPh sb="0" eb="2">
      <t>ベッピョウ</t>
    </rPh>
    <rPh sb="4" eb="7">
      <t>ホジョキン</t>
    </rPh>
    <rPh sb="7" eb="9">
      <t>ショヨウ</t>
    </rPh>
    <rPh sb="9" eb="10">
      <t>ガク</t>
    </rPh>
    <rPh sb="10" eb="12">
      <t>チョウショ</t>
    </rPh>
    <phoneticPr fontId="2"/>
  </si>
  <si>
    <t>月額③</t>
    <rPh sb="0" eb="2">
      <t>ゲツガク</t>
    </rPh>
    <phoneticPr fontId="2"/>
  </si>
  <si>
    <t>軽費老人ホーム事務費補助金変更交付申請書</t>
    <rPh sb="0" eb="2">
      <t>ケイヒ</t>
    </rPh>
    <rPh sb="2" eb="4">
      <t>ロウジン</t>
    </rPh>
    <rPh sb="7" eb="10">
      <t>ジムヒ</t>
    </rPh>
    <rPh sb="10" eb="13">
      <t>ホジョキン</t>
    </rPh>
    <rPh sb="13" eb="15">
      <t>ヘンコウ</t>
    </rPh>
    <rPh sb="15" eb="17">
      <t>コウフ</t>
    </rPh>
    <rPh sb="17" eb="20">
      <t>シンセイショ</t>
    </rPh>
    <phoneticPr fontId="2"/>
  </si>
  <si>
    <t>１　補助金　変更後交付申請額</t>
    <rPh sb="2" eb="5">
      <t>ホジョキン</t>
    </rPh>
    <rPh sb="6" eb="8">
      <t>ヘンコウ</t>
    </rPh>
    <rPh sb="8" eb="9">
      <t>ゴ</t>
    </rPh>
    <rPh sb="9" eb="11">
      <t>コウフ</t>
    </rPh>
    <rPh sb="11" eb="13">
      <t>シンセイ</t>
    </rPh>
    <rPh sb="13" eb="14">
      <t>ガク</t>
    </rPh>
    <phoneticPr fontId="2"/>
  </si>
  <si>
    <t>円</t>
    <rPh sb="0" eb="1">
      <t>エン</t>
    </rPh>
    <phoneticPr fontId="2"/>
  </si>
  <si>
    <t>２　補助金　既交付決定額</t>
    <rPh sb="2" eb="5">
      <t>ホジョキン</t>
    </rPh>
    <rPh sb="6" eb="7">
      <t>スデ</t>
    </rPh>
    <rPh sb="7" eb="9">
      <t>コウフ</t>
    </rPh>
    <rPh sb="9" eb="11">
      <t>ケッテイ</t>
    </rPh>
    <rPh sb="11" eb="12">
      <t>ガク</t>
    </rPh>
    <phoneticPr fontId="2"/>
  </si>
  <si>
    <t>３　差引増減額</t>
    <rPh sb="2" eb="4">
      <t>サシヒキ</t>
    </rPh>
    <rPh sb="4" eb="7">
      <t>ゾウゲンガク</t>
    </rPh>
    <phoneticPr fontId="2"/>
  </si>
  <si>
    <t>別表２　階層別・月別利用人員内訳</t>
    <rPh sb="0" eb="2">
      <t>ベッピョウ</t>
    </rPh>
    <phoneticPr fontId="2"/>
  </si>
  <si>
    <t>別表３　利用料納付額及び事務費基準額内訳</t>
    <rPh sb="0" eb="2">
      <t>ベッピョウ</t>
    </rPh>
    <rPh sb="4" eb="6">
      <t>リヨウ</t>
    </rPh>
    <rPh sb="6" eb="7">
      <t>リョウ</t>
    </rPh>
    <rPh sb="7" eb="9">
      <t>ノウフ</t>
    </rPh>
    <rPh sb="9" eb="10">
      <t>ガク</t>
    </rPh>
    <rPh sb="10" eb="11">
      <t>オヨ</t>
    </rPh>
    <rPh sb="12" eb="15">
      <t>ジムヒ</t>
    </rPh>
    <rPh sb="15" eb="17">
      <t>キジュン</t>
    </rPh>
    <rPh sb="17" eb="18">
      <t>ガク</t>
    </rPh>
    <rPh sb="18" eb="20">
      <t>ウチワケ</t>
    </rPh>
    <phoneticPr fontId="2"/>
  </si>
  <si>
    <t>変更交付申請用</t>
    <rPh sb="0" eb="2">
      <t>ヘンコウ</t>
    </rPh>
    <rPh sb="2" eb="4">
      <t>コウフ</t>
    </rPh>
    <rPh sb="4" eb="6">
      <t>シンセイ</t>
    </rPh>
    <rPh sb="6" eb="7">
      <t>ヨウ</t>
    </rPh>
    <phoneticPr fontId="2"/>
  </si>
  <si>
    <r>
      <rPr>
        <b/>
        <u/>
        <sz val="12"/>
        <rFont val="ＭＳ Ｐゴシック"/>
        <family val="3"/>
        <charset val="128"/>
      </rPr>
      <t>交付申請時の事務費支出額</t>
    </r>
    <r>
      <rPr>
        <sz val="12"/>
        <rFont val="ＭＳ Ｐゴシック"/>
        <family val="3"/>
        <charset val="128"/>
      </rPr>
      <t>を入力してください。</t>
    </r>
    <rPh sb="0" eb="2">
      <t>コウフ</t>
    </rPh>
    <rPh sb="2" eb="5">
      <t>シンセイジ</t>
    </rPh>
    <rPh sb="9" eb="11">
      <t>シシュツ</t>
    </rPh>
    <rPh sb="13" eb="15">
      <t>ニュウリョク</t>
    </rPh>
    <phoneticPr fontId="2"/>
  </si>
  <si>
    <t>（別記様式２）</t>
    <rPh sb="1" eb="3">
      <t>ベッキ</t>
    </rPh>
    <rPh sb="3" eb="5">
      <t>ヨウシキ</t>
    </rPh>
    <phoneticPr fontId="2"/>
  </si>
  <si>
    <t>生活費　設定額</t>
    <rPh sb="0" eb="3">
      <t>セイカツヒ</t>
    </rPh>
    <rPh sb="4" eb="6">
      <t>セッテイ</t>
    </rPh>
    <rPh sb="6" eb="7">
      <t>ガク</t>
    </rPh>
    <phoneticPr fontId="2"/>
  </si>
  <si>
    <t>　別表4：職員の状況表</t>
    <rPh sb="1" eb="3">
      <t>ベッピョウ</t>
    </rPh>
    <rPh sb="5" eb="7">
      <t>ショクイン</t>
    </rPh>
    <rPh sb="8" eb="10">
      <t>ジョウキョウ</t>
    </rPh>
    <rPh sb="10" eb="11">
      <t>ヒョウ</t>
    </rPh>
    <phoneticPr fontId="2"/>
  </si>
  <si>
    <t>（常勤換算にて入力）</t>
    <rPh sb="1" eb="3">
      <t>ジョウキン</t>
    </rPh>
    <rPh sb="3" eb="5">
      <t>カンサン</t>
    </rPh>
    <rPh sb="7" eb="9">
      <t>ニュウリョク</t>
    </rPh>
    <phoneticPr fontId="2"/>
  </si>
  <si>
    <t>職種</t>
    <rPh sb="0" eb="2">
      <t>ショクシュ</t>
    </rPh>
    <phoneticPr fontId="2"/>
  </si>
  <si>
    <t>氏名</t>
    <rPh sb="0" eb="2">
      <t>シメイ</t>
    </rPh>
    <phoneticPr fontId="2"/>
  </si>
  <si>
    <t>勤務開始日</t>
    <rPh sb="0" eb="2">
      <t>キンム</t>
    </rPh>
    <rPh sb="2" eb="5">
      <t>カイシビ</t>
    </rPh>
    <phoneticPr fontId="2"/>
  </si>
  <si>
    <t>R８年</t>
    <rPh sb="2" eb="3">
      <t>ネン</t>
    </rPh>
    <phoneticPr fontId="2"/>
  </si>
  <si>
    <t>異動日
勤務終了日</t>
    <rPh sb="0" eb="2">
      <t>イドウ</t>
    </rPh>
    <rPh sb="2" eb="3">
      <t>ビ</t>
    </rPh>
    <rPh sb="4" eb="6">
      <t>キンム</t>
    </rPh>
    <rPh sb="6" eb="9">
      <t>シュウリョウビ</t>
    </rPh>
    <phoneticPr fontId="2"/>
  </si>
  <si>
    <t>４月</t>
    <rPh sb="1" eb="2">
      <t>ガツ</t>
    </rPh>
    <phoneticPr fontId="2"/>
  </si>
  <si>
    <t>５月</t>
    <rPh sb="1" eb="2">
      <t>ガツ</t>
    </rPh>
    <phoneticPr fontId="2"/>
  </si>
  <si>
    <t>６月</t>
  </si>
  <si>
    <t>１０月</t>
  </si>
  <si>
    <t>１１月</t>
  </si>
  <si>
    <t>１２月</t>
  </si>
  <si>
    <t>施設長</t>
  </si>
  <si>
    <t>生活相談員</t>
  </si>
  <si>
    <t>介護職員</t>
  </si>
  <si>
    <t>看護職員</t>
  </si>
  <si>
    <t>栄養士</t>
  </si>
  <si>
    <t>事務員</t>
  </si>
  <si>
    <t>施設長</t>
    <rPh sb="0" eb="3">
      <t>シセツチョウ</t>
    </rPh>
    <phoneticPr fontId="2"/>
  </si>
  <si>
    <t>生活相談員</t>
    <rPh sb="0" eb="2">
      <t>セイカツ</t>
    </rPh>
    <rPh sb="2" eb="5">
      <t>ソウダンイン</t>
    </rPh>
    <phoneticPr fontId="2"/>
  </si>
  <si>
    <t>常勤</t>
    <rPh sb="0" eb="2">
      <t>ジョウキン</t>
    </rPh>
    <phoneticPr fontId="2"/>
  </si>
  <si>
    <t>非常勤</t>
    <rPh sb="0" eb="3">
      <t>ヒジョウキン</t>
    </rPh>
    <phoneticPr fontId="2"/>
  </si>
  <si>
    <t>計</t>
    <rPh sb="0" eb="1">
      <t>ケイ</t>
    </rPh>
    <phoneticPr fontId="2"/>
  </si>
  <si>
    <t>介護職員</t>
    <rPh sb="0" eb="2">
      <t>カイゴ</t>
    </rPh>
    <rPh sb="2" eb="4">
      <t>ショクイン</t>
    </rPh>
    <phoneticPr fontId="2"/>
  </si>
  <si>
    <t>栄養士</t>
    <rPh sb="0" eb="3">
      <t>エイヨウシ</t>
    </rPh>
    <phoneticPr fontId="2"/>
  </si>
  <si>
    <t>事務員</t>
    <rPh sb="0" eb="3">
      <t>ジムイン</t>
    </rPh>
    <phoneticPr fontId="2"/>
  </si>
  <si>
    <r>
      <rPr>
        <b/>
        <u/>
        <sz val="11"/>
        <rFont val="ＭＳ Ｐゴシック"/>
        <family val="3"/>
        <charset val="128"/>
      </rPr>
      <t>前年度平均</t>
    </r>
    <r>
      <rPr>
        <sz val="11"/>
        <rFont val="ＭＳ Ｐゴシック"/>
        <family val="3"/>
        <charset val="128"/>
      </rPr>
      <t>　一般入所者数</t>
    </r>
    <rPh sb="0" eb="3">
      <t>ゼンネンド</t>
    </rPh>
    <rPh sb="1" eb="3">
      <t>ネンド</t>
    </rPh>
    <rPh sb="3" eb="5">
      <t>ヘイキン</t>
    </rPh>
    <rPh sb="6" eb="8">
      <t>イッパン</t>
    </rPh>
    <rPh sb="8" eb="11">
      <t>ニュウショシャ</t>
    </rPh>
    <rPh sb="11" eb="12">
      <t>スウ</t>
    </rPh>
    <phoneticPr fontId="2"/>
  </si>
  <si>
    <t>基準</t>
    <rPh sb="0" eb="2">
      <t>キジュン</t>
    </rPh>
    <phoneticPr fontId="2"/>
  </si>
  <si>
    <t>配置人員</t>
    <rPh sb="0" eb="2">
      <t>ハイチ</t>
    </rPh>
    <rPh sb="2" eb="4">
      <t>ジンイン</t>
    </rPh>
    <phoneticPr fontId="2"/>
  </si>
  <si>
    <t>（内常勤者数）</t>
    <rPh sb="1" eb="2">
      <t>ウチ</t>
    </rPh>
    <rPh sb="2" eb="4">
      <t>ジョウキン</t>
    </rPh>
    <rPh sb="4" eb="5">
      <t>シャ</t>
    </rPh>
    <rPh sb="5" eb="6">
      <t>スウ</t>
    </rPh>
    <phoneticPr fontId="2"/>
  </si>
  <si>
    <t>看護職員</t>
    <rPh sb="0" eb="4">
      <t>カンゴショクイン</t>
    </rPh>
    <phoneticPr fontId="2"/>
  </si>
  <si>
    <t>職員状況
（令和８年９月時点）</t>
    <rPh sb="0" eb="2">
      <t>ショクイン</t>
    </rPh>
    <rPh sb="2" eb="4">
      <t>ジョウキョウ</t>
    </rPh>
    <rPh sb="6" eb="8">
      <t>レイワ</t>
    </rPh>
    <rPh sb="9" eb="10">
      <t>ネン</t>
    </rPh>
    <rPh sb="11" eb="12">
      <t>ガツ</t>
    </rPh>
    <rPh sb="12" eb="14">
      <t>ジテン</t>
    </rPh>
    <phoneticPr fontId="2"/>
  </si>
  <si>
    <t>R９年</t>
    <rPh sb="2" eb="3">
      <t>ネン</t>
    </rPh>
    <phoneticPr fontId="2"/>
  </si>
  <si>
    <t>常勤
非常勤</t>
    <rPh sb="0" eb="2">
      <t>ジョウキン</t>
    </rPh>
    <rPh sb="3" eb="6">
      <t>ヒジョウキン</t>
    </rPh>
    <phoneticPr fontId="2"/>
  </si>
  <si>
    <t>兼務関係</t>
    <phoneticPr fontId="2"/>
  </si>
  <si>
    <t>調理員その他の職員</t>
  </si>
  <si>
    <t>＜全職員（介護職員含む）＞</t>
    <rPh sb="1" eb="4">
      <t>ゼンショクイン</t>
    </rPh>
    <rPh sb="5" eb="9">
      <t>カイゴショクイン</t>
    </rPh>
    <rPh sb="9" eb="10">
      <t>フク</t>
    </rPh>
    <phoneticPr fontId="2"/>
  </si>
  <si>
    <t>　年間職員数（常勤換算）</t>
    <rPh sb="1" eb="3">
      <t>ネンカン</t>
    </rPh>
    <rPh sb="3" eb="5">
      <t>ショクイン</t>
    </rPh>
    <rPh sb="5" eb="6">
      <t>スウ</t>
    </rPh>
    <rPh sb="7" eb="11">
      <t>ジョウキンカンサン</t>
    </rPh>
    <phoneticPr fontId="2"/>
  </si>
  <si>
    <t>　月平均職員数（常勤換算）</t>
    <rPh sb="1" eb="7">
      <t>ツキヘイキンショクインスウ</t>
    </rPh>
    <rPh sb="8" eb="12">
      <t>ジョウキンカンサン</t>
    </rPh>
    <phoneticPr fontId="2"/>
  </si>
  <si>
    <t>＜介護職員＞</t>
    <rPh sb="1" eb="5">
      <t>カイゴショクイン</t>
    </rPh>
    <phoneticPr fontId="2"/>
  </si>
  <si>
    <t>　年間介護職員数（常勤換算）</t>
    <rPh sb="1" eb="7">
      <t>ネンカンカイゴショクイン</t>
    </rPh>
    <rPh sb="7" eb="8">
      <t>スウ</t>
    </rPh>
    <rPh sb="9" eb="13">
      <t>ジョウキンカンサン</t>
    </rPh>
    <phoneticPr fontId="2"/>
  </si>
  <si>
    <t>　月平均介護職員数（常勤換算）</t>
    <rPh sb="1" eb="8">
      <t>ツキヘイキンカイゴショクイン</t>
    </rPh>
    <rPh sb="8" eb="9">
      <t>スウ</t>
    </rPh>
    <rPh sb="10" eb="12">
      <t>ジョウキン</t>
    </rPh>
    <rPh sb="12" eb="14">
      <t>カンサン</t>
    </rPh>
    <phoneticPr fontId="2"/>
  </si>
  <si>
    <t>＜介護職員除く職員数＞</t>
    <rPh sb="1" eb="6">
      <t>カイゴショクインノゾ</t>
    </rPh>
    <rPh sb="7" eb="10">
      <t>ショクインスウ</t>
    </rPh>
    <phoneticPr fontId="2"/>
  </si>
  <si>
    <t>調理員その他の職員</t>
    <rPh sb="0" eb="3">
      <t>チョウリイン</t>
    </rPh>
    <rPh sb="5" eb="6">
      <t>タ</t>
    </rPh>
    <rPh sb="7" eb="9">
      <t>ショクイン</t>
    </rPh>
    <phoneticPr fontId="2"/>
  </si>
  <si>
    <t>別表３の事務費基準額の総額に、処遇改善総額（年額）を加えた額が入力されます。</t>
    <rPh sb="11" eb="13">
      <t>ソウガク</t>
    </rPh>
    <rPh sb="15" eb="21">
      <t>ショグウカイゼンソウガク</t>
    </rPh>
    <rPh sb="22" eb="24">
      <t>ネンガク</t>
    </rPh>
    <rPh sb="26" eb="27">
      <t>クワ</t>
    </rPh>
    <rPh sb="29" eb="30">
      <t>ガク</t>
    </rPh>
    <rPh sb="31" eb="33">
      <t>ニュウリョク</t>
    </rPh>
    <phoneticPr fontId="2"/>
  </si>
  <si>
    <t>別表３の事務費本人徴収額と処遇改善額により増額した本人徴収額の合計額が入力されます。</t>
    <rPh sb="13" eb="17">
      <t>ショグウカイゼン</t>
    </rPh>
    <rPh sb="17" eb="18">
      <t>ガク</t>
    </rPh>
    <rPh sb="21" eb="23">
      <t>ゾウガク</t>
    </rPh>
    <rPh sb="25" eb="34">
      <t>ホンニンチョウシュ</t>
    </rPh>
    <rPh sb="35" eb="37">
      <t>ニュウリョク</t>
    </rPh>
    <phoneticPr fontId="2"/>
  </si>
  <si>
    <t>軽費老人ホーム処遇改善計画書</t>
    <rPh sb="0" eb="2">
      <t>ケイヒ</t>
    </rPh>
    <rPh sb="2" eb="4">
      <t>ロウジン</t>
    </rPh>
    <rPh sb="7" eb="14">
      <t>ショグウカイゼンケイカクショ</t>
    </rPh>
    <phoneticPr fontId="2"/>
  </si>
  <si>
    <t>令和８年度に実施する処遇改善について計画書を提出いたします。</t>
    <rPh sb="0" eb="2">
      <t>レイワ</t>
    </rPh>
    <rPh sb="3" eb="5">
      <t>ネンド</t>
    </rPh>
    <rPh sb="6" eb="8">
      <t>ジッシ</t>
    </rPh>
    <rPh sb="10" eb="14">
      <t>ショグウカイゼン</t>
    </rPh>
    <rPh sb="18" eb="21">
      <t>ケイカクショ</t>
    </rPh>
    <rPh sb="22" eb="24">
      <t>テイシュツ</t>
    </rPh>
    <phoneticPr fontId="2"/>
  </si>
  <si>
    <t>記</t>
    <rPh sb="0" eb="1">
      <t>シル</t>
    </rPh>
    <phoneticPr fontId="2"/>
  </si>
  <si>
    <t>実施する処遇改善に✓を入れてください。</t>
    <rPh sb="0" eb="2">
      <t>ジッシ</t>
    </rPh>
    <rPh sb="4" eb="8">
      <t>ショグウカイゼン</t>
    </rPh>
    <rPh sb="11" eb="12">
      <t>イ</t>
    </rPh>
    <phoneticPr fontId="2"/>
  </si>
  <si>
    <t>施設コード</t>
    <rPh sb="0" eb="1">
      <t>シ</t>
    </rPh>
    <rPh sb="1" eb="2">
      <t>セツ</t>
    </rPh>
    <phoneticPr fontId="2"/>
  </si>
  <si>
    <t>加算１：介護職員１人当たり9,000円</t>
    <rPh sb="0" eb="2">
      <t>カサン</t>
    </rPh>
    <rPh sb="4" eb="8">
      <t>カイゴショクイン</t>
    </rPh>
    <rPh sb="9" eb="10">
      <t>リ</t>
    </rPh>
    <rPh sb="10" eb="11">
      <t>ア</t>
    </rPh>
    <rPh sb="18" eb="19">
      <t>エン</t>
    </rPh>
    <phoneticPr fontId="2"/>
  </si>
  <si>
    <t>加算２：サービスの提供に要する費用×1.16％</t>
    <rPh sb="0" eb="2">
      <t>カサン</t>
    </rPh>
    <phoneticPr fontId="2"/>
  </si>
  <si>
    <t>加算３：職員１人当たり10,000円（令和８年４月～令和８年９月）</t>
    <rPh sb="0" eb="2">
      <t>カサン</t>
    </rPh>
    <rPh sb="4" eb="6">
      <t>ショクイン</t>
    </rPh>
    <rPh sb="7" eb="8">
      <t>ヒト</t>
    </rPh>
    <rPh sb="8" eb="9">
      <t>ア</t>
    </rPh>
    <rPh sb="17" eb="18">
      <t>エン</t>
    </rPh>
    <rPh sb="19" eb="21">
      <t>レイワ</t>
    </rPh>
    <rPh sb="22" eb="23">
      <t>ネン</t>
    </rPh>
    <rPh sb="24" eb="25">
      <t>ガツ</t>
    </rPh>
    <rPh sb="26" eb="28">
      <t>レイワ</t>
    </rPh>
    <rPh sb="29" eb="30">
      <t>ネン</t>
    </rPh>
    <rPh sb="31" eb="32">
      <t>ガツ</t>
    </rPh>
    <phoneticPr fontId="2"/>
  </si>
  <si>
    <t>加算４：職員１人当たり10,000円（令和８年６月～）</t>
    <rPh sb="0" eb="2">
      <t>カサン</t>
    </rPh>
    <rPh sb="4" eb="6">
      <t>ショクイン</t>
    </rPh>
    <rPh sb="7" eb="8">
      <t>ヒト</t>
    </rPh>
    <rPh sb="8" eb="9">
      <t>ア</t>
    </rPh>
    <rPh sb="17" eb="18">
      <t>エン</t>
    </rPh>
    <rPh sb="19" eb="21">
      <t>レイワ</t>
    </rPh>
    <rPh sb="22" eb="23">
      <t>ネン</t>
    </rPh>
    <rPh sb="24" eb="25">
      <t>ガツ</t>
    </rPh>
    <phoneticPr fontId="2"/>
  </si>
  <si>
    <t>処遇改善を実施する場合は、下記【１】から【３】をご入力ください。</t>
    <rPh sb="13" eb="15">
      <t>カキ</t>
    </rPh>
    <rPh sb="25" eb="27">
      <t>ニュウリョク</t>
    </rPh>
    <phoneticPr fontId="2"/>
  </si>
  <si>
    <t>【１】申請する処遇改善加算は「１」、申請しないものは「0」と入力してください</t>
    <rPh sb="3" eb="5">
      <t>シンセイ</t>
    </rPh>
    <rPh sb="7" eb="9">
      <t>ショグウ</t>
    </rPh>
    <rPh sb="9" eb="11">
      <t>カイゼン</t>
    </rPh>
    <rPh sb="11" eb="13">
      <t>カサン</t>
    </rPh>
    <rPh sb="18" eb="20">
      <t>シンセイ</t>
    </rPh>
    <rPh sb="30" eb="32">
      <t>ニュウリョク</t>
    </rPh>
    <phoneticPr fontId="2"/>
  </si>
  <si>
    <t>0:申請しない　1:申請する</t>
    <rPh sb="2" eb="4">
      <t>シンセイ</t>
    </rPh>
    <rPh sb="10" eb="12">
      <t>シンセイ</t>
    </rPh>
    <phoneticPr fontId="2"/>
  </si>
  <si>
    <t>処遇改善額(月額）</t>
    <rPh sb="0" eb="2">
      <t>ショグウ</t>
    </rPh>
    <rPh sb="2" eb="5">
      <t>カイゼンガク</t>
    </rPh>
    <rPh sb="6" eb="8">
      <t>ゲツガク</t>
    </rPh>
    <phoneticPr fontId="2"/>
  </si>
  <si>
    <t>対象入所者１人当たりの処遇改善額</t>
    <rPh sb="0" eb="2">
      <t>タイショウ</t>
    </rPh>
    <rPh sb="2" eb="5">
      <t>ニュウショシャ</t>
    </rPh>
    <rPh sb="6" eb="7">
      <t>ニン</t>
    </rPh>
    <rPh sb="7" eb="8">
      <t>ア</t>
    </rPh>
    <rPh sb="11" eb="13">
      <t>ショグウ</t>
    </rPh>
    <rPh sb="13" eb="15">
      <t>カイゼン</t>
    </rPh>
    <rPh sb="15" eb="16">
      <t>ガク</t>
    </rPh>
    <phoneticPr fontId="2"/>
  </si>
  <si>
    <t>加算1</t>
    <rPh sb="0" eb="2">
      <t>カサン</t>
    </rPh>
    <phoneticPr fontId="2"/>
  </si>
  <si>
    <t>加算2</t>
    <rPh sb="0" eb="2">
      <t>カサン</t>
    </rPh>
    <phoneticPr fontId="2"/>
  </si>
  <si>
    <t>加算3(令和8年9月まで）</t>
    <rPh sb="0" eb="2">
      <t>カサン</t>
    </rPh>
    <rPh sb="4" eb="6">
      <t>レイワ</t>
    </rPh>
    <rPh sb="7" eb="8">
      <t>ネン</t>
    </rPh>
    <rPh sb="9" eb="10">
      <t>ガツ</t>
    </rPh>
    <phoneticPr fontId="2"/>
  </si>
  <si>
    <t>加算4（令和8年6月から）</t>
    <rPh sb="0" eb="2">
      <t>カサン</t>
    </rPh>
    <rPh sb="4" eb="6">
      <t>レイワ</t>
    </rPh>
    <rPh sb="7" eb="8">
      <t>ネン</t>
    </rPh>
    <rPh sb="9" eb="10">
      <t>ガツ</t>
    </rPh>
    <phoneticPr fontId="2"/>
  </si>
  <si>
    <t>処遇改善総額（年額）　</t>
    <rPh sb="0" eb="2">
      <t>ショグウ</t>
    </rPh>
    <rPh sb="2" eb="4">
      <t>カイゼン</t>
    </rPh>
    <rPh sb="4" eb="6">
      <t>ソウガク</t>
    </rPh>
    <rPh sb="7" eb="9">
      <t>ネンガク</t>
    </rPh>
    <phoneticPr fontId="2"/>
  </si>
  <si>
    <t>処遇改善により増額された本人徴収額の合計額（年額）</t>
    <rPh sb="0" eb="2">
      <t>ショグウ</t>
    </rPh>
    <rPh sb="2" eb="4">
      <t>カイゼン</t>
    </rPh>
    <rPh sb="7" eb="9">
      <t>ゾウガク</t>
    </rPh>
    <rPh sb="12" eb="14">
      <t>ホンニン</t>
    </rPh>
    <rPh sb="14" eb="17">
      <t>チョウシュウガク</t>
    </rPh>
    <rPh sb="18" eb="20">
      <t>ゴウケイ</t>
    </rPh>
    <rPh sb="20" eb="21">
      <t>ガク</t>
    </rPh>
    <rPh sb="22" eb="24">
      <t>ネンガク</t>
    </rPh>
    <phoneticPr fontId="2"/>
  </si>
  <si>
    <r>
      <rPr>
        <b/>
        <sz val="11"/>
        <rFont val="ＭＳ Ｐゴシック"/>
        <family val="3"/>
        <charset val="128"/>
      </rPr>
      <t>【２】処遇改善見込総額（年額）</t>
    </r>
    <r>
      <rPr>
        <sz val="11"/>
        <rFont val="ＭＳ Ｐゴシック"/>
        <family val="3"/>
        <charset val="128"/>
      </rPr>
      <t xml:space="preserve">
実際に支給する処遇改善額の総額（見込み）を入力してください。金額は</t>
    </r>
    <r>
      <rPr>
        <u/>
        <sz val="11"/>
        <rFont val="ＭＳ Ｐゴシック"/>
        <family val="3"/>
        <charset val="128"/>
      </rPr>
      <t>処遇改善総額（年額）</t>
    </r>
    <r>
      <rPr>
        <sz val="11"/>
        <rFont val="ＭＳ Ｐゴシック"/>
        <family val="3"/>
        <charset val="128"/>
      </rPr>
      <t>を超えるように設定してください。</t>
    </r>
    <rPh sb="49" eb="51">
      <t>ショグウ</t>
    </rPh>
    <rPh sb="51" eb="53">
      <t>カイゼン</t>
    </rPh>
    <rPh sb="53" eb="55">
      <t>ソウガク</t>
    </rPh>
    <rPh sb="56" eb="58">
      <t>ネンガク</t>
    </rPh>
    <phoneticPr fontId="2"/>
  </si>
  <si>
    <r>
      <rPr>
        <b/>
        <sz val="11"/>
        <rFont val="ＭＳ Ｐゴシック"/>
        <family val="3"/>
        <charset val="128"/>
      </rPr>
      <t>【３】処遇改善額の支給方法</t>
    </r>
    <r>
      <rPr>
        <sz val="11"/>
        <rFont val="ＭＳ Ｐゴシック"/>
        <family val="3"/>
        <charset val="128"/>
      </rPr>
      <t xml:space="preserve">
あてはまるものに✓をつけてください</t>
    </r>
    <rPh sb="3" eb="5">
      <t>ショグウ</t>
    </rPh>
    <rPh sb="5" eb="7">
      <t>カイゼン</t>
    </rPh>
    <rPh sb="7" eb="8">
      <t>ガク</t>
    </rPh>
    <rPh sb="9" eb="11">
      <t>シキュウ</t>
    </rPh>
    <rPh sb="11" eb="13">
      <t>ホウホウ</t>
    </rPh>
    <phoneticPr fontId="2"/>
  </si>
  <si>
    <t>基本給</t>
    <rPh sb="0" eb="3">
      <t>キホンキュウ</t>
    </rPh>
    <phoneticPr fontId="2"/>
  </si>
  <si>
    <t>手当（新設）</t>
    <rPh sb="0" eb="2">
      <t>テアテ</t>
    </rPh>
    <rPh sb="3" eb="5">
      <t>シンセツ</t>
    </rPh>
    <phoneticPr fontId="2"/>
  </si>
  <si>
    <t>手当（既存）</t>
    <rPh sb="0" eb="2">
      <t>テアテ</t>
    </rPh>
    <rPh sb="3" eb="5">
      <t>キゾン</t>
    </rPh>
    <phoneticPr fontId="2"/>
  </si>
  <si>
    <t>賞与</t>
    <rPh sb="0" eb="2">
      <t>ショウヨ</t>
    </rPh>
    <phoneticPr fontId="2"/>
  </si>
  <si>
    <t>その他
（　　　　　　　　　　　　　　　　　　　）</t>
    <rPh sb="2" eb="3">
      <t>タ</t>
    </rPh>
    <phoneticPr fontId="2"/>
  </si>
  <si>
    <t>（参考）処遇改善により増額された本人徴収額（月額）</t>
    <rPh sb="1" eb="3">
      <t>サンコウ</t>
    </rPh>
    <rPh sb="4" eb="6">
      <t>ショグウ</t>
    </rPh>
    <rPh sb="6" eb="8">
      <t>カイゼン</t>
    </rPh>
    <rPh sb="11" eb="13">
      <t>ゾウガク</t>
    </rPh>
    <rPh sb="16" eb="18">
      <t>ホンニン</t>
    </rPh>
    <rPh sb="18" eb="21">
      <t>チョウシュウガク</t>
    </rPh>
    <rPh sb="22" eb="24">
      <t>ゲツガク</t>
    </rPh>
    <phoneticPr fontId="2"/>
  </si>
  <si>
    <t>一般入所者分</t>
    <rPh sb="0" eb="2">
      <t>イッパン</t>
    </rPh>
    <rPh sb="2" eb="5">
      <t>ニュウショシャ</t>
    </rPh>
    <rPh sb="5" eb="6">
      <t>ブン</t>
    </rPh>
    <phoneticPr fontId="2"/>
  </si>
  <si>
    <t>階層
区分</t>
    <phoneticPr fontId="2"/>
  </si>
  <si>
    <t>利用人数</t>
    <rPh sb="0" eb="2">
      <t>リヨウ</t>
    </rPh>
    <rPh sb="2" eb="4">
      <t>ニンズウ</t>
    </rPh>
    <phoneticPr fontId="2"/>
  </si>
  <si>
    <t>処遇改善
本人徴収額</t>
    <rPh sb="0" eb="2">
      <t>ショグウ</t>
    </rPh>
    <rPh sb="2" eb="4">
      <t>カイゼン</t>
    </rPh>
    <phoneticPr fontId="2"/>
  </si>
  <si>
    <t>4月-5月</t>
    <rPh sb="1" eb="2">
      <t>ガツ</t>
    </rPh>
    <rPh sb="4" eb="5">
      <t>ガツ</t>
    </rPh>
    <phoneticPr fontId="2"/>
  </si>
  <si>
    <t>6月-9月</t>
    <rPh sb="1" eb="2">
      <t>ガツ</t>
    </rPh>
    <rPh sb="4" eb="5">
      <t>ガツ</t>
    </rPh>
    <phoneticPr fontId="2"/>
  </si>
  <si>
    <t>当該施設におけるサービスの提供に要する費用の全額</t>
    <phoneticPr fontId="2"/>
  </si>
  <si>
    <t>各期間の合計</t>
    <rPh sb="0" eb="1">
      <t>カク</t>
    </rPh>
    <rPh sb="1" eb="3">
      <t>キカン</t>
    </rPh>
    <rPh sb="4" eb="6">
      <t>ゴウケイ</t>
    </rPh>
    <phoneticPr fontId="2"/>
  </si>
  <si>
    <t>【注意事項】</t>
    <rPh sb="1" eb="3">
      <t>チュウイ</t>
    </rPh>
    <rPh sb="3" eb="5">
      <t>ジコウ</t>
    </rPh>
    <phoneticPr fontId="2"/>
  </si>
  <si>
    <t xml:space="preserve">
〇　処遇改善を実施する場合は、処遇改善見込総額（年額）が処遇改善総額（年額）を上回るように支給してください。（処遇改善実績額が処遇改善総額（年額）を上回らない場合、返還が発生いたしますのでご注意ください）
〇　実績報告・指導監査の際に、事務費補助金について確認いたしますので、処遇改善の支給実績が確認できるようにしてください。（給与明細に処遇改善分の金額を記載する等）
〇　各処遇改善について、下記によって求めた金額を、各施設におけるサービスの提供に要する基本額に加算します。
　処遇改善額（月額）÷「対象入所者数（一般入所者数）」＝「対象入所者一人当たりの処遇改善月額（小数点切捨）」
〇介護保険制度上の処遇改善加算とは異なりますので、特定施設入居者生活介護の指定を受けている事業者については、ご注意ください。</t>
    <rPh sb="188" eb="189">
      <t>カク</t>
    </rPh>
    <rPh sb="189" eb="191">
      <t>ショグウ</t>
    </rPh>
    <rPh sb="191" eb="193">
      <t>カイゼン</t>
    </rPh>
    <rPh sb="198" eb="200">
      <t>カキ</t>
    </rPh>
    <phoneticPr fontId="2"/>
  </si>
  <si>
    <t>10月-3月</t>
    <rPh sb="2" eb="3">
      <t>ガツ</t>
    </rPh>
    <rPh sb="5" eb="6">
      <t>ガツ</t>
    </rPh>
    <phoneticPr fontId="2"/>
  </si>
  <si>
    <r>
      <t>　　　</t>
    </r>
    <r>
      <rPr>
        <sz val="9"/>
        <rFont val="ＭＳ Ｐゴシック"/>
        <family val="3"/>
        <charset val="128"/>
      </rPr>
      <t xml:space="preserve"> </t>
    </r>
    <r>
      <rPr>
        <sz val="12"/>
        <rFont val="ＭＳ Ｐゴシック"/>
        <family val="3"/>
        <charset val="128"/>
      </rPr>
      <t>　</t>
    </r>
    <r>
      <rPr>
        <sz val="6"/>
        <rFont val="ＭＳ Ｐゴシック"/>
        <family val="3"/>
        <charset val="128"/>
      </rPr>
      <t xml:space="preserve"> </t>
    </r>
    <r>
      <rPr>
        <sz val="12"/>
        <rFont val="ＭＳ Ｐゴシック"/>
        <family val="3"/>
        <charset val="128"/>
      </rPr>
      <t>介護職員１人当たり9,000円（令和８年６月～）</t>
    </r>
    <rPh sb="6" eb="8">
      <t>カイゴ</t>
    </rPh>
    <rPh sb="8" eb="10">
      <t>ショクイン</t>
    </rPh>
    <rPh sb="11" eb="12">
      <t>ヒト</t>
    </rPh>
    <rPh sb="12" eb="13">
      <t>ア</t>
    </rPh>
    <rPh sb="20" eb="21">
      <t>エン</t>
    </rPh>
    <phoneticPr fontId="2"/>
  </si>
  <si>
    <r>
      <t>　</t>
    </r>
    <r>
      <rPr>
        <sz val="9"/>
        <rFont val="ＭＳ Ｐゴシック"/>
        <family val="3"/>
        <charset val="128"/>
      </rPr>
      <t>　</t>
    </r>
    <r>
      <rPr>
        <sz val="8"/>
        <rFont val="ＭＳ Ｐゴシック"/>
        <family val="3"/>
        <charset val="128"/>
      </rPr>
      <t xml:space="preserve"> </t>
    </r>
    <r>
      <rPr>
        <sz val="12"/>
        <rFont val="ＭＳ Ｐゴシック"/>
        <family val="3"/>
        <charset val="128"/>
      </rPr>
      <t>　</t>
    </r>
    <r>
      <rPr>
        <sz val="11"/>
        <rFont val="ＭＳ Ｐゴシック"/>
        <family val="3"/>
        <charset val="128"/>
      </rPr>
      <t xml:space="preserve"> </t>
    </r>
    <r>
      <rPr>
        <sz val="12"/>
        <rFont val="ＭＳ Ｐゴシック"/>
        <family val="3"/>
        <charset val="128"/>
      </rPr>
      <t>　介護職員１人当たり9,000円（令和８年４月～令和８年９月）</t>
    </r>
    <rPh sb="6" eb="8">
      <t>カイゴ</t>
    </rPh>
    <rPh sb="8" eb="10">
      <t>ショクイン</t>
    </rPh>
    <rPh sb="11" eb="12">
      <t>ヒト</t>
    </rPh>
    <rPh sb="12" eb="13">
      <t>ア</t>
    </rPh>
    <rPh sb="20" eb="21">
      <t>エン</t>
    </rPh>
    <phoneticPr fontId="2"/>
  </si>
  <si>
    <t>　八尾市長　様</t>
    <rPh sb="1" eb="5">
      <t>ヤオシチョウ</t>
    </rPh>
    <rPh sb="6" eb="7">
      <t>サマ</t>
    </rPh>
    <phoneticPr fontId="2"/>
  </si>
  <si>
    <t>　先に交付の決定を受けた令和８年度の八尾市軽費老人ホーム事務費補助金について、下記のとおり変更が生じたので、八尾市軽費老人ホーム事務費補助金交付要綱第５条の規定により、関係書類を添えて申請します。</t>
    <rPh sb="1" eb="2">
      <t>サキ</t>
    </rPh>
    <rPh sb="3" eb="5">
      <t>コウフ</t>
    </rPh>
    <rPh sb="6" eb="8">
      <t>ケッテイ</t>
    </rPh>
    <rPh sb="9" eb="10">
      <t>ウ</t>
    </rPh>
    <rPh sb="12" eb="14">
      <t>レイワ</t>
    </rPh>
    <rPh sb="15" eb="17">
      <t>ネンド</t>
    </rPh>
    <rPh sb="18" eb="21">
      <t>ヤオシ</t>
    </rPh>
    <rPh sb="21" eb="23">
      <t>ケイヒ</t>
    </rPh>
    <rPh sb="23" eb="25">
      <t>ロウジン</t>
    </rPh>
    <rPh sb="28" eb="31">
      <t>ジムヒ</t>
    </rPh>
    <rPh sb="31" eb="34">
      <t>ホジョキン</t>
    </rPh>
    <rPh sb="54" eb="57">
      <t>ヤオシ</t>
    </rPh>
    <phoneticPr fontId="2"/>
  </si>
  <si>
    <t>※　当初予算に大きな変更があり、事務費支出額が大きく変わる場合や、職員の配置に変更があり、事務費単価の変更が見込まられる施設については、八尾市高齢介護課までご連絡下さい。</t>
    <rPh sb="2" eb="4">
      <t>トウショ</t>
    </rPh>
    <rPh sb="4" eb="6">
      <t>ヨサン</t>
    </rPh>
    <rPh sb="7" eb="8">
      <t>オオ</t>
    </rPh>
    <rPh sb="10" eb="12">
      <t>ヘンコウ</t>
    </rPh>
    <rPh sb="16" eb="19">
      <t>ジムヒ</t>
    </rPh>
    <rPh sb="19" eb="22">
      <t>シシュツガク</t>
    </rPh>
    <rPh sb="23" eb="24">
      <t>オオ</t>
    </rPh>
    <rPh sb="26" eb="27">
      <t>カ</t>
    </rPh>
    <rPh sb="29" eb="31">
      <t>バアイ</t>
    </rPh>
    <rPh sb="33" eb="35">
      <t>ショクイン</t>
    </rPh>
    <rPh sb="36" eb="38">
      <t>ハイチ</t>
    </rPh>
    <rPh sb="39" eb="41">
      <t>ヘンコウ</t>
    </rPh>
    <rPh sb="45" eb="48">
      <t>ジムヒ</t>
    </rPh>
    <rPh sb="48" eb="50">
      <t>タンカ</t>
    </rPh>
    <rPh sb="51" eb="53">
      <t>ヘンコウ</t>
    </rPh>
    <rPh sb="54" eb="56">
      <t>ミコ</t>
    </rPh>
    <rPh sb="60" eb="62">
      <t>シセツ</t>
    </rPh>
    <rPh sb="68" eb="71">
      <t>ヤオシ</t>
    </rPh>
    <rPh sb="71" eb="76">
      <t>コウレイカイゴカ</t>
    </rPh>
    <rPh sb="79" eb="81">
      <t>レンラク</t>
    </rPh>
    <rPh sb="81" eb="82">
      <t>クダ</t>
    </rPh>
    <phoneticPr fontId="2"/>
  </si>
  <si>
    <t>　各加算の内容は、八尾市軽費老人ホーム利用料等取扱基準の別表の「３．処遇改善に伴い軽費老人ホームのサービスの提供に要する基本額（月額）に加算する額」をご確認ください。</t>
    <rPh sb="1" eb="2">
      <t>カク</t>
    </rPh>
    <rPh sb="2" eb="4">
      <t>カサン</t>
    </rPh>
    <rPh sb="5" eb="7">
      <t>ナイヨウ</t>
    </rPh>
    <rPh sb="9" eb="12">
      <t>ヤオシ</t>
    </rPh>
    <rPh sb="28" eb="30">
      <t>ベッピョウ</t>
    </rPh>
    <rPh sb="76" eb="78">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</si>
</sst>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人&quot;"/>
    <numFmt numFmtId="177" formatCode="#,##0&quot;円&quot;"/>
    <numFmt numFmtId="178" formatCode="[$-411]ggge&quot;年&quot;m&quot;月&quot;d&quot;日&quot;;@"/>
    <numFmt numFmtId="179" formatCode="0&quot;名&quot;"/>
    <numFmt numFmtId="180" formatCode="0&quot;円&quot;"/>
    <numFmt numFmtId="181" formatCode="0,000&quot;円&quot;"/>
    <numFmt numFmtId="182" formatCode="0.0"/>
    <numFmt numFmtId="183" formatCode="0.0&quot;名&quot;"/>
  </numFmts>
  <fonts count="36">
    <font>
      <sz val="11"/>
      <name val="ＭＳ Ｐゴシック"/>
      <family val="3"/>
      <charset val="128"/>
    </font>
    <font>
      <sz val="11"/>
      <name val="ＭＳ Ｐゴシック"/>
      <family val="3"/>
      <charset val="128"/>
    </font>
    <font>
      <sz val="6"/>
      <name val="ＭＳ Ｐゴシック"/>
      <family val="3"/>
      <charset val="128"/>
    </font>
    <font>
      <sz val="20"/>
      <name val="ＭＳ Ｐゴシック"/>
      <family val="3"/>
      <charset val="128"/>
    </font>
    <font>
      <sz val="11"/>
      <name val="ＭＳ Ｐゴシック"/>
      <family val="3"/>
      <charset val="128"/>
    </font>
    <font>
      <sz val="11"/>
      <color indexed="10"/>
      <name val="ＭＳ Ｐゴシック"/>
      <family val="3"/>
      <charset val="128"/>
    </font>
    <font>
      <sz val="10"/>
      <name val="ＭＳ Ｐゴシック"/>
      <family val="3"/>
      <charset val="128"/>
    </font>
    <font>
      <sz val="24"/>
      <name val="ＭＳ Ｐゴシック"/>
      <family val="3"/>
      <charset val="128"/>
    </font>
    <font>
      <sz val="12"/>
      <name val="ＭＳ Ｐゴシック"/>
      <family val="3"/>
      <charset val="128"/>
    </font>
    <font>
      <sz val="10"/>
      <name val="ＭＳ ゴシック"/>
      <family val="3"/>
      <charset val="128"/>
    </font>
    <font>
      <b/>
      <u/>
      <sz val="20"/>
      <name val="ＭＳ Ｐゴシック"/>
      <family val="3"/>
      <charset val="128"/>
    </font>
    <font>
      <b/>
      <sz val="12"/>
      <name val="ＭＳ Ｐゴシック"/>
      <family val="3"/>
      <charset val="128"/>
    </font>
    <font>
      <sz val="14"/>
      <name val="ＭＳ Ｐゴシック"/>
      <family val="3"/>
      <charset val="128"/>
    </font>
    <font>
      <sz val="8"/>
      <name val="ＭＳ Ｐゴシック"/>
      <family val="3"/>
      <charset val="128"/>
    </font>
    <font>
      <b/>
      <sz val="10"/>
      <name val="ＭＳ Ｐゴシック"/>
      <family val="3"/>
      <charset val="128"/>
    </font>
    <font>
      <b/>
      <sz val="11"/>
      <name val="ＭＳ Ｐゴシック"/>
      <family val="3"/>
      <charset val="128"/>
    </font>
    <font>
      <b/>
      <sz val="16"/>
      <name val="ＭＳ Ｐゴシック"/>
      <family val="3"/>
      <charset val="128"/>
    </font>
    <font>
      <sz val="9"/>
      <name val="ＭＳ Ｐゴシック"/>
      <family val="3"/>
      <charset val="128"/>
    </font>
    <font>
      <b/>
      <sz val="9"/>
      <color indexed="81"/>
      <name val="ＭＳ Ｐゴシック"/>
      <family val="3"/>
      <charset val="128"/>
    </font>
    <font>
      <sz val="9"/>
      <color indexed="81"/>
      <name val="ＭＳ Ｐゴシック"/>
      <family val="3"/>
      <charset val="128"/>
    </font>
    <font>
      <b/>
      <u/>
      <sz val="12"/>
      <name val="ＭＳ Ｐゴシック"/>
      <family val="3"/>
      <charset val="128"/>
    </font>
    <font>
      <sz val="11"/>
      <color theme="1"/>
      <name val="ＭＳ Ｐゴシック"/>
      <family val="3"/>
      <charset val="128"/>
      <scheme val="minor"/>
    </font>
    <font>
      <sz val="11"/>
      <color theme="1"/>
      <name val="ＭＳ Ｐゴシック"/>
      <family val="3"/>
      <charset val="128"/>
    </font>
    <font>
      <b/>
      <sz val="9"/>
      <color indexed="10"/>
      <name val="MS P ゴシック"/>
      <family val="3"/>
      <charset val="128"/>
    </font>
    <font>
      <b/>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b/>
      <sz val="10"/>
      <color indexed="10"/>
      <name val="MS P ゴシック"/>
      <family val="3"/>
      <charset val="128"/>
    </font>
    <font>
      <b/>
      <u/>
      <sz val="11"/>
      <name val="ＭＳ Ｐゴシック"/>
      <family val="3"/>
      <charset val="128"/>
    </font>
    <font>
      <sz val="10.5"/>
      <color theme="1"/>
      <name val="ＭＳ Ｐゴシック"/>
      <family val="3"/>
      <charset val="128"/>
      <scheme val="minor"/>
    </font>
    <font>
      <b/>
      <sz val="10"/>
      <color indexed="81"/>
      <name val="MS P ゴシック"/>
      <family val="3"/>
      <charset val="128"/>
    </font>
    <font>
      <u/>
      <sz val="11"/>
      <name val="ＭＳ Ｐゴシック"/>
      <family val="3"/>
      <charset val="128"/>
    </font>
  </fonts>
  <fills count="11">
    <fill>
      <patternFill patternType="none"/>
    </fill>
    <fill>
      <patternFill patternType="gray125"/>
    </fill>
    <fill>
      <patternFill patternType="solid">
        <fgColor indexed="44"/>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499984740745262"/>
        <bgColor indexed="64"/>
      </patternFill>
    </fill>
    <fill>
      <patternFill patternType="solid">
        <fgColor theme="0"/>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diagonalUp="1">
      <left/>
      <right style="thin">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left style="medium">
        <color indexed="64"/>
      </left>
      <right/>
      <top style="medium">
        <color indexed="64"/>
      </top>
      <bottom style="medium">
        <color indexed="64"/>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double">
        <color indexed="64"/>
      </bottom>
      <diagonal/>
    </border>
    <border>
      <left style="thin">
        <color indexed="64"/>
      </left>
      <right style="double">
        <color indexed="64"/>
      </right>
      <top/>
      <bottom/>
      <diagonal/>
    </border>
    <border>
      <left style="medium">
        <color indexed="64"/>
      </left>
      <right/>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hair">
        <color indexed="64"/>
      </bottom>
      <diagonal/>
    </border>
    <border>
      <left/>
      <right style="thin">
        <color indexed="64"/>
      </right>
      <top style="hair">
        <color indexed="64"/>
      </top>
      <bottom style="double">
        <color indexed="64"/>
      </bottom>
      <diagonal/>
    </border>
    <border>
      <left style="thin">
        <color indexed="64"/>
      </left>
      <right style="double">
        <color indexed="64"/>
      </right>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s>
  <cellStyleXfs count="10">
    <xf numFmtId="0" fontId="0" fillId="0" borderId="0"/>
    <xf numFmtId="9" fontId="4" fillId="0" borderId="0" applyFont="0" applyFill="0" applyBorder="0" applyAlignment="0" applyProtection="0"/>
    <xf numFmtId="38" fontId="1" fillId="0" borderId="0" applyFont="0" applyFill="0" applyBorder="0" applyAlignment="0" applyProtection="0"/>
    <xf numFmtId="38" fontId="4" fillId="0" borderId="0" applyFont="0" applyFill="0" applyBorder="0" applyAlignment="0" applyProtection="0"/>
    <xf numFmtId="0" fontId="2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xf numFmtId="0" fontId="21" fillId="0" borderId="0">
      <alignment vertical="center"/>
    </xf>
    <xf numFmtId="38" fontId="1" fillId="0" borderId="0" applyFont="0" applyFill="0" applyBorder="0" applyAlignment="0" applyProtection="0"/>
  </cellStyleXfs>
  <cellXfs count="268">
    <xf numFmtId="0" fontId="0" fillId="0" borderId="0" xfId="0"/>
    <xf numFmtId="0" fontId="3" fillId="0" borderId="0" xfId="0" applyFont="1"/>
    <xf numFmtId="0" fontId="0" fillId="0" borderId="0" xfId="0" applyAlignment="1">
      <alignment horizontal="right"/>
    </xf>
    <xf numFmtId="0" fontId="0" fillId="0" borderId="0" xfId="0" applyAlignment="1">
      <alignment horizontal="center"/>
    </xf>
    <xf numFmtId="38" fontId="0" fillId="0" borderId="1" xfId="2" applyFont="1" applyBorder="1" applyAlignment="1">
      <alignment horizontal="center" vertical="center"/>
    </xf>
    <xf numFmtId="38" fontId="0" fillId="0" borderId="0" xfId="2" applyFont="1" applyAlignment="1">
      <alignment vertical="center"/>
    </xf>
    <xf numFmtId="38" fontId="0" fillId="0" borderId="1" xfId="2" applyFont="1" applyBorder="1" applyAlignment="1">
      <alignment vertical="center"/>
    </xf>
    <xf numFmtId="38" fontId="0" fillId="0" borderId="0" xfId="2" applyFont="1" applyAlignment="1">
      <alignment vertical="center" wrapText="1"/>
    </xf>
    <xf numFmtId="38" fontId="0" fillId="0" borderId="1" xfId="2" quotePrefix="1" applyFont="1" applyBorder="1" applyAlignment="1">
      <alignment vertical="center"/>
    </xf>
    <xf numFmtId="38" fontId="6" fillId="0" borderId="1" xfId="2" applyFont="1" applyBorder="1" applyAlignment="1">
      <alignment vertical="center"/>
    </xf>
    <xf numFmtId="38" fontId="5" fillId="0" borderId="0" xfId="2" applyFont="1" applyAlignment="1">
      <alignment vertical="center"/>
    </xf>
    <xf numFmtId="0" fontId="0" fillId="0" borderId="0" xfId="0" applyAlignment="1">
      <alignment vertical="center"/>
    </xf>
    <xf numFmtId="0" fontId="0" fillId="0" borderId="0" xfId="0" applyAlignment="1">
      <alignment horizontal="right" vertical="center"/>
    </xf>
    <xf numFmtId="0" fontId="0" fillId="0" borderId="2" xfId="0" applyBorder="1" applyAlignment="1">
      <alignment horizontal="right" vertical="center"/>
    </xf>
    <xf numFmtId="0" fontId="0" fillId="0" borderId="2" xfId="3" applyNumberFormat="1" applyFont="1" applyBorder="1" applyAlignment="1">
      <alignment vertical="center"/>
    </xf>
    <xf numFmtId="177" fontId="0" fillId="0" borderId="1" xfId="2" applyNumberFormat="1" applyFont="1" applyBorder="1" applyAlignment="1">
      <alignment horizontal="right" vertical="center"/>
    </xf>
    <xf numFmtId="38" fontId="0" fillId="0" borderId="1" xfId="2" applyFont="1" applyBorder="1" applyAlignment="1">
      <alignment horizontal="center" vertical="center" wrapText="1"/>
    </xf>
    <xf numFmtId="38" fontId="0" fillId="0" borderId="1" xfId="2" applyFont="1" applyBorder="1" applyAlignment="1">
      <alignment vertical="center" shrinkToFit="1"/>
    </xf>
    <xf numFmtId="176" fontId="0" fillId="0" borderId="1" xfId="2" applyNumberFormat="1" applyFont="1" applyBorder="1" applyAlignment="1">
      <alignment horizontal="right" vertical="center"/>
    </xf>
    <xf numFmtId="38" fontId="0" fillId="0" borderId="5" xfId="2" applyFont="1" applyBorder="1" applyAlignment="1">
      <alignment horizontal="center" vertical="center"/>
    </xf>
    <xf numFmtId="177" fontId="0" fillId="0" borderId="5" xfId="2" applyNumberFormat="1" applyFont="1" applyBorder="1" applyAlignment="1">
      <alignment horizontal="right" vertical="center"/>
    </xf>
    <xf numFmtId="0" fontId="8" fillId="0" borderId="0" xfId="0" applyFont="1" applyAlignme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10" fillId="0" borderId="0" xfId="0" applyFont="1"/>
    <xf numFmtId="0" fontId="8" fillId="3" borderId="1" xfId="0" applyFont="1" applyFill="1" applyBorder="1" applyAlignment="1">
      <alignment vertical="center"/>
    </xf>
    <xf numFmtId="0" fontId="8" fillId="0" borderId="1" xfId="0" applyFont="1" applyBorder="1" applyAlignment="1">
      <alignment vertical="center"/>
    </xf>
    <xf numFmtId="0" fontId="8" fillId="0" borderId="0" xfId="0" applyFont="1" applyAlignment="1">
      <alignment horizontal="right" vertical="center"/>
    </xf>
    <xf numFmtId="0" fontId="8" fillId="3" borderId="6" xfId="0" applyFont="1" applyFill="1" applyBorder="1" applyAlignment="1">
      <alignment vertical="center"/>
    </xf>
    <xf numFmtId="0" fontId="8" fillId="0" borderId="0" xfId="0" applyFont="1" applyAlignment="1">
      <alignment horizontal="center" vertical="center"/>
    </xf>
    <xf numFmtId="0" fontId="0" fillId="3" borderId="7" xfId="0" applyFill="1" applyBorder="1" applyAlignment="1">
      <alignment vertical="center" wrapText="1" shrinkToFit="1"/>
    </xf>
    <xf numFmtId="0" fontId="0" fillId="0" borderId="0" xfId="0" applyAlignment="1">
      <alignment horizontal="center" vertical="center"/>
    </xf>
    <xf numFmtId="0" fontId="11" fillId="4" borderId="1" xfId="0" applyFont="1" applyFill="1" applyBorder="1" applyAlignment="1">
      <alignment horizontal="center" vertical="center"/>
    </xf>
    <xf numFmtId="0" fontId="12" fillId="0" borderId="7" xfId="0" applyFont="1" applyBorder="1" applyAlignment="1">
      <alignment vertical="center"/>
    </xf>
    <xf numFmtId="0" fontId="8" fillId="0" borderId="8" xfId="0" applyFont="1" applyBorder="1" applyAlignment="1">
      <alignment vertical="center"/>
    </xf>
    <xf numFmtId="38" fontId="12" fillId="0" borderId="1" xfId="3" applyFont="1" applyBorder="1" applyAlignment="1">
      <alignment vertical="center"/>
    </xf>
    <xf numFmtId="38" fontId="0" fillId="0" borderId="0" xfId="3" applyFont="1" applyFill="1"/>
    <xf numFmtId="38" fontId="22" fillId="5" borderId="1" xfId="3" applyFont="1" applyFill="1" applyBorder="1" applyAlignment="1">
      <alignment vertical="center"/>
    </xf>
    <xf numFmtId="177" fontId="4" fillId="6" borderId="1" xfId="3" applyNumberFormat="1" applyFont="1" applyFill="1" applyBorder="1" applyAlignment="1">
      <alignment vertical="center"/>
    </xf>
    <xf numFmtId="180" fontId="8" fillId="6" borderId="10" xfId="0" applyNumberFormat="1" applyFont="1" applyFill="1" applyBorder="1" applyAlignment="1">
      <alignment vertical="center"/>
    </xf>
    <xf numFmtId="38" fontId="13" fillId="0" borderId="5" xfId="2" quotePrefix="1" applyFont="1" applyBorder="1" applyAlignment="1">
      <alignment vertical="center" wrapText="1"/>
    </xf>
    <xf numFmtId="0" fontId="6" fillId="0" borderId="0" xfId="0" applyFont="1"/>
    <xf numFmtId="0" fontId="6" fillId="0" borderId="0" xfId="0" applyFont="1" applyAlignment="1">
      <alignment horizontal="center"/>
    </xf>
    <xf numFmtId="0" fontId="6" fillId="0" borderId="0" xfId="0" applyFont="1" applyAlignment="1">
      <alignment horizontal="right"/>
    </xf>
    <xf numFmtId="0" fontId="6" fillId="0" borderId="0" xfId="0" applyFont="1" applyAlignment="1">
      <alignment horizontal="left"/>
    </xf>
    <xf numFmtId="0" fontId="6" fillId="0" borderId="11" xfId="0" applyFont="1" applyBorder="1" applyAlignment="1">
      <alignment horizontal="center" vertical="center"/>
    </xf>
    <xf numFmtId="0" fontId="6" fillId="0" borderId="7" xfId="0" applyFont="1" applyBorder="1" applyAlignment="1">
      <alignment horizontal="center" vertical="center"/>
    </xf>
    <xf numFmtId="0" fontId="14" fillId="0" borderId="0" xfId="0" applyFont="1" applyAlignment="1">
      <alignment vertical="top"/>
    </xf>
    <xf numFmtId="177" fontId="4" fillId="6" borderId="5" xfId="3" applyNumberFormat="1" applyFont="1" applyFill="1" applyBorder="1" applyAlignment="1">
      <alignment vertical="center"/>
    </xf>
    <xf numFmtId="38" fontId="0" fillId="0" borderId="1" xfId="2" applyFont="1" applyBorder="1" applyAlignment="1">
      <alignment horizontal="left" vertical="center"/>
    </xf>
    <xf numFmtId="38" fontId="0" fillId="0" borderId="0" xfId="2" applyFont="1" applyFill="1" applyBorder="1" applyAlignment="1">
      <alignment vertical="center"/>
    </xf>
    <xf numFmtId="38" fontId="0" fillId="0" borderId="9" xfId="2" applyFont="1" applyBorder="1" applyAlignment="1">
      <alignment vertical="center"/>
    </xf>
    <xf numFmtId="177" fontId="15" fillId="0" borderId="13" xfId="2" applyNumberFormat="1" applyFont="1" applyBorder="1" applyAlignment="1">
      <alignment vertical="center"/>
    </xf>
    <xf numFmtId="176" fontId="15" fillId="0" borderId="13" xfId="2" applyNumberFormat="1" applyFont="1" applyBorder="1" applyAlignment="1">
      <alignment vertical="center"/>
    </xf>
    <xf numFmtId="38" fontId="0" fillId="0" borderId="11" xfId="2" applyFont="1" applyBorder="1" applyAlignment="1">
      <alignment horizontal="center" vertical="center"/>
    </xf>
    <xf numFmtId="38" fontId="0" fillId="0" borderId="14" xfId="2" applyFont="1" applyBorder="1" applyAlignment="1">
      <alignment vertical="center"/>
    </xf>
    <xf numFmtId="38" fontId="0" fillId="0" borderId="15" xfId="2" applyFont="1" applyBorder="1" applyAlignment="1">
      <alignment horizontal="right" vertical="center"/>
    </xf>
    <xf numFmtId="38" fontId="0" fillId="0" borderId="10" xfId="2" applyFont="1" applyBorder="1" applyAlignment="1">
      <alignment vertical="center"/>
    </xf>
    <xf numFmtId="176" fontId="0" fillId="0" borderId="4" xfId="2" applyNumberFormat="1" applyFont="1" applyBorder="1" applyAlignment="1">
      <alignment horizontal="right" vertical="center"/>
    </xf>
    <xf numFmtId="177" fontId="0" fillId="0" borderId="4" xfId="2" applyNumberFormat="1" applyFont="1" applyBorder="1" applyAlignment="1">
      <alignment horizontal="right" vertical="center"/>
    </xf>
    <xf numFmtId="179" fontId="8" fillId="7" borderId="16" xfId="0" applyNumberFormat="1" applyFont="1" applyFill="1" applyBorder="1" applyAlignment="1" applyProtection="1">
      <alignment vertical="center"/>
      <protection locked="0"/>
    </xf>
    <xf numFmtId="181" fontId="8" fillId="7" borderId="16" xfId="0" applyNumberFormat="1" applyFont="1" applyFill="1" applyBorder="1" applyAlignment="1" applyProtection="1">
      <alignment vertical="center"/>
      <protection locked="0"/>
    </xf>
    <xf numFmtId="0" fontId="17" fillId="0" borderId="0" xfId="0" applyFont="1"/>
    <xf numFmtId="0" fontId="17" fillId="0" borderId="0" xfId="0" applyFont="1" applyAlignment="1">
      <alignment vertical="center" wrapText="1"/>
    </xf>
    <xf numFmtId="0" fontId="17" fillId="0" borderId="0" xfId="0" applyFont="1" applyAlignment="1">
      <alignment horizontal="center" vertical="center"/>
    </xf>
    <xf numFmtId="176" fontId="6" fillId="2" borderId="1" xfId="0" applyNumberFormat="1" applyFont="1" applyFill="1" applyBorder="1" applyAlignment="1" applyProtection="1">
      <alignment horizontal="center" vertical="center"/>
      <protection locked="0"/>
    </xf>
    <xf numFmtId="176" fontId="6" fillId="8" borderId="1" xfId="0" applyNumberFormat="1" applyFont="1" applyFill="1" applyBorder="1" applyAlignment="1" applyProtection="1">
      <alignment horizontal="center" vertical="center"/>
      <protection locked="0"/>
    </xf>
    <xf numFmtId="176" fontId="6" fillId="8" borderId="5" xfId="0" applyNumberFormat="1" applyFont="1" applyFill="1" applyBorder="1" applyAlignment="1" applyProtection="1">
      <alignment horizontal="center" vertical="center"/>
      <protection locked="0"/>
    </xf>
    <xf numFmtId="0" fontId="6" fillId="0" borderId="7" xfId="0" applyFont="1" applyBorder="1" applyAlignment="1">
      <alignment horizontal="center" vertical="center" wrapText="1"/>
    </xf>
    <xf numFmtId="0" fontId="6" fillId="0" borderId="17" xfId="0" applyFont="1" applyBorder="1" applyAlignment="1">
      <alignment horizontal="center" vertical="center"/>
    </xf>
    <xf numFmtId="0" fontId="6" fillId="0" borderId="12"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176" fontId="6" fillId="2" borderId="21" xfId="0" applyNumberFormat="1" applyFont="1" applyFill="1" applyBorder="1" applyAlignment="1" applyProtection="1">
      <alignment horizontal="center" vertical="center"/>
      <protection locked="0"/>
    </xf>
    <xf numFmtId="176" fontId="6" fillId="2" borderId="22" xfId="0" applyNumberFormat="1" applyFont="1" applyFill="1" applyBorder="1" applyAlignment="1" applyProtection="1">
      <alignment horizontal="center" vertical="center"/>
      <protection locked="0"/>
    </xf>
    <xf numFmtId="176" fontId="6" fillId="8" borderId="21" xfId="0" applyNumberFormat="1" applyFont="1" applyFill="1" applyBorder="1" applyAlignment="1" applyProtection="1">
      <alignment horizontal="center" vertical="center"/>
      <protection locked="0"/>
    </xf>
    <xf numFmtId="176" fontId="6" fillId="8" borderId="22" xfId="0" applyNumberFormat="1" applyFont="1" applyFill="1" applyBorder="1" applyAlignment="1" applyProtection="1">
      <alignment horizontal="center" vertical="center"/>
      <protection locked="0"/>
    </xf>
    <xf numFmtId="176" fontId="6" fillId="8" borderId="23" xfId="0" applyNumberFormat="1" applyFont="1" applyFill="1" applyBorder="1" applyAlignment="1" applyProtection="1">
      <alignment horizontal="center" vertical="center"/>
      <protection locked="0"/>
    </xf>
    <xf numFmtId="176" fontId="6" fillId="8" borderId="24" xfId="0" applyNumberFormat="1" applyFont="1" applyFill="1" applyBorder="1" applyAlignment="1" applyProtection="1">
      <alignment horizontal="center" vertical="center"/>
      <protection locked="0"/>
    </xf>
    <xf numFmtId="176" fontId="6" fillId="0" borderId="25" xfId="0" applyNumberFormat="1" applyFont="1" applyBorder="1" applyAlignment="1">
      <alignment horizontal="center" vertical="center"/>
    </xf>
    <xf numFmtId="176" fontId="6" fillId="0" borderId="26" xfId="0" applyNumberFormat="1" applyFont="1" applyBorder="1" applyAlignment="1">
      <alignment horizontal="center" vertical="center"/>
    </xf>
    <xf numFmtId="0" fontId="8" fillId="6" borderId="0" xfId="0" applyFont="1" applyFill="1" applyAlignment="1">
      <alignment vertical="center"/>
    </xf>
    <xf numFmtId="0" fontId="6" fillId="6" borderId="0" xfId="0" applyFont="1" applyFill="1" applyAlignment="1">
      <alignment horizontal="right" vertical="center"/>
    </xf>
    <xf numFmtId="0" fontId="6" fillId="6" borderId="0" xfId="0" applyFont="1" applyFill="1" applyAlignment="1">
      <alignment vertical="center"/>
    </xf>
    <xf numFmtId="0" fontId="9" fillId="6" borderId="0" xfId="0" applyFont="1" applyFill="1" applyAlignment="1">
      <alignment horizontal="right" vertical="center"/>
    </xf>
    <xf numFmtId="0" fontId="8" fillId="6" borderId="0" xfId="0" applyFont="1" applyFill="1" applyAlignment="1">
      <alignment horizontal="center" vertical="center"/>
    </xf>
    <xf numFmtId="0" fontId="6" fillId="0" borderId="27" xfId="0" applyFont="1" applyBorder="1" applyAlignment="1">
      <alignment horizontal="center" vertical="center"/>
    </xf>
    <xf numFmtId="176" fontId="6" fillId="2" borderId="7" xfId="0" applyNumberFormat="1" applyFont="1" applyFill="1" applyBorder="1" applyAlignment="1" applyProtection="1">
      <alignment horizontal="center" vertical="center"/>
      <protection locked="0"/>
    </xf>
    <xf numFmtId="176" fontId="6" fillId="8" borderId="7" xfId="0" applyNumberFormat="1" applyFont="1" applyFill="1" applyBorder="1" applyAlignment="1" applyProtection="1">
      <alignment horizontal="center" vertical="center"/>
      <protection locked="0"/>
    </xf>
    <xf numFmtId="176" fontId="6" fillId="8" borderId="17" xfId="0" applyNumberFormat="1" applyFont="1" applyFill="1" applyBorder="1" applyAlignment="1" applyProtection="1">
      <alignment horizontal="center" vertical="center"/>
      <protection locked="0"/>
    </xf>
    <xf numFmtId="176" fontId="6" fillId="0" borderId="12" xfId="0" applyNumberFormat="1" applyFont="1" applyBorder="1" applyAlignment="1">
      <alignment horizontal="center" vertical="center"/>
    </xf>
    <xf numFmtId="176" fontId="6" fillId="0" borderId="28" xfId="0" applyNumberFormat="1" applyFont="1" applyBorder="1" applyAlignment="1">
      <alignment horizontal="center" vertical="center"/>
    </xf>
    <xf numFmtId="176" fontId="6" fillId="0" borderId="29" xfId="0" applyNumberFormat="1" applyFont="1" applyBorder="1" applyAlignment="1">
      <alignment horizontal="center" vertical="center"/>
    </xf>
    <xf numFmtId="176" fontId="14" fillId="0" borderId="10" xfId="0" applyNumberFormat="1" applyFont="1" applyBorder="1" applyAlignment="1">
      <alignment horizontal="center" vertical="center"/>
    </xf>
    <xf numFmtId="176" fontId="6" fillId="0" borderId="30" xfId="0" applyNumberFormat="1" applyFont="1" applyBorder="1" applyAlignment="1">
      <alignment horizontal="center" vertical="center"/>
    </xf>
    <xf numFmtId="0" fontId="8" fillId="3" borderId="4" xfId="0" applyFont="1" applyFill="1" applyBorder="1" applyAlignment="1">
      <alignment vertical="center"/>
    </xf>
    <xf numFmtId="0" fontId="8" fillId="0" borderId="4" xfId="0" applyFont="1" applyBorder="1" applyAlignment="1">
      <alignment vertical="center"/>
    </xf>
    <xf numFmtId="0" fontId="8" fillId="6" borderId="6" xfId="0" applyFont="1" applyFill="1" applyBorder="1" applyAlignment="1">
      <alignment vertical="center"/>
    </xf>
    <xf numFmtId="179" fontId="8" fillId="6" borderId="32" xfId="0" applyNumberFormat="1" applyFont="1" applyFill="1" applyBorder="1" applyAlignment="1">
      <alignment vertical="center"/>
    </xf>
    <xf numFmtId="0" fontId="6" fillId="6" borderId="35" xfId="0" applyFont="1" applyFill="1" applyBorder="1" applyAlignment="1">
      <alignment vertical="center" wrapText="1" shrinkToFit="1"/>
    </xf>
    <xf numFmtId="180" fontId="8" fillId="6" borderId="9" xfId="0" applyNumberFormat="1" applyFont="1" applyFill="1" applyBorder="1" applyAlignment="1">
      <alignment vertical="center"/>
    </xf>
    <xf numFmtId="0" fontId="6" fillId="6" borderId="11" xfId="0" applyFont="1" applyFill="1" applyBorder="1" applyAlignment="1">
      <alignment vertical="center" wrapText="1" shrinkToFit="1"/>
    </xf>
    <xf numFmtId="181" fontId="12" fillId="7" borderId="16" xfId="0" applyNumberFormat="1" applyFont="1" applyFill="1" applyBorder="1" applyAlignment="1" applyProtection="1">
      <alignment vertical="center"/>
      <protection locked="0"/>
    </xf>
    <xf numFmtId="0" fontId="21" fillId="0" borderId="0" xfId="4">
      <alignment vertical="center"/>
    </xf>
    <xf numFmtId="0" fontId="28" fillId="3" borderId="34" xfId="4" applyFont="1" applyFill="1" applyBorder="1" applyAlignment="1">
      <alignment horizontal="center" vertical="center"/>
    </xf>
    <xf numFmtId="0" fontId="28" fillId="3" borderId="4" xfId="4" applyFont="1" applyFill="1" applyBorder="1" applyAlignment="1">
      <alignment horizontal="center" vertical="center"/>
    </xf>
    <xf numFmtId="0" fontId="30" fillId="0" borderId="0" xfId="4" applyFont="1">
      <alignment vertical="center"/>
    </xf>
    <xf numFmtId="182" fontId="30" fillId="0" borderId="0" xfId="4" applyNumberFormat="1" applyFont="1">
      <alignment vertical="center"/>
    </xf>
    <xf numFmtId="0" fontId="21" fillId="3" borderId="7" xfId="4" applyFill="1" applyBorder="1">
      <alignment vertical="center"/>
    </xf>
    <xf numFmtId="0" fontId="21" fillId="3" borderId="36" xfId="4" applyFill="1" applyBorder="1">
      <alignment vertical="center"/>
    </xf>
    <xf numFmtId="0" fontId="21" fillId="3" borderId="4" xfId="4" applyFill="1" applyBorder="1">
      <alignment vertical="center"/>
    </xf>
    <xf numFmtId="0" fontId="21" fillId="3" borderId="37" xfId="4" applyFill="1" applyBorder="1">
      <alignment vertical="center"/>
    </xf>
    <xf numFmtId="0" fontId="21" fillId="3" borderId="34" xfId="4" applyFill="1" applyBorder="1">
      <alignment vertical="center"/>
    </xf>
    <xf numFmtId="0" fontId="21" fillId="3" borderId="38" xfId="4" applyFill="1" applyBorder="1">
      <alignment vertical="center"/>
    </xf>
    <xf numFmtId="0" fontId="21" fillId="3" borderId="3" xfId="4" applyFill="1" applyBorder="1">
      <alignment vertical="center"/>
    </xf>
    <xf numFmtId="0" fontId="21" fillId="3" borderId="39" xfId="4" applyFill="1" applyBorder="1" applyAlignment="1">
      <alignment horizontal="center" vertical="center"/>
    </xf>
    <xf numFmtId="0" fontId="21" fillId="0" borderId="34" xfId="4" applyBorder="1">
      <alignment vertical="center"/>
    </xf>
    <xf numFmtId="0" fontId="21" fillId="3" borderId="6" xfId="4" applyFill="1" applyBorder="1">
      <alignment vertical="center"/>
    </xf>
    <xf numFmtId="0" fontId="21" fillId="0" borderId="3" xfId="4" applyBorder="1">
      <alignment vertical="center"/>
    </xf>
    <xf numFmtId="0" fontId="8" fillId="6" borderId="40" xfId="0" applyFont="1" applyFill="1" applyBorder="1" applyAlignment="1">
      <alignment vertical="center"/>
    </xf>
    <xf numFmtId="180" fontId="8" fillId="0" borderId="9" xfId="0" applyNumberFormat="1" applyFont="1" applyBorder="1" applyAlignment="1">
      <alignment vertical="center"/>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0" borderId="41" xfId="0" applyFont="1" applyBorder="1" applyAlignment="1">
      <alignment vertical="center"/>
    </xf>
    <xf numFmtId="183" fontId="8" fillId="7" borderId="16" xfId="0" applyNumberFormat="1" applyFont="1" applyFill="1" applyBorder="1" applyAlignment="1" applyProtection="1">
      <alignment vertical="center"/>
      <protection locked="0"/>
    </xf>
    <xf numFmtId="0" fontId="21" fillId="0" borderId="0" xfId="4" applyAlignment="1">
      <alignment horizontal="left" vertical="center"/>
    </xf>
    <xf numFmtId="0" fontId="21" fillId="0" borderId="0" xfId="4" applyProtection="1">
      <alignment vertical="center"/>
      <protection locked="0"/>
    </xf>
    <xf numFmtId="0" fontId="29" fillId="0" borderId="0" xfId="4" applyFont="1" applyProtection="1">
      <alignment vertical="center"/>
      <protection locked="0"/>
    </xf>
    <xf numFmtId="0" fontId="28" fillId="3" borderId="9" xfId="4" applyFont="1" applyFill="1" applyBorder="1" applyAlignment="1">
      <alignment horizontal="center" vertical="center"/>
    </xf>
    <xf numFmtId="0" fontId="21" fillId="0" borderId="1" xfId="4" applyBorder="1" applyAlignment="1" applyProtection="1">
      <alignment horizontal="center" vertical="center" shrinkToFit="1"/>
      <protection locked="0"/>
    </xf>
    <xf numFmtId="0" fontId="25" fillId="0" borderId="1" xfId="4" applyFont="1" applyBorder="1" applyProtection="1">
      <alignment vertical="center"/>
      <protection locked="0"/>
    </xf>
    <xf numFmtId="0" fontId="25" fillId="0" borderId="1" xfId="4" applyFont="1" applyBorder="1" applyAlignment="1" applyProtection="1">
      <alignment vertical="center" shrinkToFit="1"/>
      <protection locked="0"/>
    </xf>
    <xf numFmtId="57" fontId="25" fillId="0" borderId="3" xfId="4" applyNumberFormat="1" applyFont="1" applyBorder="1" applyProtection="1">
      <alignment vertical="center"/>
      <protection locked="0"/>
    </xf>
    <xf numFmtId="182" fontId="26" fillId="0" borderId="1" xfId="4" applyNumberFormat="1" applyFont="1" applyBorder="1" applyProtection="1">
      <alignment vertical="center"/>
      <protection locked="0"/>
    </xf>
    <xf numFmtId="0" fontId="30" fillId="0" borderId="0" xfId="4" applyFont="1" applyProtection="1">
      <alignment vertical="center"/>
      <protection locked="0"/>
    </xf>
    <xf numFmtId="0" fontId="21" fillId="0" borderId="12" xfId="4" applyBorder="1">
      <alignment vertical="center"/>
    </xf>
    <xf numFmtId="0" fontId="21" fillId="0" borderId="42" xfId="4" applyBorder="1">
      <alignment vertical="center"/>
    </xf>
    <xf numFmtId="0" fontId="21" fillId="0" borderId="0" xfId="4" applyAlignment="1">
      <alignment horizontal="right" vertical="center"/>
    </xf>
    <xf numFmtId="0" fontId="21" fillId="0" borderId="43" xfId="4" applyBorder="1">
      <alignment vertical="center"/>
    </xf>
    <xf numFmtId="0" fontId="21" fillId="0" borderId="9" xfId="4" applyBorder="1">
      <alignment vertical="center"/>
    </xf>
    <xf numFmtId="0" fontId="33" fillId="0" borderId="0" xfId="4" applyFont="1">
      <alignment vertical="center"/>
    </xf>
    <xf numFmtId="0" fontId="21" fillId="3" borderId="44" xfId="4" applyFill="1" applyBorder="1" applyAlignment="1">
      <alignment horizontal="center" vertical="center"/>
    </xf>
    <xf numFmtId="0" fontId="21" fillId="0" borderId="10" xfId="4" applyBorder="1">
      <alignment vertical="center"/>
    </xf>
    <xf numFmtId="0" fontId="8" fillId="6" borderId="0" xfId="7" applyFont="1" applyFill="1" applyAlignment="1">
      <alignment vertical="center"/>
    </xf>
    <xf numFmtId="0" fontId="6" fillId="6" borderId="0" xfId="7" applyFont="1" applyFill="1" applyAlignment="1">
      <alignment horizontal="right" vertical="center"/>
    </xf>
    <xf numFmtId="0" fontId="6" fillId="6" borderId="0" xfId="7" applyFont="1" applyFill="1" applyAlignment="1">
      <alignment vertical="center"/>
    </xf>
    <xf numFmtId="0" fontId="9" fillId="6" borderId="0" xfId="7" applyFont="1" applyFill="1" applyAlignment="1">
      <alignment horizontal="right" vertical="center"/>
    </xf>
    <xf numFmtId="0" fontId="8" fillId="6" borderId="0" xfId="7" applyFont="1" applyFill="1" applyAlignment="1">
      <alignment horizontal="center" vertical="center"/>
    </xf>
    <xf numFmtId="0" fontId="15" fillId="0" borderId="0" xfId="0" applyFont="1"/>
    <xf numFmtId="0" fontId="0" fillId="0" borderId="1" xfId="0" applyBorder="1"/>
    <xf numFmtId="0" fontId="21" fillId="7" borderId="1" xfId="8" applyFill="1" applyBorder="1">
      <alignment vertical="center"/>
    </xf>
    <xf numFmtId="0" fontId="21" fillId="0" borderId="1" xfId="8" applyBorder="1">
      <alignment vertical="center"/>
    </xf>
    <xf numFmtId="0" fontId="21" fillId="7" borderId="1" xfId="8" applyFill="1" applyBorder="1" applyAlignment="1">
      <alignment vertical="top" wrapText="1"/>
    </xf>
    <xf numFmtId="0" fontId="21" fillId="0" borderId="1" xfId="8" applyBorder="1" applyAlignment="1">
      <alignment vertical="center" wrapText="1"/>
    </xf>
    <xf numFmtId="38" fontId="1" fillId="6" borderId="0" xfId="9" applyFont="1" applyFill="1" applyBorder="1" applyAlignment="1">
      <alignment vertical="center"/>
    </xf>
    <xf numFmtId="177" fontId="1" fillId="10" borderId="0" xfId="9" applyNumberFormat="1" applyFont="1" applyFill="1" applyBorder="1" applyAlignment="1">
      <alignment vertical="center"/>
    </xf>
    <xf numFmtId="177" fontId="1" fillId="10" borderId="7" xfId="9" applyNumberFormat="1" applyFont="1" applyFill="1" applyBorder="1" applyAlignment="1">
      <alignment vertical="center"/>
    </xf>
    <xf numFmtId="38" fontId="1" fillId="6" borderId="1" xfId="9" applyFont="1" applyFill="1" applyBorder="1" applyAlignment="1">
      <alignment horizontal="center" vertical="center"/>
    </xf>
    <xf numFmtId="177" fontId="1" fillId="10" borderId="17" xfId="9" applyNumberFormat="1" applyFont="1" applyFill="1" applyBorder="1" applyAlignment="1">
      <alignment vertical="center" wrapText="1"/>
    </xf>
    <xf numFmtId="38" fontId="15" fillId="0" borderId="0" xfId="9" applyFont="1" applyFill="1" applyBorder="1" applyAlignment="1">
      <alignment vertical="center"/>
    </xf>
    <xf numFmtId="176" fontId="0" fillId="0" borderId="0" xfId="0" applyNumberFormat="1"/>
    <xf numFmtId="177" fontId="0" fillId="0" borderId="0" xfId="0" applyNumberFormat="1"/>
    <xf numFmtId="176" fontId="0" fillId="0" borderId="1" xfId="0" applyNumberFormat="1" applyBorder="1"/>
    <xf numFmtId="177" fontId="0" fillId="0" borderId="1" xfId="0" applyNumberFormat="1" applyBorder="1"/>
    <xf numFmtId="176" fontId="0" fillId="0" borderId="1" xfId="0" applyNumberFormat="1" applyBorder="1" applyAlignment="1">
      <alignment vertical="center"/>
    </xf>
    <xf numFmtId="177" fontId="0" fillId="0" borderId="1" xfId="0" applyNumberFormat="1" applyBorder="1" applyAlignment="1">
      <alignment vertical="center"/>
    </xf>
    <xf numFmtId="177" fontId="1" fillId="0" borderId="4" xfId="9" applyNumberFormat="1" applyFont="1" applyFill="1" applyBorder="1" applyAlignment="1">
      <alignment horizontal="right" vertical="center"/>
    </xf>
    <xf numFmtId="176" fontId="0" fillId="0" borderId="47" xfId="0" applyNumberFormat="1" applyBorder="1"/>
    <xf numFmtId="177" fontId="0" fillId="0" borderId="47" xfId="0" applyNumberFormat="1" applyBorder="1"/>
    <xf numFmtId="38" fontId="12" fillId="0" borderId="1" xfId="3" applyFont="1" applyFill="1" applyBorder="1" applyAlignment="1">
      <alignment vertical="center"/>
    </xf>
    <xf numFmtId="0" fontId="0" fillId="0" borderId="1" xfId="0" applyBorder="1" applyAlignment="1">
      <alignment shrinkToFit="1"/>
    </xf>
    <xf numFmtId="0" fontId="0" fillId="7" borderId="1" xfId="0" applyFill="1" applyBorder="1" applyProtection="1">
      <protection locked="0"/>
    </xf>
    <xf numFmtId="0" fontId="0" fillId="6" borderId="0" xfId="0" applyFill="1" applyAlignment="1">
      <alignment horizontal="left" vertical="center"/>
    </xf>
    <xf numFmtId="38" fontId="8" fillId="6" borderId="31" xfId="3" applyFont="1" applyFill="1" applyBorder="1" applyAlignment="1">
      <alignment horizontal="right" vertical="center"/>
    </xf>
    <xf numFmtId="0" fontId="8" fillId="6" borderId="0" xfId="0" applyFont="1" applyFill="1" applyAlignment="1">
      <alignment horizontal="center" vertical="center"/>
    </xf>
    <xf numFmtId="0" fontId="8" fillId="6" borderId="0" xfId="0" applyFont="1" applyFill="1" applyAlignment="1">
      <alignment horizontal="left" vertical="center" wrapText="1"/>
    </xf>
    <xf numFmtId="38" fontId="8" fillId="6" borderId="2" xfId="3" applyFont="1" applyFill="1" applyBorder="1" applyAlignment="1">
      <alignment horizontal="right" vertical="center"/>
    </xf>
    <xf numFmtId="38" fontId="8" fillId="9" borderId="31" xfId="3" applyFont="1" applyFill="1" applyBorder="1" applyAlignment="1">
      <alignment horizontal="right" vertical="center"/>
    </xf>
    <xf numFmtId="0" fontId="6" fillId="6" borderId="0" xfId="0" applyFont="1" applyFill="1" applyAlignment="1">
      <alignment horizontal="center" vertical="center" shrinkToFit="1"/>
    </xf>
    <xf numFmtId="178" fontId="8" fillId="6" borderId="0" xfId="0" applyNumberFormat="1" applyFont="1" applyFill="1" applyAlignment="1">
      <alignment horizontal="right" vertical="center"/>
    </xf>
    <xf numFmtId="0" fontId="16" fillId="0" borderId="6" xfId="0" applyFont="1" applyBorder="1" applyAlignment="1">
      <alignment horizontal="left" vertical="center"/>
    </xf>
    <xf numFmtId="0" fontId="16" fillId="0" borderId="32" xfId="0" applyFont="1" applyBorder="1" applyAlignment="1">
      <alignment horizontal="left" vertical="center"/>
    </xf>
    <xf numFmtId="0" fontId="16" fillId="0" borderId="11" xfId="0" applyFont="1" applyBorder="1" applyAlignment="1">
      <alignment horizontal="left" vertical="center"/>
    </xf>
    <xf numFmtId="0" fontId="16" fillId="0" borderId="10" xfId="0" applyFont="1" applyBorder="1" applyAlignment="1">
      <alignment horizontal="left" vertical="center"/>
    </xf>
    <xf numFmtId="0" fontId="8" fillId="0" borderId="1" xfId="0" applyFont="1" applyBorder="1" applyAlignment="1">
      <alignment horizontal="left" vertical="center" wrapText="1"/>
    </xf>
    <xf numFmtId="0" fontId="12" fillId="0" borderId="0" xfId="0" applyFont="1" applyAlignment="1">
      <alignment vertical="center" wrapText="1"/>
    </xf>
    <xf numFmtId="0" fontId="0" fillId="0" borderId="0" xfId="0"/>
    <xf numFmtId="0" fontId="7" fillId="0" borderId="7" xfId="0" applyFont="1" applyBorder="1" applyAlignment="1">
      <alignment horizontal="center" vertical="center"/>
    </xf>
    <xf numFmtId="0" fontId="7" fillId="0" borderId="31" xfId="0" applyFont="1" applyBorder="1" applyAlignment="1">
      <alignment horizontal="center" vertical="center"/>
    </xf>
    <xf numFmtId="0" fontId="7" fillId="0" borderId="12" xfId="0" applyFont="1" applyBorder="1" applyAlignment="1">
      <alignment horizontal="center" vertical="center"/>
    </xf>
    <xf numFmtId="0" fontId="11" fillId="4" borderId="7" xfId="0" applyFont="1" applyFill="1" applyBorder="1" applyAlignment="1">
      <alignment horizontal="center" vertical="center"/>
    </xf>
    <xf numFmtId="0" fontId="11" fillId="4" borderId="12" xfId="0" applyFont="1" applyFill="1" applyBorder="1" applyAlignment="1">
      <alignment horizontal="center" vertical="center"/>
    </xf>
    <xf numFmtId="0" fontId="11" fillId="4" borderId="1" xfId="0" applyFont="1" applyFill="1" applyBorder="1" applyAlignment="1">
      <alignment horizontal="center" vertical="center"/>
    </xf>
    <xf numFmtId="0" fontId="6" fillId="0" borderId="6" xfId="0" applyFont="1" applyBorder="1" applyAlignment="1">
      <alignment horizontal="center" vertical="center" wrapText="1"/>
    </xf>
    <xf numFmtId="0" fontId="6" fillId="0" borderId="11" xfId="0" applyFont="1" applyBorder="1" applyAlignment="1">
      <alignment horizontal="center" vertical="center"/>
    </xf>
    <xf numFmtId="0" fontId="14" fillId="0" borderId="0" xfId="0" applyFont="1" applyAlignment="1">
      <alignment vertical="top" wrapText="1"/>
    </xf>
    <xf numFmtId="0" fontId="11" fillId="0" borderId="1" xfId="0" applyFont="1" applyBorder="1" applyAlignment="1">
      <alignment horizontal="left" vertical="center"/>
    </xf>
    <xf numFmtId="0" fontId="14" fillId="0" borderId="1" xfId="0" applyFont="1" applyBorder="1" applyAlignment="1">
      <alignment horizontal="center" shrinkToFit="1"/>
    </xf>
    <xf numFmtId="0" fontId="6" fillId="0" borderId="1" xfId="0" applyFont="1" applyBorder="1" applyAlignment="1">
      <alignment horizontal="center"/>
    </xf>
    <xf numFmtId="38" fontId="15" fillId="0" borderId="6" xfId="2" applyFont="1" applyBorder="1" applyAlignment="1">
      <alignment horizontal="left" vertical="center"/>
    </xf>
    <xf numFmtId="38" fontId="15" fillId="0" borderId="33" xfId="2" applyFont="1" applyBorder="1" applyAlignment="1">
      <alignment horizontal="left" vertical="center"/>
    </xf>
    <xf numFmtId="38" fontId="15" fillId="0" borderId="32" xfId="2" applyFont="1" applyBorder="1" applyAlignment="1">
      <alignment horizontal="left" vertical="center"/>
    </xf>
    <xf numFmtId="38" fontId="15" fillId="0" borderId="11" xfId="2" applyFont="1" applyBorder="1" applyAlignment="1">
      <alignment horizontal="left" vertical="center"/>
    </xf>
    <xf numFmtId="38" fontId="15" fillId="0" borderId="2" xfId="2" applyFont="1" applyBorder="1" applyAlignment="1">
      <alignment horizontal="left" vertical="center"/>
    </xf>
    <xf numFmtId="38" fontId="15" fillId="0" borderId="10" xfId="2" applyFont="1" applyBorder="1" applyAlignment="1">
      <alignment horizontal="left" vertical="center"/>
    </xf>
    <xf numFmtId="0" fontId="15" fillId="0" borderId="1" xfId="2" applyNumberFormat="1" applyFont="1" applyBorder="1" applyAlignment="1">
      <alignment horizontal="center" vertical="center"/>
    </xf>
    <xf numFmtId="38" fontId="15" fillId="0" borderId="1" xfId="2" applyFont="1" applyFill="1" applyBorder="1" applyAlignment="1">
      <alignment horizontal="center" vertical="center"/>
    </xf>
    <xf numFmtId="38" fontId="0" fillId="0" borderId="4" xfId="2" applyFont="1" applyBorder="1" applyAlignment="1">
      <alignment horizontal="center" vertical="center"/>
    </xf>
    <xf numFmtId="0" fontId="0" fillId="0" borderId="3" xfId="0" applyBorder="1" applyAlignment="1">
      <alignment horizontal="center" vertical="center"/>
    </xf>
    <xf numFmtId="177" fontId="15" fillId="6" borderId="1" xfId="2" applyNumberFormat="1" applyFont="1" applyFill="1" applyBorder="1" applyAlignment="1">
      <alignment horizontal="center" vertical="center"/>
    </xf>
    <xf numFmtId="38" fontId="0" fillId="0" borderId="4" xfId="2" applyFont="1" applyBorder="1" applyAlignment="1">
      <alignment vertical="center" wrapText="1"/>
    </xf>
    <xf numFmtId="38" fontId="0" fillId="0" borderId="3" xfId="2" applyFont="1" applyBorder="1" applyAlignment="1">
      <alignment vertical="center"/>
    </xf>
    <xf numFmtId="38" fontId="6" fillId="0" borderId="4" xfId="2" applyFont="1" applyBorder="1" applyAlignment="1">
      <alignment vertical="center" wrapText="1"/>
    </xf>
    <xf numFmtId="38" fontId="6" fillId="0" borderId="3" xfId="2" applyFont="1" applyBorder="1" applyAlignment="1">
      <alignment vertical="center"/>
    </xf>
    <xf numFmtId="0" fontId="0" fillId="0" borderId="4" xfId="2" applyNumberFormat="1" applyFont="1" applyBorder="1" applyAlignment="1">
      <alignment horizontal="center" vertical="center" wrapText="1"/>
    </xf>
    <xf numFmtId="0" fontId="0" fillId="0" borderId="3" xfId="2" applyNumberFormat="1" applyFont="1" applyBorder="1" applyAlignment="1">
      <alignment horizontal="center" vertical="center" wrapText="1"/>
    </xf>
    <xf numFmtId="38" fontId="0" fillId="0" borderId="7" xfId="2" applyFont="1" applyBorder="1" applyAlignment="1">
      <alignment horizontal="center" vertical="center" wrapText="1"/>
    </xf>
    <xf numFmtId="38" fontId="0" fillId="0" borderId="12" xfId="2" applyFont="1" applyBorder="1" applyAlignment="1">
      <alignment horizontal="center" vertical="center" wrapText="1"/>
    </xf>
    <xf numFmtId="38" fontId="0" fillId="0" borderId="4" xfId="2" applyFont="1" applyBorder="1" applyAlignment="1">
      <alignment horizontal="center" vertical="center" wrapText="1"/>
    </xf>
    <xf numFmtId="38" fontId="0" fillId="0" borderId="3" xfId="2" applyFont="1" applyBorder="1" applyAlignment="1">
      <alignment horizontal="center" vertical="center"/>
    </xf>
    <xf numFmtId="0" fontId="25" fillId="0" borderId="2" xfId="4" applyFont="1" applyBorder="1" applyAlignment="1">
      <alignment horizontal="right" vertical="center"/>
    </xf>
    <xf numFmtId="0" fontId="24" fillId="0" borderId="6" xfId="4" applyFont="1" applyBorder="1" applyAlignment="1">
      <alignment horizontal="left" vertical="center"/>
    </xf>
    <xf numFmtId="0" fontId="24" fillId="0" borderId="33" xfId="4" applyFont="1" applyBorder="1" applyAlignment="1">
      <alignment horizontal="left" vertical="center"/>
    </xf>
    <xf numFmtId="0" fontId="24" fillId="0" borderId="32" xfId="4" applyFont="1" applyBorder="1" applyAlignment="1">
      <alignment horizontal="left" vertical="center"/>
    </xf>
    <xf numFmtId="0" fontId="24" fillId="0" borderId="11" xfId="4" applyFont="1" applyBorder="1" applyAlignment="1">
      <alignment horizontal="left" vertical="center"/>
    </xf>
    <xf numFmtId="0" fontId="24" fillId="0" borderId="2" xfId="4" applyFont="1" applyBorder="1" applyAlignment="1">
      <alignment horizontal="left" vertical="center"/>
    </xf>
    <xf numFmtId="0" fontId="24" fillId="0" borderId="10" xfId="4" applyFont="1" applyBorder="1" applyAlignment="1">
      <alignment horizontal="left" vertical="center"/>
    </xf>
    <xf numFmtId="0" fontId="25" fillId="0" borderId="1" xfId="4" applyFont="1" applyBorder="1" applyAlignment="1">
      <alignment horizontal="center" vertical="center"/>
    </xf>
    <xf numFmtId="0" fontId="26" fillId="0" borderId="1" xfId="4" applyFont="1" applyBorder="1" applyAlignment="1">
      <alignment horizontal="center" vertical="center" shrinkToFit="1"/>
    </xf>
    <xf numFmtId="0" fontId="28" fillId="3" borderId="31" xfId="4" applyFont="1" applyFill="1" applyBorder="1" applyAlignment="1">
      <alignment horizontal="center" vertical="center"/>
    </xf>
    <xf numFmtId="0" fontId="28" fillId="3" borderId="12" xfId="4" applyFont="1" applyFill="1" applyBorder="1" applyAlignment="1">
      <alignment horizontal="center" vertical="center"/>
    </xf>
    <xf numFmtId="0" fontId="28" fillId="3" borderId="7" xfId="4" applyFont="1" applyFill="1" applyBorder="1" applyAlignment="1">
      <alignment horizontal="center" vertical="center"/>
    </xf>
    <xf numFmtId="0" fontId="21" fillId="3" borderId="4" xfId="4" applyFill="1" applyBorder="1" applyAlignment="1">
      <alignment horizontal="left" vertical="center" wrapText="1"/>
    </xf>
    <xf numFmtId="0" fontId="21" fillId="3" borderId="34" xfId="4" applyFill="1" applyBorder="1" applyAlignment="1">
      <alignment horizontal="left" vertical="center" wrapText="1"/>
    </xf>
    <xf numFmtId="0" fontId="21" fillId="3" borderId="3" xfId="4" applyFill="1" applyBorder="1" applyAlignment="1">
      <alignment horizontal="left" vertical="center" wrapText="1"/>
    </xf>
    <xf numFmtId="0" fontId="27" fillId="3" borderId="4" xfId="4" applyFont="1" applyFill="1" applyBorder="1" applyAlignment="1">
      <alignment horizontal="center" vertical="center"/>
    </xf>
    <xf numFmtId="0" fontId="27" fillId="3" borderId="34" xfId="4" applyFont="1" applyFill="1" applyBorder="1" applyAlignment="1">
      <alignment horizontal="center" vertical="center"/>
    </xf>
    <xf numFmtId="0" fontId="27" fillId="3" borderId="4" xfId="4" applyFont="1" applyFill="1" applyBorder="1" applyAlignment="1">
      <alignment horizontal="center" vertical="center" wrapText="1"/>
    </xf>
    <xf numFmtId="0" fontId="27" fillId="3" borderId="3" xfId="4" applyFont="1" applyFill="1" applyBorder="1" applyAlignment="1">
      <alignment horizontal="center" vertical="center" wrapText="1"/>
    </xf>
    <xf numFmtId="0" fontId="27" fillId="3" borderId="1" xfId="4" applyFont="1" applyFill="1" applyBorder="1" applyAlignment="1">
      <alignment horizontal="center" vertical="center"/>
    </xf>
    <xf numFmtId="0" fontId="27" fillId="3" borderId="1" xfId="4" applyFont="1" applyFill="1" applyBorder="1" applyAlignment="1">
      <alignment horizontal="center" vertical="center" wrapText="1"/>
    </xf>
    <xf numFmtId="0" fontId="8" fillId="6" borderId="0" xfId="7" applyFont="1" applyFill="1" applyAlignment="1">
      <alignment horizontal="center" vertical="center"/>
    </xf>
    <xf numFmtId="0" fontId="8" fillId="6" borderId="0" xfId="7" applyFont="1" applyFill="1" applyAlignment="1">
      <alignment horizontal="left" vertical="center" wrapText="1"/>
    </xf>
    <xf numFmtId="178" fontId="8" fillId="6" borderId="0" xfId="7" applyNumberFormat="1" applyFont="1" applyFill="1" applyAlignment="1">
      <alignment horizontal="right" vertical="center"/>
    </xf>
    <xf numFmtId="0" fontId="6" fillId="6" borderId="0" xfId="7" applyFont="1" applyFill="1" applyAlignment="1" applyProtection="1">
      <alignment horizontal="center" vertical="center" shrinkToFit="1"/>
      <protection locked="0"/>
    </xf>
    <xf numFmtId="0" fontId="0" fillId="0" borderId="4" xfId="0" applyBorder="1" applyAlignment="1">
      <alignment horizontal="center" wrapText="1"/>
    </xf>
    <xf numFmtId="0" fontId="0" fillId="0" borderId="3" xfId="0" applyBorder="1" applyAlignment="1">
      <alignment horizontal="center" wrapText="1"/>
    </xf>
    <xf numFmtId="0" fontId="6" fillId="0" borderId="4" xfId="0" applyFont="1" applyBorder="1" applyAlignment="1">
      <alignment horizontal="center" wrapText="1"/>
    </xf>
    <xf numFmtId="0" fontId="6" fillId="0" borderId="3" xfId="0" applyFont="1" applyBorder="1" applyAlignment="1">
      <alignment horizontal="center" wrapText="1"/>
    </xf>
    <xf numFmtId="38" fontId="1" fillId="6" borderId="4" xfId="9" applyFont="1" applyFill="1" applyBorder="1" applyAlignment="1">
      <alignment horizontal="center" vertical="center"/>
    </xf>
    <xf numFmtId="38" fontId="1" fillId="6" borderId="3" xfId="9" applyFont="1" applyFill="1" applyBorder="1" applyAlignment="1">
      <alignment horizontal="center" vertical="center"/>
    </xf>
    <xf numFmtId="0" fontId="0" fillId="0" borderId="45" xfId="0" applyBorder="1" applyAlignment="1">
      <alignment horizontal="center"/>
    </xf>
    <xf numFmtId="0" fontId="0" fillId="0" borderId="46" xfId="0" applyBorder="1" applyAlignment="1">
      <alignment horizontal="center"/>
    </xf>
    <xf numFmtId="0" fontId="0" fillId="0" borderId="0" xfId="0" applyAlignment="1">
      <alignment horizontal="left" wrapText="1"/>
    </xf>
    <xf numFmtId="38" fontId="6" fillId="6" borderId="4" xfId="9" applyFont="1" applyFill="1" applyBorder="1" applyAlignment="1">
      <alignment vertical="center" wrapText="1"/>
    </xf>
    <xf numFmtId="38" fontId="6" fillId="6" borderId="34" xfId="9" applyFont="1" applyFill="1" applyBorder="1" applyAlignment="1">
      <alignment vertical="center" wrapText="1"/>
    </xf>
    <xf numFmtId="38" fontId="6" fillId="6" borderId="3" xfId="9" applyFont="1" applyFill="1" applyBorder="1" applyAlignment="1">
      <alignment vertical="center"/>
    </xf>
    <xf numFmtId="0" fontId="6" fillId="10" borderId="6" xfId="9" applyNumberFormat="1" applyFont="1" applyFill="1" applyBorder="1" applyAlignment="1">
      <alignment horizontal="center" vertical="center" wrapText="1"/>
    </xf>
    <xf numFmtId="0" fontId="6" fillId="10" borderId="35" xfId="9" applyNumberFormat="1" applyFont="1" applyFill="1" applyBorder="1" applyAlignment="1">
      <alignment horizontal="center" vertical="center" wrapText="1"/>
    </xf>
    <xf numFmtId="0" fontId="6" fillId="10" borderId="11" xfId="9" applyNumberFormat="1" applyFont="1" applyFill="1" applyBorder="1" applyAlignment="1">
      <alignment horizontal="center" vertical="center" wrapText="1"/>
    </xf>
    <xf numFmtId="0" fontId="0" fillId="0" borderId="1" xfId="0" applyBorder="1" applyAlignment="1">
      <alignment horizontal="left"/>
    </xf>
    <xf numFmtId="177" fontId="0" fillId="0" borderId="1" xfId="0" applyNumberFormat="1" applyBorder="1" applyAlignment="1">
      <alignment horizontal="right"/>
    </xf>
    <xf numFmtId="0" fontId="0" fillId="0" borderId="1" xfId="0" applyBorder="1" applyAlignment="1">
      <alignment horizontal="left" wrapText="1"/>
    </xf>
    <xf numFmtId="177" fontId="0" fillId="7" borderId="1" xfId="0" applyNumberFormat="1" applyFill="1" applyBorder="1" applyAlignment="1" applyProtection="1">
      <alignment horizontal="right" vertical="center"/>
      <protection locked="0"/>
    </xf>
    <xf numFmtId="0" fontId="21" fillId="7" borderId="1" xfId="8" applyFill="1" applyBorder="1" applyAlignment="1" applyProtection="1">
      <alignment horizontal="left" vertical="center" wrapText="1"/>
      <protection locked="0"/>
    </xf>
    <xf numFmtId="177" fontId="0" fillId="0" borderId="1" xfId="0" applyNumberFormat="1" applyBorder="1" applyAlignment="1">
      <alignment horizontal="center"/>
    </xf>
    <xf numFmtId="0" fontId="0" fillId="0" borderId="1" xfId="0" applyBorder="1" applyAlignment="1">
      <alignment horizontal="center"/>
    </xf>
  </cellXfs>
  <cellStyles count="10">
    <cellStyle name="パーセント 2" xfId="1" xr:uid="{00000000-0005-0000-0000-000000000000}"/>
    <cellStyle name="桁区切り" xfId="2" builtinId="6"/>
    <cellStyle name="桁区切り 2" xfId="3" xr:uid="{00000000-0005-0000-0000-000002000000}"/>
    <cellStyle name="桁区切り 2 2" xfId="9" xr:uid="{ECA2B4EC-FFEB-4B17-BDC5-1294A01BC057}"/>
    <cellStyle name="桁区切り 3" xfId="6" xr:uid="{1D7DEA29-57E4-434F-B2B2-A919C498F44E}"/>
    <cellStyle name="標準" xfId="0" builtinId="0"/>
    <cellStyle name="標準 2" xfId="4" xr:uid="{00000000-0005-0000-0000-000004000000}"/>
    <cellStyle name="標準 2 2" xfId="7" xr:uid="{42F5949D-D8A5-4B10-AEDC-2935FA192046}"/>
    <cellStyle name="標準 3 2" xfId="8" xr:uid="{27969067-D1D1-4FD0-8EF2-DDFB44BF292C}"/>
    <cellStyle name="標準 4" xfId="5" xr:uid="{47EBC5A5-B7AD-437B-8FF2-0C1D497F2B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476250</xdr:colOff>
      <xdr:row>13</xdr:row>
      <xdr:rowOff>219075</xdr:rowOff>
    </xdr:from>
    <xdr:to>
      <xdr:col>10</xdr:col>
      <xdr:colOff>66675</xdr:colOff>
      <xdr:row>16</xdr:row>
      <xdr:rowOff>0</xdr:rowOff>
    </xdr:to>
    <xdr:sp macro="" textlink="">
      <xdr:nvSpPr>
        <xdr:cNvPr id="10312" name="大かっこ 1">
          <a:extLst>
            <a:ext uri="{FF2B5EF4-FFF2-40B4-BE49-F238E27FC236}">
              <a16:creationId xmlns:a16="http://schemas.microsoft.com/office/drawing/2014/main" id="{00000000-0008-0000-0000-000048280000}"/>
            </a:ext>
          </a:extLst>
        </xdr:cNvPr>
        <xdr:cNvSpPr>
          <a:spLocks noChangeArrowheads="1"/>
        </xdr:cNvSpPr>
      </xdr:nvSpPr>
      <xdr:spPr bwMode="auto">
        <a:xfrm>
          <a:off x="3409950" y="3190875"/>
          <a:ext cx="3019425" cy="466725"/>
        </a:xfrm>
        <a:prstGeom prst="bracketPair">
          <a:avLst>
            <a:gd name="adj" fmla="val 16667"/>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361950</xdr:colOff>
          <xdr:row>28</xdr:row>
          <xdr:rowOff>158750</xdr:rowOff>
        </xdr:from>
        <xdr:to>
          <xdr:col>5</xdr:col>
          <xdr:colOff>577850</xdr:colOff>
          <xdr:row>30</xdr:row>
          <xdr:rowOff>19050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5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31</xdr:row>
          <xdr:rowOff>19050</xdr:rowOff>
        </xdr:from>
        <xdr:to>
          <xdr:col>6</xdr:col>
          <xdr:colOff>609600</xdr:colOff>
          <xdr:row>32</xdr:row>
          <xdr:rowOff>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5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355600</xdr:colOff>
          <xdr:row>32</xdr:row>
          <xdr:rowOff>171450</xdr:rowOff>
        </xdr:from>
        <xdr:to>
          <xdr:col>9</xdr:col>
          <xdr:colOff>95250</xdr:colOff>
          <xdr:row>34</xdr:row>
          <xdr:rowOff>76200</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5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35</xdr:row>
          <xdr:rowOff>133350</xdr:rowOff>
        </xdr:from>
        <xdr:to>
          <xdr:col>9</xdr:col>
          <xdr:colOff>107950</xdr:colOff>
          <xdr:row>37</xdr:row>
          <xdr:rowOff>38100</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5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133350</xdr:colOff>
          <xdr:row>14</xdr:row>
          <xdr:rowOff>57150</xdr:rowOff>
        </xdr:from>
        <xdr:to>
          <xdr:col>3</xdr:col>
          <xdr:colOff>527050</xdr:colOff>
          <xdr:row>14</xdr:row>
          <xdr:rowOff>304800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6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13</xdr:row>
          <xdr:rowOff>31750</xdr:rowOff>
        </xdr:from>
        <xdr:to>
          <xdr:col>3</xdr:col>
          <xdr:colOff>546100</xdr:colOff>
          <xdr:row>13</xdr:row>
          <xdr:rowOff>222250</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6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14</xdr:row>
          <xdr:rowOff>69850</xdr:rowOff>
        </xdr:from>
        <xdr:to>
          <xdr:col>4</xdr:col>
          <xdr:colOff>685800</xdr:colOff>
          <xdr:row>14</xdr:row>
          <xdr:rowOff>298450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6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13</xdr:row>
          <xdr:rowOff>63500</xdr:rowOff>
        </xdr:from>
        <xdr:to>
          <xdr:col>5</xdr:col>
          <xdr:colOff>660400</xdr:colOff>
          <xdr:row>13</xdr:row>
          <xdr:rowOff>247650</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6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13</xdr:row>
          <xdr:rowOff>31750</xdr:rowOff>
        </xdr:from>
        <xdr:to>
          <xdr:col>7</xdr:col>
          <xdr:colOff>704850</xdr:colOff>
          <xdr:row>14</xdr:row>
          <xdr:rowOff>0</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6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externalLinkPath" Target="file:///\\G0000SV1NS701\d11268$\doc\02_&#20171;&#35703;&#20107;&#26989;&#32773;&#35506;\060%20&#26045;&#35373;&#25351;&#23566;G\&#9632;&#26045;&#35373;&#25351;&#23566;G&#65288;R0201&#65374;&#65289;\50%20&#12304;&#36605;&#36027;&#12305;&#36605;&#36027;&#32769;&#20154;&#12507;&#12540;&#12512;&#12539;&#12465;&#12450;&#12495;&#12454;&#12473;\03%20&#36890;&#30693;&#12539;&#29031;&#20250;&#12539;&#38609;&#20214;&#12539;&#22793;&#26356;&#23626;&#12539;&#33510;&#24773;&#12539;&#20107;&#25925;\10%20&#36890;&#30693;\R8&#24180;&#24230;\R8.8&#22793;&#26356;&#20132;&#20184;&#30003;&#35531;&#65288;&#31532;1&#22238;&#65289;\02_&#36035;&#37329;&#25913;&#21892;&#23550;&#35937;&#22806;&#26045;&#35373;&#65288;&#22793;&#26356;&#20132;&#20184;&#65289;\test&#21029;&#35352;&#27096;&#24335;&#65298;&#65288;&#20966;&#36935;&#25913;&#21892;&#21152;&#31639;&#23550;&#35937;&#22806;&#65289;&#12304;&#12465;&#12450;&#12495;&#12454;&#12473;&#12305;&#22793;&#26356;&#20132;&#20184;&#30003;&#35531;&#26360;&#26032;&#27096;&#24335;%20.xlsx" TargetMode="External"/><Relationship Id="rId1" Type="http://schemas.openxmlformats.org/officeDocument/2006/relationships/externalLinkPath" Target="file:///\\G0000SV1NS701\d11268$\doc\02_&#20171;&#35703;&#20107;&#26989;&#32773;&#35506;\060%20&#26045;&#35373;&#25351;&#23566;G\&#9632;&#26045;&#35373;&#25351;&#23566;G&#65288;R0201&#65374;&#65289;\50%20&#12304;&#36605;&#36027;&#12305;&#36605;&#36027;&#32769;&#20154;&#12507;&#12540;&#12512;&#12539;&#12465;&#12450;&#12495;&#12454;&#12473;\03%20&#36890;&#30693;&#12539;&#29031;&#20250;&#12539;&#38609;&#20214;&#12539;&#22793;&#26356;&#23626;&#12539;&#33510;&#24773;&#12539;&#20107;&#25925;\10%20&#36890;&#30693;\R8&#24180;&#24230;\R8.8&#22793;&#26356;&#20132;&#20184;&#30003;&#35531;&#65288;&#31532;1&#22238;&#65289;\02_&#36035;&#37329;&#25913;&#21892;&#23550;&#35937;&#22806;&#26045;&#35373;&#65288;&#22793;&#26356;&#20132;&#20184;&#65289;\test&#21029;&#35352;&#27096;&#24335;&#65298;&#65288;&#20966;&#36935;&#25913;&#21892;&#21152;&#31639;&#23550;&#35937;&#22806;&#65289;&#12304;&#12465;&#12450;&#12495;&#12454;&#12473;&#12305;&#22793;&#26356;&#20132;&#20184;&#30003;&#35531;&#26360;&#26032;&#27096;&#24335;%20.xlsx"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8" Type="http://schemas.openxmlformats.org/officeDocument/2006/relationships/comments" Target="../comments4.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5.vml"/><Relationship Id="rId7" Type="http://schemas.openxmlformats.org/officeDocument/2006/relationships/ctrlProp" Target="../ctrlProps/ctrlProp8.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499984740745262"/>
  </sheetPr>
  <dimension ref="A1:K42"/>
  <sheetViews>
    <sheetView tabSelected="1" view="pageBreakPreview" topLeftCell="A19" zoomScaleNormal="100" zoomScaleSheetLayoutView="100" workbookViewId="0">
      <selection activeCell="H20" sqref="H20"/>
    </sheetView>
  </sheetViews>
  <sheetFormatPr defaultColWidth="0" defaultRowHeight="14.25" customHeight="1" zeroHeight="1"/>
  <cols>
    <col min="1" max="1" width="2.453125" style="21" customWidth="1"/>
    <col min="2" max="10" width="9" style="21" customWidth="1"/>
    <col min="11" max="11" width="2.453125" style="21" customWidth="1"/>
    <col min="12" max="15" width="9" style="21" customWidth="1"/>
    <col min="16" max="16384" width="0" style="21" hidden="1"/>
  </cols>
  <sheetData>
    <row r="1" spans="1:11" ht="18" customHeight="1">
      <c r="A1" s="82"/>
      <c r="B1" s="82"/>
      <c r="C1" s="82"/>
      <c r="D1" s="82"/>
      <c r="E1" s="82"/>
      <c r="F1" s="82"/>
      <c r="G1" s="82"/>
      <c r="H1" s="82"/>
      <c r="I1" s="82"/>
      <c r="J1" s="82"/>
      <c r="K1" s="82"/>
    </row>
    <row r="2" spans="1:11" ht="18" customHeight="1">
      <c r="A2" s="82"/>
      <c r="B2" s="82"/>
      <c r="C2" s="82"/>
      <c r="D2" s="82"/>
      <c r="E2" s="82"/>
      <c r="F2" s="82"/>
      <c r="G2" s="82"/>
      <c r="H2" s="82"/>
      <c r="I2" s="82"/>
      <c r="J2" s="82"/>
      <c r="K2" s="82"/>
    </row>
    <row r="3" spans="1:11" ht="18" customHeight="1">
      <c r="A3" s="82"/>
      <c r="B3" s="82" t="s">
        <v>63</v>
      </c>
      <c r="C3" s="82"/>
      <c r="D3" s="82"/>
      <c r="E3" s="82"/>
      <c r="F3" s="82"/>
      <c r="G3" s="82"/>
      <c r="H3" s="82"/>
      <c r="I3" s="82"/>
      <c r="J3" s="82"/>
      <c r="K3" s="82"/>
    </row>
    <row r="4" spans="1:11" ht="18" customHeight="1">
      <c r="A4" s="82"/>
      <c r="B4" s="82"/>
      <c r="C4" s="82"/>
      <c r="D4" s="82"/>
      <c r="E4" s="82"/>
      <c r="F4" s="82"/>
      <c r="G4" s="82"/>
      <c r="H4" s="82"/>
      <c r="I4" s="82"/>
      <c r="J4" s="82"/>
      <c r="K4" s="82"/>
    </row>
    <row r="5" spans="1:11" ht="18" customHeight="1">
      <c r="A5" s="82"/>
      <c r="B5" s="82"/>
      <c r="C5" s="82"/>
      <c r="D5" s="82"/>
      <c r="E5" s="82"/>
      <c r="F5" s="82"/>
      <c r="G5" s="82"/>
      <c r="H5" s="180">
        <f ca="1">TODAY()</f>
        <v>46289</v>
      </c>
      <c r="I5" s="180"/>
      <c r="J5" s="180"/>
      <c r="K5" s="82"/>
    </row>
    <row r="6" spans="1:11" ht="18" customHeight="1">
      <c r="A6" s="82"/>
      <c r="B6" s="82"/>
      <c r="C6" s="82"/>
      <c r="D6" s="82"/>
      <c r="E6" s="82"/>
      <c r="F6" s="82"/>
      <c r="G6" s="82"/>
      <c r="H6" s="82"/>
      <c r="I6" s="82"/>
      <c r="J6" s="82"/>
      <c r="K6" s="82"/>
    </row>
    <row r="7" spans="1:11" ht="18" customHeight="1">
      <c r="A7" s="82"/>
      <c r="B7" s="82"/>
      <c r="C7" s="82"/>
      <c r="D7" s="82"/>
      <c r="E7" s="82"/>
      <c r="F7" s="82"/>
      <c r="G7" s="82"/>
      <c r="H7" s="82"/>
      <c r="I7" s="82"/>
      <c r="J7" s="82"/>
      <c r="K7" s="82"/>
    </row>
    <row r="8" spans="1:11" ht="18" customHeight="1">
      <c r="A8" s="82"/>
      <c r="B8" s="82" t="s">
        <v>153</v>
      </c>
      <c r="C8" s="82"/>
      <c r="D8" s="82"/>
      <c r="E8" s="82"/>
      <c r="F8" s="82"/>
      <c r="G8" s="82"/>
      <c r="H8" s="82"/>
      <c r="I8" s="82"/>
      <c r="J8" s="82"/>
      <c r="K8" s="82"/>
    </row>
    <row r="9" spans="1:11" ht="18" customHeight="1">
      <c r="A9" s="82"/>
      <c r="B9" s="82"/>
      <c r="C9" s="82"/>
      <c r="D9" s="82"/>
      <c r="E9" s="82"/>
      <c r="F9" s="82"/>
      <c r="G9" s="82"/>
      <c r="H9" s="82"/>
      <c r="I9" s="82"/>
      <c r="J9" s="82"/>
      <c r="K9" s="82"/>
    </row>
    <row r="10" spans="1:11" ht="18" customHeight="1">
      <c r="A10" s="82"/>
      <c r="B10" s="82"/>
      <c r="C10" s="82"/>
      <c r="D10" s="82"/>
      <c r="E10" s="82"/>
      <c r="F10" s="82"/>
      <c r="G10" s="82"/>
      <c r="H10" s="82"/>
      <c r="I10" s="82"/>
      <c r="J10" s="82"/>
      <c r="K10" s="82"/>
    </row>
    <row r="11" spans="1:11" ht="18" customHeight="1">
      <c r="A11" s="82"/>
      <c r="B11" s="82"/>
      <c r="C11" s="82"/>
      <c r="D11" s="82"/>
      <c r="E11" s="82"/>
      <c r="F11" s="82"/>
      <c r="G11" s="83" t="s">
        <v>31</v>
      </c>
      <c r="H11" s="179"/>
      <c r="I11" s="179"/>
      <c r="J11" s="179"/>
      <c r="K11" s="82"/>
    </row>
    <row r="12" spans="1:11" ht="18" customHeight="1">
      <c r="A12" s="82"/>
      <c r="B12" s="82"/>
      <c r="C12" s="82"/>
      <c r="D12" s="82"/>
      <c r="E12" s="82"/>
      <c r="F12" s="82"/>
      <c r="G12" s="83" t="s">
        <v>30</v>
      </c>
      <c r="H12" s="179"/>
      <c r="I12" s="179"/>
      <c r="J12" s="179"/>
      <c r="K12" s="82"/>
    </row>
    <row r="13" spans="1:11" ht="18" customHeight="1">
      <c r="A13" s="82"/>
      <c r="B13" s="82"/>
      <c r="C13" s="82"/>
      <c r="D13" s="82"/>
      <c r="E13" s="82"/>
      <c r="F13" s="82"/>
      <c r="G13" s="83" t="s">
        <v>29</v>
      </c>
      <c r="H13" s="179"/>
      <c r="I13" s="179"/>
      <c r="J13" s="179"/>
      <c r="K13" s="82"/>
    </row>
    <row r="14" spans="1:11" ht="18" customHeight="1">
      <c r="A14" s="82"/>
      <c r="B14" s="82"/>
      <c r="C14" s="82"/>
      <c r="D14" s="82"/>
      <c r="E14" s="82"/>
      <c r="F14" s="82"/>
      <c r="G14" s="83"/>
      <c r="H14" s="84"/>
      <c r="I14" s="84"/>
      <c r="J14" s="84"/>
      <c r="K14" s="82"/>
    </row>
    <row r="15" spans="1:11" ht="18" customHeight="1">
      <c r="A15" s="82"/>
      <c r="B15" s="82"/>
      <c r="C15" s="82"/>
      <c r="D15" s="82"/>
      <c r="E15" s="82"/>
      <c r="F15" s="82"/>
      <c r="G15" s="85" t="s">
        <v>28</v>
      </c>
      <c r="H15" s="179"/>
      <c r="I15" s="179"/>
      <c r="J15" s="179"/>
      <c r="K15" s="82"/>
    </row>
    <row r="16" spans="1:11" ht="18" customHeight="1">
      <c r="A16" s="82"/>
      <c r="B16" s="82"/>
      <c r="C16" s="82"/>
      <c r="D16" s="82"/>
      <c r="E16" s="82"/>
      <c r="F16" s="82"/>
      <c r="G16" s="85" t="s">
        <v>23</v>
      </c>
      <c r="H16" s="179"/>
      <c r="I16" s="179"/>
      <c r="J16" s="179"/>
      <c r="K16" s="82"/>
    </row>
    <row r="17" spans="1:11" ht="18" customHeight="1">
      <c r="A17" s="82"/>
      <c r="B17" s="82"/>
      <c r="C17" s="82"/>
      <c r="D17" s="82"/>
      <c r="E17" s="82"/>
      <c r="F17" s="82"/>
      <c r="G17" s="82"/>
      <c r="H17" s="82"/>
      <c r="I17" s="82"/>
      <c r="J17" s="82"/>
      <c r="K17" s="82"/>
    </row>
    <row r="18" spans="1:11" ht="18" customHeight="1">
      <c r="A18" s="82"/>
      <c r="B18" s="82"/>
      <c r="C18" s="82"/>
      <c r="D18" s="82"/>
      <c r="E18" s="82"/>
      <c r="F18" s="82"/>
      <c r="G18" s="82"/>
      <c r="H18" s="82"/>
      <c r="I18" s="82"/>
      <c r="J18" s="82"/>
      <c r="K18" s="82"/>
    </row>
    <row r="19" spans="1:11" ht="18" customHeight="1">
      <c r="A19" s="82"/>
      <c r="B19" s="175" t="s">
        <v>54</v>
      </c>
      <c r="C19" s="175"/>
      <c r="D19" s="175"/>
      <c r="E19" s="175"/>
      <c r="F19" s="175"/>
      <c r="G19" s="175"/>
      <c r="H19" s="175"/>
      <c r="I19" s="175"/>
      <c r="J19" s="175"/>
      <c r="K19" s="82"/>
    </row>
    <row r="20" spans="1:11" ht="18" customHeight="1">
      <c r="A20" s="82"/>
      <c r="B20" s="82"/>
      <c r="C20" s="82"/>
      <c r="D20" s="82"/>
      <c r="E20" s="82"/>
      <c r="F20" s="82"/>
      <c r="G20" s="82"/>
      <c r="H20" s="82"/>
      <c r="I20" s="82"/>
      <c r="J20" s="82"/>
      <c r="K20" s="82"/>
    </row>
    <row r="21" spans="1:11" ht="18" customHeight="1">
      <c r="A21" s="82"/>
      <c r="B21" s="82"/>
      <c r="C21" s="82"/>
      <c r="D21" s="82"/>
      <c r="E21" s="82"/>
      <c r="F21" s="82"/>
      <c r="G21" s="82"/>
      <c r="H21" s="82"/>
      <c r="I21" s="82"/>
      <c r="J21" s="82"/>
      <c r="K21" s="82"/>
    </row>
    <row r="22" spans="1:11" ht="18" customHeight="1">
      <c r="A22" s="82"/>
      <c r="B22" s="176" t="s">
        <v>154</v>
      </c>
      <c r="C22" s="176"/>
      <c r="D22" s="176"/>
      <c r="E22" s="176"/>
      <c r="F22" s="176"/>
      <c r="G22" s="176"/>
      <c r="H22" s="176"/>
      <c r="I22" s="176"/>
      <c r="J22" s="176"/>
      <c r="K22" s="82"/>
    </row>
    <row r="23" spans="1:11" ht="18" customHeight="1">
      <c r="A23" s="82"/>
      <c r="B23" s="176"/>
      <c r="C23" s="176"/>
      <c r="D23" s="176"/>
      <c r="E23" s="176"/>
      <c r="F23" s="176"/>
      <c r="G23" s="176"/>
      <c r="H23" s="176"/>
      <c r="I23" s="176"/>
      <c r="J23" s="176"/>
      <c r="K23" s="82"/>
    </row>
    <row r="24" spans="1:11" ht="18" customHeight="1">
      <c r="A24" s="82"/>
      <c r="B24" s="176"/>
      <c r="C24" s="176"/>
      <c r="D24" s="176"/>
      <c r="E24" s="176"/>
      <c r="F24" s="176"/>
      <c r="G24" s="176"/>
      <c r="H24" s="176"/>
      <c r="I24" s="176"/>
      <c r="J24" s="176"/>
      <c r="K24" s="82"/>
    </row>
    <row r="25" spans="1:11" ht="18" customHeight="1">
      <c r="A25" s="82"/>
      <c r="B25" s="82"/>
      <c r="C25" s="82"/>
      <c r="D25" s="82"/>
      <c r="E25" s="82"/>
      <c r="F25" s="82"/>
      <c r="G25" s="82"/>
      <c r="H25" s="82"/>
      <c r="I25" s="82"/>
      <c r="J25" s="82"/>
      <c r="K25" s="82"/>
    </row>
    <row r="26" spans="1:11" ht="18" customHeight="1">
      <c r="A26" s="82"/>
      <c r="B26" s="175" t="s">
        <v>27</v>
      </c>
      <c r="C26" s="175"/>
      <c r="D26" s="175"/>
      <c r="E26" s="175"/>
      <c r="F26" s="175"/>
      <c r="G26" s="175"/>
      <c r="H26" s="175"/>
      <c r="I26" s="175"/>
      <c r="J26" s="175"/>
      <c r="K26" s="82"/>
    </row>
    <row r="27" spans="1:11" ht="18" customHeight="1">
      <c r="A27" s="82"/>
      <c r="B27" s="82"/>
      <c r="C27" s="82"/>
      <c r="D27" s="82"/>
      <c r="E27" s="82"/>
      <c r="F27" s="82"/>
      <c r="G27" s="82"/>
      <c r="H27" s="82"/>
      <c r="I27" s="82"/>
      <c r="J27" s="82"/>
      <c r="K27" s="82"/>
    </row>
    <row r="28" spans="1:11" ht="18" customHeight="1">
      <c r="A28" s="82"/>
      <c r="B28" s="82"/>
      <c r="C28" s="82"/>
      <c r="D28" s="82"/>
      <c r="E28" s="82"/>
      <c r="F28" s="82"/>
      <c r="G28" s="82"/>
      <c r="H28" s="82"/>
      <c r="I28" s="82"/>
      <c r="J28" s="82"/>
      <c r="K28" s="82"/>
    </row>
    <row r="29" spans="1:11" ht="18" customHeight="1">
      <c r="A29" s="82"/>
      <c r="B29" s="82"/>
      <c r="C29" s="173" t="s">
        <v>55</v>
      </c>
      <c r="D29" s="173"/>
      <c r="E29" s="173"/>
      <c r="F29" s="177">
        <f>別表１!C28</f>
        <v>0</v>
      </c>
      <c r="G29" s="177"/>
      <c r="H29" s="177"/>
      <c r="I29" s="82" t="s">
        <v>56</v>
      </c>
      <c r="J29" s="82"/>
      <c r="K29" s="82"/>
    </row>
    <row r="30" spans="1:11" ht="18" customHeight="1">
      <c r="A30" s="82"/>
      <c r="B30" s="82"/>
      <c r="C30" s="173" t="s">
        <v>57</v>
      </c>
      <c r="D30" s="173"/>
      <c r="E30" s="173"/>
      <c r="F30" s="178"/>
      <c r="G30" s="178"/>
      <c r="H30" s="178"/>
      <c r="I30" s="82" t="s">
        <v>56</v>
      </c>
      <c r="J30" s="82"/>
      <c r="K30" s="82"/>
    </row>
    <row r="31" spans="1:11" ht="18" customHeight="1">
      <c r="A31" s="82"/>
      <c r="B31" s="82"/>
      <c r="C31" s="173" t="s">
        <v>58</v>
      </c>
      <c r="D31" s="173"/>
      <c r="E31" s="173"/>
      <c r="F31" s="174">
        <f>F29-F30</f>
        <v>0</v>
      </c>
      <c r="G31" s="174"/>
      <c r="H31" s="174"/>
      <c r="I31" s="82" t="s">
        <v>56</v>
      </c>
      <c r="J31" s="82"/>
      <c r="K31" s="82"/>
    </row>
    <row r="32" spans="1:11" ht="18" customHeight="1">
      <c r="A32" s="82"/>
      <c r="B32" s="82"/>
      <c r="C32" s="82"/>
      <c r="D32" s="82"/>
      <c r="E32" s="82"/>
      <c r="F32" s="82"/>
      <c r="G32" s="82"/>
      <c r="H32" s="82"/>
      <c r="I32" s="82"/>
      <c r="J32" s="82"/>
      <c r="K32" s="82"/>
    </row>
    <row r="33" spans="1:11" ht="18" customHeight="1">
      <c r="A33" s="82"/>
      <c r="B33" s="82"/>
      <c r="C33" s="82"/>
      <c r="D33" s="82"/>
      <c r="E33" s="82"/>
      <c r="F33" s="82"/>
      <c r="G33" s="82"/>
      <c r="H33" s="82"/>
      <c r="I33" s="82"/>
      <c r="J33" s="82"/>
      <c r="K33" s="82"/>
    </row>
    <row r="34" spans="1:11" ht="18" customHeight="1">
      <c r="A34" s="82"/>
      <c r="B34" s="82"/>
      <c r="C34" s="82"/>
      <c r="D34" s="82"/>
      <c r="E34" s="82"/>
      <c r="F34" s="82"/>
      <c r="G34" s="82"/>
      <c r="H34" s="82"/>
      <c r="I34" s="82"/>
      <c r="J34" s="82"/>
      <c r="K34" s="82"/>
    </row>
    <row r="35" spans="1:11" ht="18" customHeight="1">
      <c r="A35" s="82"/>
      <c r="B35" s="82"/>
      <c r="C35" s="86"/>
      <c r="D35" s="82"/>
      <c r="E35" s="82"/>
      <c r="F35" s="82"/>
      <c r="G35" s="82"/>
      <c r="H35" s="82"/>
      <c r="I35" s="82"/>
      <c r="J35" s="82"/>
      <c r="K35" s="82"/>
    </row>
    <row r="36" spans="1:11" ht="18" customHeight="1">
      <c r="A36" s="82"/>
      <c r="B36" s="82"/>
      <c r="C36" s="86"/>
      <c r="D36" s="82"/>
      <c r="E36" s="82"/>
      <c r="F36" s="82"/>
      <c r="G36" s="82"/>
      <c r="H36" s="82"/>
      <c r="I36" s="82"/>
      <c r="J36" s="82"/>
      <c r="K36" s="82"/>
    </row>
    <row r="37" spans="1:11" ht="18" customHeight="1">
      <c r="A37" s="82"/>
      <c r="B37" s="82"/>
      <c r="C37" s="86"/>
      <c r="D37" s="82"/>
      <c r="E37" s="82"/>
      <c r="F37" s="82"/>
      <c r="G37" s="82"/>
      <c r="H37" s="82"/>
      <c r="I37" s="82"/>
      <c r="J37" s="82"/>
      <c r="K37" s="82"/>
    </row>
    <row r="38" spans="1:11" ht="18" customHeight="1">
      <c r="A38" s="82"/>
      <c r="B38" s="82"/>
      <c r="C38" s="82"/>
      <c r="D38" s="82"/>
      <c r="E38" s="82"/>
      <c r="F38" s="82"/>
      <c r="G38" s="82"/>
      <c r="H38" s="82"/>
      <c r="I38" s="82"/>
      <c r="J38" s="82"/>
      <c r="K38" s="82"/>
    </row>
    <row r="39" spans="1:11" ht="18" customHeight="1"/>
    <row r="40" spans="1:11" ht="18" hidden="1" customHeight="1"/>
    <row r="41" spans="1:11" ht="15" hidden="1" customHeight="1"/>
    <row r="42" spans="1:11" ht="14"/>
  </sheetData>
  <protectedRanges>
    <protectedRange sqref="H11 H12 H13 H15 H16 F30" name="範囲1"/>
  </protectedRanges>
  <mergeCells count="15">
    <mergeCell ref="H16:J16"/>
    <mergeCell ref="H5:J5"/>
    <mergeCell ref="H11:J11"/>
    <mergeCell ref="H12:J12"/>
    <mergeCell ref="H13:J13"/>
    <mergeCell ref="H15:J15"/>
    <mergeCell ref="C31:E31"/>
    <mergeCell ref="F31:H31"/>
    <mergeCell ref="B19:J19"/>
    <mergeCell ref="B22:J24"/>
    <mergeCell ref="B26:J26"/>
    <mergeCell ref="C29:E29"/>
    <mergeCell ref="F29:H29"/>
    <mergeCell ref="C30:E30"/>
    <mergeCell ref="F30:H30"/>
  </mergeCells>
  <phoneticPr fontId="2"/>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5"/>
  <sheetViews>
    <sheetView view="pageBreakPreview" topLeftCell="A21" zoomScale="75" zoomScaleNormal="100" zoomScaleSheetLayoutView="75" workbookViewId="0">
      <selection activeCell="A30" sqref="A30:G30"/>
    </sheetView>
  </sheetViews>
  <sheetFormatPr defaultColWidth="14.6328125" defaultRowHeight="13"/>
  <cols>
    <col min="1" max="1" width="25.36328125" customWidth="1"/>
    <col min="2" max="2" width="24.81640625" customWidth="1"/>
    <col min="3" max="3" width="33.90625" customWidth="1"/>
    <col min="4" max="4" width="24.1796875" customWidth="1"/>
    <col min="5" max="5" width="8.90625" customWidth="1"/>
    <col min="6" max="6" width="12.453125" customWidth="1"/>
    <col min="7" max="8" width="14.6328125" customWidth="1"/>
    <col min="9" max="9" width="25.08984375" customWidth="1"/>
  </cols>
  <sheetData>
    <row r="1" spans="1:7" ht="20.149999999999999" customHeight="1">
      <c r="A1" s="181" t="s">
        <v>52</v>
      </c>
      <c r="B1" s="182"/>
    </row>
    <row r="2" spans="1:7" ht="20.149999999999999" customHeight="1">
      <c r="A2" s="183"/>
      <c r="B2" s="184"/>
    </row>
    <row r="4" spans="1:7" ht="30" customHeight="1">
      <c r="A4" s="188" t="s">
        <v>61</v>
      </c>
      <c r="B4" s="189"/>
      <c r="C4" s="189"/>
      <c r="D4" s="189"/>
      <c r="E4" s="189"/>
      <c r="F4" s="189"/>
      <c r="G4" s="190"/>
    </row>
    <row r="5" spans="1:7" ht="15.75" customHeight="1">
      <c r="A5" s="23"/>
      <c r="B5" s="23"/>
    </row>
    <row r="6" spans="1:7" ht="30" customHeight="1">
      <c r="A6" s="24" t="s">
        <v>32</v>
      </c>
      <c r="E6" s="12"/>
      <c r="F6" s="11"/>
      <c r="G6" s="11"/>
    </row>
    <row r="7" spans="1:7" ht="14.25" customHeight="1">
      <c r="E7" s="12"/>
      <c r="F7" s="11"/>
      <c r="G7" s="11"/>
    </row>
    <row r="8" spans="1:7" s="21" customFormat="1" ht="39.9" customHeight="1" thickBot="1">
      <c r="A8" s="25" t="s">
        <v>23</v>
      </c>
      <c r="B8" s="26">
        <f>【A型】別記様式２!H16</f>
        <v>0</v>
      </c>
      <c r="C8" s="96" t="s">
        <v>20</v>
      </c>
      <c r="D8" s="97">
        <f>【A型】別記様式２!H15</f>
        <v>0</v>
      </c>
      <c r="E8" s="27"/>
    </row>
    <row r="9" spans="1:7" s="21" customFormat="1" ht="39.9" customHeight="1" thickBot="1">
      <c r="A9" s="28" t="s">
        <v>33</v>
      </c>
      <c r="B9" s="60"/>
      <c r="C9" s="98"/>
      <c r="D9" s="99"/>
      <c r="E9" s="27"/>
      <c r="F9" s="29"/>
      <c r="G9" s="29"/>
    </row>
    <row r="10" spans="1:7" s="21" customFormat="1" ht="39.9" customHeight="1" thickBot="1">
      <c r="A10" s="30" t="s">
        <v>92</v>
      </c>
      <c r="B10" s="125"/>
      <c r="C10" s="120"/>
      <c r="D10" s="121"/>
      <c r="E10" s="27"/>
      <c r="F10" s="29"/>
      <c r="G10" s="29"/>
    </row>
    <row r="11" spans="1:7" s="21" customFormat="1" ht="39.65" customHeight="1" thickBot="1">
      <c r="A11" s="30" t="s">
        <v>34</v>
      </c>
      <c r="B11" s="61"/>
      <c r="C11" s="100"/>
      <c r="D11" s="101"/>
      <c r="E11" s="27"/>
      <c r="F11" s="29"/>
      <c r="G11" s="29"/>
    </row>
    <row r="12" spans="1:7" ht="39.65" customHeight="1" thickBot="1">
      <c r="A12" s="30" t="s">
        <v>64</v>
      </c>
      <c r="B12" s="61"/>
      <c r="C12" s="102"/>
      <c r="D12" s="39"/>
      <c r="E12" s="12"/>
      <c r="F12" s="31"/>
      <c r="G12" s="31"/>
    </row>
    <row r="13" spans="1:7" ht="30" customHeight="1">
      <c r="F13" s="2"/>
      <c r="G13" s="3"/>
    </row>
    <row r="14" spans="1:7" s="21" customFormat="1" ht="39.9" customHeight="1">
      <c r="A14" s="122" t="s">
        <v>97</v>
      </c>
      <c r="B14" s="123" t="s">
        <v>93</v>
      </c>
      <c r="C14" s="123" t="s">
        <v>94</v>
      </c>
      <c r="D14" s="123" t="s">
        <v>95</v>
      </c>
      <c r="E14" s="29"/>
      <c r="F14" s="29"/>
      <c r="G14" s="29"/>
    </row>
    <row r="15" spans="1:7" s="21" customFormat="1" ht="30" customHeight="1">
      <c r="A15" s="25" t="s">
        <v>84</v>
      </c>
      <c r="B15" s="26">
        <v>1</v>
      </c>
      <c r="C15" s="26">
        <f>別表4!L30</f>
        <v>0</v>
      </c>
      <c r="D15" s="124"/>
      <c r="E15" s="29"/>
      <c r="F15" s="29"/>
      <c r="G15" s="29"/>
    </row>
    <row r="16" spans="1:7" s="21" customFormat="1" ht="30" customHeight="1">
      <c r="A16" s="25" t="s">
        <v>85</v>
      </c>
      <c r="B16" s="26">
        <v>1</v>
      </c>
      <c r="C16" s="26">
        <f>別表4!L33</f>
        <v>0</v>
      </c>
      <c r="D16" s="26">
        <f>別表4!L31</f>
        <v>0</v>
      </c>
      <c r="E16" s="29"/>
      <c r="F16" s="29"/>
      <c r="G16" s="29"/>
    </row>
    <row r="17" spans="1:7" s="21" customFormat="1" ht="30" customHeight="1">
      <c r="A17" s="25" t="s">
        <v>89</v>
      </c>
      <c r="B17" s="26">
        <f>IF(B10&lt;=80,4,5)</f>
        <v>4</v>
      </c>
      <c r="C17" s="26">
        <f>別表4!L36</f>
        <v>0</v>
      </c>
      <c r="D17" s="26">
        <f>別表4!L34</f>
        <v>0</v>
      </c>
      <c r="E17" s="29"/>
      <c r="F17" s="29"/>
      <c r="G17" s="29"/>
    </row>
    <row r="18" spans="1:7" s="21" customFormat="1" ht="30" customHeight="1">
      <c r="A18" s="25" t="s">
        <v>96</v>
      </c>
      <c r="B18" s="26">
        <v>1</v>
      </c>
      <c r="C18" s="26">
        <f>別表4!L39</f>
        <v>0</v>
      </c>
      <c r="D18" s="26">
        <f>別表4!L37</f>
        <v>0</v>
      </c>
      <c r="E18" s="29"/>
      <c r="F18" s="29"/>
      <c r="G18" s="29"/>
    </row>
    <row r="19" spans="1:7" s="21" customFormat="1" ht="30" customHeight="1">
      <c r="A19" s="25" t="s">
        <v>90</v>
      </c>
      <c r="B19" s="26">
        <v>1</v>
      </c>
      <c r="C19" s="26">
        <f>別表4!L42</f>
        <v>0</v>
      </c>
      <c r="D19" s="26">
        <f>別表4!L40</f>
        <v>0</v>
      </c>
      <c r="E19" s="29"/>
      <c r="F19" s="29"/>
      <c r="G19" s="29"/>
    </row>
    <row r="20" spans="1:7" s="21" customFormat="1" ht="30" customHeight="1">
      <c r="A20" s="25" t="s">
        <v>91</v>
      </c>
      <c r="B20" s="26">
        <v>2</v>
      </c>
      <c r="C20" s="26">
        <f>別表4!L45</f>
        <v>0</v>
      </c>
      <c r="D20" s="26">
        <f>別表4!L43</f>
        <v>0</v>
      </c>
      <c r="E20" s="29"/>
      <c r="F20" s="29"/>
      <c r="G20" s="29"/>
    </row>
    <row r="21" spans="1:7" ht="30" customHeight="1">
      <c r="E21" s="29"/>
      <c r="F21" s="29"/>
      <c r="G21" s="29"/>
    </row>
    <row r="22" spans="1:7" ht="30" customHeight="1">
      <c r="A22" s="24" t="s">
        <v>18</v>
      </c>
      <c r="F22" s="2"/>
      <c r="G22" s="3"/>
    </row>
    <row r="23" spans="1:7" ht="23.5">
      <c r="A23" s="1"/>
    </row>
    <row r="24" spans="1:7" s="21" customFormat="1" ht="50.15" customHeight="1" thickBot="1">
      <c r="A24" s="191" t="s">
        <v>35</v>
      </c>
      <c r="B24" s="192"/>
      <c r="C24" s="32" t="s">
        <v>36</v>
      </c>
      <c r="D24" s="193" t="s">
        <v>37</v>
      </c>
      <c r="E24" s="193"/>
      <c r="F24" s="193"/>
      <c r="G24" s="193"/>
    </row>
    <row r="25" spans="1:7" s="21" customFormat="1" ht="50.15" customHeight="1" thickBot="1">
      <c r="A25" s="33" t="s">
        <v>38</v>
      </c>
      <c r="B25" s="34" t="s">
        <v>39</v>
      </c>
      <c r="C25" s="103"/>
      <c r="D25" s="185" t="s">
        <v>62</v>
      </c>
      <c r="E25" s="185"/>
      <c r="F25" s="185"/>
      <c r="G25" s="185"/>
    </row>
    <row r="26" spans="1:7" s="21" customFormat="1" ht="50.15" customHeight="1">
      <c r="A26" s="33" t="s">
        <v>40</v>
      </c>
      <c r="B26" s="34" t="s">
        <v>41</v>
      </c>
      <c r="C26" s="170">
        <f>別表３!E30+処遇改善額!F11</f>
        <v>0</v>
      </c>
      <c r="D26" s="185" t="s">
        <v>110</v>
      </c>
      <c r="E26" s="185"/>
      <c r="F26" s="185"/>
      <c r="G26" s="185"/>
    </row>
    <row r="27" spans="1:7" s="21" customFormat="1" ht="50.15" customHeight="1">
      <c r="A27" s="33" t="s">
        <v>42</v>
      </c>
      <c r="B27" s="34" t="s">
        <v>43</v>
      </c>
      <c r="C27" s="170">
        <f>別表３!F30+処遇改善額!F12</f>
        <v>0</v>
      </c>
      <c r="D27" s="185" t="s">
        <v>111</v>
      </c>
      <c r="E27" s="185"/>
      <c r="F27" s="185"/>
      <c r="G27" s="185"/>
    </row>
    <row r="28" spans="1:7" s="21" customFormat="1" ht="50.15" customHeight="1">
      <c r="A28" s="33" t="s">
        <v>44</v>
      </c>
      <c r="B28" s="34" t="s">
        <v>45</v>
      </c>
      <c r="C28" s="35">
        <f>IF(C25&gt;C26,C26-C27,C25-C27)</f>
        <v>0</v>
      </c>
      <c r="D28" s="185" t="s">
        <v>46</v>
      </c>
      <c r="E28" s="185"/>
      <c r="F28" s="185"/>
      <c r="G28" s="185"/>
    </row>
    <row r="30" spans="1:7" ht="50.15" customHeight="1">
      <c r="A30" s="186" t="s">
        <v>155</v>
      </c>
      <c r="B30" s="186"/>
      <c r="C30" s="186"/>
      <c r="D30" s="186"/>
      <c r="E30" s="186"/>
      <c r="F30" s="186"/>
      <c r="G30" s="186"/>
    </row>
    <row r="31" spans="1:7">
      <c r="C31" s="2"/>
      <c r="D31" s="36"/>
    </row>
    <row r="32" spans="1:7">
      <c r="A32" s="2"/>
    </row>
    <row r="35" spans="2:9">
      <c r="B35" s="187"/>
      <c r="C35" s="187"/>
      <c r="D35" s="187"/>
      <c r="E35" s="187"/>
      <c r="F35" s="187"/>
      <c r="G35" s="187"/>
      <c r="H35" s="187"/>
      <c r="I35" s="187"/>
    </row>
  </sheetData>
  <sheetProtection selectLockedCells="1"/>
  <mergeCells count="10">
    <mergeCell ref="B35:I35"/>
    <mergeCell ref="A4:G4"/>
    <mergeCell ref="A24:B24"/>
    <mergeCell ref="D24:G24"/>
    <mergeCell ref="D25:G25"/>
    <mergeCell ref="A1:B2"/>
    <mergeCell ref="D26:G26"/>
    <mergeCell ref="D27:G27"/>
    <mergeCell ref="A30:G30"/>
    <mergeCell ref="D28:G28"/>
  </mergeCells>
  <phoneticPr fontId="2"/>
  <pageMargins left="0.70866141732283472" right="0.51181102362204722" top="0.74803149606299213" bottom="0.74803149606299213" header="0.31496062992125984" footer="0.31496062992125984"/>
  <pageSetup paperSize="9" scale="63" fitToHeight="0" orientation="portrait" horizontalDpi="300" verticalDpi="300" r:id="rId1"/>
  <headerFooter alignWithMargins="0"/>
  <colBreaks count="1" manualBreakCount="1">
    <brk id="9"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30"/>
  <sheetViews>
    <sheetView view="pageBreakPreview" topLeftCell="A21" zoomScaleNormal="100" zoomScaleSheetLayoutView="100" workbookViewId="0">
      <selection activeCell="H6" sqref="H6"/>
    </sheetView>
  </sheetViews>
  <sheetFormatPr defaultRowHeight="13"/>
  <cols>
    <col min="1" max="1" width="10.6328125" customWidth="1"/>
    <col min="2" max="13" width="7.6328125" customWidth="1"/>
    <col min="14" max="14" width="9.453125" style="3" customWidth="1"/>
    <col min="15" max="15" width="7.08984375" style="62" customWidth="1"/>
  </cols>
  <sheetData>
    <row r="1" spans="1:15" s="41" customFormat="1" ht="13.5" customHeight="1">
      <c r="A1" s="197" t="s">
        <v>59</v>
      </c>
      <c r="B1" s="197"/>
      <c r="C1" s="197"/>
      <c r="D1" s="197"/>
      <c r="E1" s="197"/>
      <c r="J1" s="199" t="s">
        <v>23</v>
      </c>
      <c r="K1" s="199"/>
      <c r="L1" s="198">
        <f>別表１!B8</f>
        <v>0</v>
      </c>
      <c r="M1" s="198"/>
      <c r="N1" s="198"/>
      <c r="O1" s="62"/>
    </row>
    <row r="2" spans="1:15" s="41" customFormat="1" ht="13.5" customHeight="1">
      <c r="A2" s="197"/>
      <c r="B2" s="197"/>
      <c r="C2" s="197"/>
      <c r="D2" s="197"/>
      <c r="E2" s="197"/>
      <c r="J2" s="199" t="s">
        <v>20</v>
      </c>
      <c r="K2" s="199"/>
      <c r="L2" s="198">
        <f>別表１!D8</f>
        <v>0</v>
      </c>
      <c r="M2" s="198"/>
      <c r="N2" s="198"/>
      <c r="O2" s="62"/>
    </row>
    <row r="3" spans="1:15" s="41" customFormat="1" ht="39" customHeight="1">
      <c r="A3" s="43"/>
      <c r="B3" s="42"/>
      <c r="N3" s="42"/>
      <c r="O3" s="62"/>
    </row>
    <row r="4" spans="1:15" s="41" customFormat="1" ht="12.5" thickBot="1">
      <c r="A4" s="44" t="s">
        <v>51</v>
      </c>
      <c r="N4" s="42"/>
      <c r="O4" s="62"/>
    </row>
    <row r="5" spans="1:15" s="41" customFormat="1" ht="30" customHeight="1">
      <c r="A5" s="68" t="s">
        <v>2</v>
      </c>
      <c r="B5" s="71" t="s">
        <v>3</v>
      </c>
      <c r="C5" s="72" t="s">
        <v>4</v>
      </c>
      <c r="D5" s="72" t="s">
        <v>5</v>
      </c>
      <c r="E5" s="72" t="s">
        <v>6</v>
      </c>
      <c r="F5" s="72" t="s">
        <v>7</v>
      </c>
      <c r="G5" s="72" t="s">
        <v>8</v>
      </c>
      <c r="H5" s="72" t="s">
        <v>9</v>
      </c>
      <c r="I5" s="72" t="s">
        <v>10</v>
      </c>
      <c r="J5" s="72" t="s">
        <v>11</v>
      </c>
      <c r="K5" s="72" t="s">
        <v>12</v>
      </c>
      <c r="L5" s="87" t="s">
        <v>13</v>
      </c>
      <c r="M5" s="73" t="s">
        <v>14</v>
      </c>
      <c r="N5" s="70" t="s">
        <v>15</v>
      </c>
      <c r="O5" s="62"/>
    </row>
    <row r="6" spans="1:15" s="41" customFormat="1" ht="23.15" customHeight="1">
      <c r="A6" s="194">
        <v>1</v>
      </c>
      <c r="B6" s="74"/>
      <c r="C6" s="65"/>
      <c r="D6" s="65"/>
      <c r="E6" s="65"/>
      <c r="F6" s="65"/>
      <c r="G6" s="65"/>
      <c r="H6" s="65"/>
      <c r="I6" s="65"/>
      <c r="J6" s="65"/>
      <c r="K6" s="65"/>
      <c r="L6" s="88"/>
      <c r="M6" s="75"/>
      <c r="N6" s="91">
        <f t="shared" ref="N6:N27" si="0">SUM(B6:M6)</f>
        <v>0</v>
      </c>
      <c r="O6" s="63" t="s">
        <v>49</v>
      </c>
    </row>
    <row r="7" spans="1:15" s="41" customFormat="1" ht="23.15" customHeight="1">
      <c r="A7" s="195"/>
      <c r="B7" s="76"/>
      <c r="C7" s="66"/>
      <c r="D7" s="66"/>
      <c r="E7" s="66"/>
      <c r="F7" s="66"/>
      <c r="G7" s="66"/>
      <c r="H7" s="66"/>
      <c r="I7" s="66"/>
      <c r="J7" s="66"/>
      <c r="K7" s="66"/>
      <c r="L7" s="89"/>
      <c r="M7" s="77"/>
      <c r="N7" s="91">
        <f t="shared" si="0"/>
        <v>0</v>
      </c>
      <c r="O7" s="62"/>
    </row>
    <row r="8" spans="1:15" s="41" customFormat="1" ht="23.15" customHeight="1">
      <c r="A8" s="46">
        <v>2</v>
      </c>
      <c r="B8" s="74"/>
      <c r="C8" s="65"/>
      <c r="D8" s="65"/>
      <c r="E8" s="65"/>
      <c r="F8" s="65"/>
      <c r="G8" s="65"/>
      <c r="H8" s="65"/>
      <c r="I8" s="65"/>
      <c r="J8" s="65"/>
      <c r="K8" s="65"/>
      <c r="L8" s="88"/>
      <c r="M8" s="75"/>
      <c r="N8" s="91">
        <f t="shared" si="0"/>
        <v>0</v>
      </c>
      <c r="O8" s="62"/>
    </row>
    <row r="9" spans="1:15" s="41" customFormat="1" ht="23.15" customHeight="1">
      <c r="A9" s="46">
        <v>3</v>
      </c>
      <c r="B9" s="76"/>
      <c r="C9" s="66"/>
      <c r="D9" s="66"/>
      <c r="E9" s="66"/>
      <c r="F9" s="66"/>
      <c r="G9" s="66"/>
      <c r="H9" s="66"/>
      <c r="I9" s="66"/>
      <c r="J9" s="66"/>
      <c r="K9" s="66"/>
      <c r="L9" s="89"/>
      <c r="M9" s="77"/>
      <c r="N9" s="91">
        <f t="shared" si="0"/>
        <v>0</v>
      </c>
      <c r="O9" s="62"/>
    </row>
    <row r="10" spans="1:15" s="41" customFormat="1" ht="23.15" customHeight="1">
      <c r="A10" s="46">
        <v>4</v>
      </c>
      <c r="B10" s="74"/>
      <c r="C10" s="65"/>
      <c r="D10" s="65"/>
      <c r="E10" s="65"/>
      <c r="F10" s="65"/>
      <c r="G10" s="65"/>
      <c r="H10" s="65"/>
      <c r="I10" s="65"/>
      <c r="J10" s="65"/>
      <c r="K10" s="65"/>
      <c r="L10" s="88"/>
      <c r="M10" s="75"/>
      <c r="N10" s="91">
        <f t="shared" si="0"/>
        <v>0</v>
      </c>
      <c r="O10" s="62"/>
    </row>
    <row r="11" spans="1:15" s="41" customFormat="1" ht="23.15" customHeight="1">
      <c r="A11" s="46">
        <v>5</v>
      </c>
      <c r="B11" s="76"/>
      <c r="C11" s="66"/>
      <c r="D11" s="66"/>
      <c r="E11" s="66"/>
      <c r="F11" s="66"/>
      <c r="G11" s="66"/>
      <c r="H11" s="66"/>
      <c r="I11" s="66"/>
      <c r="J11" s="66"/>
      <c r="K11" s="66"/>
      <c r="L11" s="89"/>
      <c r="M11" s="77"/>
      <c r="N11" s="91">
        <f t="shared" si="0"/>
        <v>0</v>
      </c>
      <c r="O11" s="62"/>
    </row>
    <row r="12" spans="1:15" s="41" customFormat="1" ht="23.15" customHeight="1">
      <c r="A12" s="46">
        <v>6</v>
      </c>
      <c r="B12" s="74"/>
      <c r="C12" s="65"/>
      <c r="D12" s="65"/>
      <c r="E12" s="65"/>
      <c r="F12" s="65"/>
      <c r="G12" s="65"/>
      <c r="H12" s="65"/>
      <c r="I12" s="65"/>
      <c r="J12" s="65"/>
      <c r="K12" s="65"/>
      <c r="L12" s="88"/>
      <c r="M12" s="75"/>
      <c r="N12" s="91">
        <f t="shared" si="0"/>
        <v>0</v>
      </c>
      <c r="O12" s="62"/>
    </row>
    <row r="13" spans="1:15" s="41" customFormat="1" ht="23.15" customHeight="1">
      <c r="A13" s="46">
        <v>7</v>
      </c>
      <c r="B13" s="76"/>
      <c r="C13" s="66"/>
      <c r="D13" s="66"/>
      <c r="E13" s="66"/>
      <c r="F13" s="66"/>
      <c r="G13" s="66"/>
      <c r="H13" s="66"/>
      <c r="I13" s="66"/>
      <c r="J13" s="66"/>
      <c r="K13" s="66"/>
      <c r="L13" s="89"/>
      <c r="M13" s="77"/>
      <c r="N13" s="91">
        <f t="shared" si="0"/>
        <v>0</v>
      </c>
      <c r="O13" s="62"/>
    </row>
    <row r="14" spans="1:15" s="41" customFormat="1" ht="23.15" customHeight="1">
      <c r="A14" s="46">
        <v>8</v>
      </c>
      <c r="B14" s="74"/>
      <c r="C14" s="65"/>
      <c r="D14" s="65"/>
      <c r="E14" s="65"/>
      <c r="F14" s="65"/>
      <c r="G14" s="65"/>
      <c r="H14" s="65"/>
      <c r="I14" s="65"/>
      <c r="J14" s="65"/>
      <c r="K14" s="65"/>
      <c r="L14" s="88"/>
      <c r="M14" s="75"/>
      <c r="N14" s="91">
        <f t="shared" si="0"/>
        <v>0</v>
      </c>
      <c r="O14" s="62"/>
    </row>
    <row r="15" spans="1:15" s="41" customFormat="1" ht="23.15" customHeight="1">
      <c r="A15" s="46">
        <v>9</v>
      </c>
      <c r="B15" s="76"/>
      <c r="C15" s="66"/>
      <c r="D15" s="66"/>
      <c r="E15" s="66"/>
      <c r="F15" s="66"/>
      <c r="G15" s="66"/>
      <c r="H15" s="66"/>
      <c r="I15" s="66"/>
      <c r="J15" s="66"/>
      <c r="K15" s="66"/>
      <c r="L15" s="89"/>
      <c r="M15" s="77"/>
      <c r="N15" s="91">
        <f t="shared" si="0"/>
        <v>0</v>
      </c>
      <c r="O15" s="62"/>
    </row>
    <row r="16" spans="1:15" s="41" customFormat="1" ht="23.15" customHeight="1">
      <c r="A16" s="46">
        <v>10</v>
      </c>
      <c r="B16" s="74"/>
      <c r="C16" s="65"/>
      <c r="D16" s="65"/>
      <c r="E16" s="65"/>
      <c r="F16" s="65"/>
      <c r="G16" s="65"/>
      <c r="H16" s="65"/>
      <c r="I16" s="65"/>
      <c r="J16" s="65"/>
      <c r="K16" s="65"/>
      <c r="L16" s="88"/>
      <c r="M16" s="75"/>
      <c r="N16" s="91">
        <f t="shared" si="0"/>
        <v>0</v>
      </c>
      <c r="O16" s="62"/>
    </row>
    <row r="17" spans="1:15" s="41" customFormat="1" ht="23.15" customHeight="1">
      <c r="A17" s="46">
        <v>11</v>
      </c>
      <c r="B17" s="76"/>
      <c r="C17" s="66"/>
      <c r="D17" s="66"/>
      <c r="E17" s="66"/>
      <c r="F17" s="66"/>
      <c r="G17" s="66"/>
      <c r="H17" s="66"/>
      <c r="I17" s="66"/>
      <c r="J17" s="66"/>
      <c r="K17" s="66"/>
      <c r="L17" s="89"/>
      <c r="M17" s="77"/>
      <c r="N17" s="91">
        <f t="shared" si="0"/>
        <v>0</v>
      </c>
      <c r="O17" s="62"/>
    </row>
    <row r="18" spans="1:15" s="41" customFormat="1" ht="23.15" customHeight="1">
      <c r="A18" s="46">
        <v>12</v>
      </c>
      <c r="B18" s="74"/>
      <c r="C18" s="65"/>
      <c r="D18" s="65"/>
      <c r="E18" s="65"/>
      <c r="F18" s="65"/>
      <c r="G18" s="65"/>
      <c r="H18" s="65"/>
      <c r="I18" s="65"/>
      <c r="J18" s="65"/>
      <c r="K18" s="65"/>
      <c r="L18" s="88"/>
      <c r="M18" s="75"/>
      <c r="N18" s="91">
        <f t="shared" si="0"/>
        <v>0</v>
      </c>
      <c r="O18" s="62"/>
    </row>
    <row r="19" spans="1:15" s="41" customFormat="1" ht="23.15" customHeight="1">
      <c r="A19" s="46">
        <v>13</v>
      </c>
      <c r="B19" s="76"/>
      <c r="C19" s="66"/>
      <c r="D19" s="66"/>
      <c r="E19" s="66"/>
      <c r="F19" s="66"/>
      <c r="G19" s="66"/>
      <c r="H19" s="66"/>
      <c r="I19" s="66"/>
      <c r="J19" s="66"/>
      <c r="K19" s="66"/>
      <c r="L19" s="89"/>
      <c r="M19" s="77"/>
      <c r="N19" s="91">
        <f t="shared" si="0"/>
        <v>0</v>
      </c>
      <c r="O19" s="62"/>
    </row>
    <row r="20" spans="1:15" s="41" customFormat="1" ht="23.15" customHeight="1">
      <c r="A20" s="46">
        <v>14</v>
      </c>
      <c r="B20" s="74"/>
      <c r="C20" s="65"/>
      <c r="D20" s="65"/>
      <c r="E20" s="65"/>
      <c r="F20" s="65"/>
      <c r="G20" s="65"/>
      <c r="H20" s="65"/>
      <c r="I20" s="65"/>
      <c r="J20" s="65"/>
      <c r="K20" s="65"/>
      <c r="L20" s="88"/>
      <c r="M20" s="75"/>
      <c r="N20" s="91">
        <f t="shared" si="0"/>
        <v>0</v>
      </c>
      <c r="O20" s="62"/>
    </row>
    <row r="21" spans="1:15" s="41" customFormat="1" ht="23.15" customHeight="1">
      <c r="A21" s="46">
        <v>15</v>
      </c>
      <c r="B21" s="76"/>
      <c r="C21" s="66"/>
      <c r="D21" s="66"/>
      <c r="E21" s="66"/>
      <c r="F21" s="66"/>
      <c r="G21" s="66"/>
      <c r="H21" s="66"/>
      <c r="I21" s="66"/>
      <c r="J21" s="66"/>
      <c r="K21" s="66"/>
      <c r="L21" s="89"/>
      <c r="M21" s="77"/>
      <c r="N21" s="91">
        <f t="shared" si="0"/>
        <v>0</v>
      </c>
      <c r="O21" s="62"/>
    </row>
    <row r="22" spans="1:15" s="41" customFormat="1" ht="23.15" customHeight="1">
      <c r="A22" s="46">
        <v>16</v>
      </c>
      <c r="B22" s="74"/>
      <c r="C22" s="65"/>
      <c r="D22" s="65"/>
      <c r="E22" s="65"/>
      <c r="F22" s="65"/>
      <c r="G22" s="65"/>
      <c r="H22" s="65"/>
      <c r="I22" s="65"/>
      <c r="J22" s="65"/>
      <c r="K22" s="65"/>
      <c r="L22" s="88"/>
      <c r="M22" s="75"/>
      <c r="N22" s="91">
        <f t="shared" si="0"/>
        <v>0</v>
      </c>
      <c r="O22" s="62"/>
    </row>
    <row r="23" spans="1:15" s="41" customFormat="1" ht="23.15" customHeight="1">
      <c r="A23" s="46">
        <v>17</v>
      </c>
      <c r="B23" s="76"/>
      <c r="C23" s="66"/>
      <c r="D23" s="66"/>
      <c r="E23" s="66"/>
      <c r="F23" s="66"/>
      <c r="G23" s="66"/>
      <c r="H23" s="66"/>
      <c r="I23" s="66"/>
      <c r="J23" s="66"/>
      <c r="K23" s="66"/>
      <c r="L23" s="89"/>
      <c r="M23" s="77"/>
      <c r="N23" s="91">
        <f t="shared" si="0"/>
        <v>0</v>
      </c>
      <c r="O23" s="62"/>
    </row>
    <row r="24" spans="1:15" s="41" customFormat="1" ht="23.15" customHeight="1">
      <c r="A24" s="46">
        <v>18</v>
      </c>
      <c r="B24" s="74"/>
      <c r="C24" s="65"/>
      <c r="D24" s="65"/>
      <c r="E24" s="65"/>
      <c r="F24" s="65"/>
      <c r="G24" s="65"/>
      <c r="H24" s="65"/>
      <c r="I24" s="65"/>
      <c r="J24" s="65"/>
      <c r="K24" s="65"/>
      <c r="L24" s="88"/>
      <c r="M24" s="75"/>
      <c r="N24" s="91">
        <f t="shared" si="0"/>
        <v>0</v>
      </c>
      <c r="O24" s="62"/>
    </row>
    <row r="25" spans="1:15" s="41" customFormat="1" ht="23.15" customHeight="1">
      <c r="A25" s="46">
        <v>19</v>
      </c>
      <c r="B25" s="76"/>
      <c r="C25" s="66"/>
      <c r="D25" s="66"/>
      <c r="E25" s="66"/>
      <c r="F25" s="66"/>
      <c r="G25" s="66"/>
      <c r="H25" s="66"/>
      <c r="I25" s="66"/>
      <c r="J25" s="66"/>
      <c r="K25" s="66"/>
      <c r="L25" s="89"/>
      <c r="M25" s="77"/>
      <c r="N25" s="91">
        <f t="shared" si="0"/>
        <v>0</v>
      </c>
      <c r="O25" s="62"/>
    </row>
    <row r="26" spans="1:15" s="41" customFormat="1" ht="23.15" customHeight="1">
      <c r="A26" s="46">
        <v>20</v>
      </c>
      <c r="B26" s="74"/>
      <c r="C26" s="65"/>
      <c r="D26" s="65"/>
      <c r="E26" s="65"/>
      <c r="F26" s="65"/>
      <c r="G26" s="65"/>
      <c r="H26" s="65"/>
      <c r="I26" s="65"/>
      <c r="J26" s="65"/>
      <c r="K26" s="65"/>
      <c r="L26" s="88"/>
      <c r="M26" s="75"/>
      <c r="N26" s="91">
        <f t="shared" si="0"/>
        <v>0</v>
      </c>
      <c r="O26" s="62"/>
    </row>
    <row r="27" spans="1:15" s="41" customFormat="1" ht="23.15" customHeight="1" thickBot="1">
      <c r="A27" s="69">
        <v>21</v>
      </c>
      <c r="B27" s="78"/>
      <c r="C27" s="67"/>
      <c r="D27" s="67"/>
      <c r="E27" s="67"/>
      <c r="F27" s="67"/>
      <c r="G27" s="67"/>
      <c r="H27" s="67"/>
      <c r="I27" s="67"/>
      <c r="J27" s="67"/>
      <c r="K27" s="67"/>
      <c r="L27" s="90"/>
      <c r="M27" s="79"/>
      <c r="N27" s="92">
        <f t="shared" si="0"/>
        <v>0</v>
      </c>
      <c r="O27" s="62"/>
    </row>
    <row r="28" spans="1:15" s="22" customFormat="1" ht="24.9" customHeight="1" thickTop="1" thickBot="1">
      <c r="A28" s="45" t="s">
        <v>15</v>
      </c>
      <c r="B28" s="80">
        <f>SUM(B6:B27)</f>
        <v>0</v>
      </c>
      <c r="C28" s="81">
        <f t="shared" ref="C28:M28" si="1">SUM(C6:C27)</f>
        <v>0</v>
      </c>
      <c r="D28" s="81">
        <f t="shared" si="1"/>
        <v>0</v>
      </c>
      <c r="E28" s="81">
        <f t="shared" si="1"/>
        <v>0</v>
      </c>
      <c r="F28" s="81">
        <f t="shared" si="1"/>
        <v>0</v>
      </c>
      <c r="G28" s="81">
        <f t="shared" si="1"/>
        <v>0</v>
      </c>
      <c r="H28" s="81">
        <f t="shared" si="1"/>
        <v>0</v>
      </c>
      <c r="I28" s="81">
        <f t="shared" si="1"/>
        <v>0</v>
      </c>
      <c r="J28" s="81">
        <f t="shared" si="1"/>
        <v>0</v>
      </c>
      <c r="K28" s="81">
        <f>SUM(K6:K27)</f>
        <v>0</v>
      </c>
      <c r="L28" s="93">
        <f t="shared" si="1"/>
        <v>0</v>
      </c>
      <c r="M28" s="95">
        <f t="shared" si="1"/>
        <v>0</v>
      </c>
      <c r="N28" s="94">
        <f>SUM(N6:N27)</f>
        <v>0</v>
      </c>
      <c r="O28" s="64"/>
    </row>
    <row r="29" spans="1:15" s="41" customFormat="1" ht="12">
      <c r="N29" s="42"/>
      <c r="O29" s="62"/>
    </row>
    <row r="30" spans="1:15" s="22" customFormat="1" ht="33" customHeight="1">
      <c r="A30" s="47" t="s">
        <v>21</v>
      </c>
      <c r="B30" s="196" t="s">
        <v>22</v>
      </c>
      <c r="C30" s="196"/>
      <c r="D30" s="196"/>
      <c r="E30" s="196"/>
      <c r="F30" s="196"/>
      <c r="G30" s="196"/>
      <c r="H30" s="196"/>
      <c r="I30" s="196"/>
      <c r="J30" s="196"/>
      <c r="K30" s="196"/>
      <c r="L30" s="196"/>
      <c r="M30" s="196"/>
      <c r="N30" s="196"/>
      <c r="O30" s="64"/>
    </row>
  </sheetData>
  <sheetProtection selectLockedCells="1"/>
  <mergeCells count="7">
    <mergeCell ref="A6:A7"/>
    <mergeCell ref="B30:N30"/>
    <mergeCell ref="A1:E2"/>
    <mergeCell ref="L1:N1"/>
    <mergeCell ref="L2:N2"/>
    <mergeCell ref="J1:K1"/>
    <mergeCell ref="J2:K2"/>
  </mergeCells>
  <phoneticPr fontId="2"/>
  <printOptions horizontalCentered="1"/>
  <pageMargins left="0.6692913385826772" right="7.874015748031496E-2" top="0.98425196850393704" bottom="0.98425196850393704" header="0.51181102362204722" footer="0.51181102362204722"/>
  <pageSetup paperSize="9" scale="82" orientation="portrait" cellComments="asDisplayed" horizontalDpi="300" verticalDpi="300" r:id="rId1"/>
  <headerFooter alignWithMargins="0"/>
  <rowBreaks count="1" manualBreakCount="1">
    <brk id="28" max="14" man="1"/>
  </rowBreaks>
  <ignoredErrors>
    <ignoredError sqref="N6 N8:N27" formulaRange="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1"/>
  <sheetViews>
    <sheetView view="pageBreakPreview" topLeftCell="A19" zoomScale="90" zoomScaleNormal="100" zoomScaleSheetLayoutView="90" workbookViewId="0">
      <selection activeCell="F1" sqref="F1:G1"/>
    </sheetView>
  </sheetViews>
  <sheetFormatPr defaultColWidth="9" defaultRowHeight="13"/>
  <cols>
    <col min="1" max="1" width="11.08984375" style="5" customWidth="1"/>
    <col min="2" max="2" width="17.6328125" style="5" customWidth="1"/>
    <col min="3" max="3" width="17.81640625" style="5" customWidth="1"/>
    <col min="4" max="4" width="17.1796875" style="5" customWidth="1"/>
    <col min="5" max="5" width="16.6328125" style="5" customWidth="1"/>
    <col min="6" max="6" width="18.36328125" style="5" customWidth="1"/>
    <col min="7" max="7" width="14.1796875" style="5" customWidth="1"/>
    <col min="8" max="8" width="9" style="5"/>
    <col min="9" max="9" width="11.36328125" style="5" customWidth="1"/>
    <col min="10" max="16384" width="9" style="5"/>
  </cols>
  <sheetData>
    <row r="1" spans="1:10">
      <c r="A1" s="200" t="s">
        <v>60</v>
      </c>
      <c r="B1" s="201"/>
      <c r="C1" s="202"/>
      <c r="D1" s="51"/>
      <c r="E1" s="6" t="s">
        <v>23</v>
      </c>
      <c r="F1" s="206">
        <f>別表１!B8</f>
        <v>0</v>
      </c>
      <c r="G1" s="206"/>
    </row>
    <row r="2" spans="1:10">
      <c r="A2" s="203"/>
      <c r="B2" s="204"/>
      <c r="C2" s="205"/>
      <c r="D2" s="50"/>
      <c r="E2" s="49" t="s">
        <v>17</v>
      </c>
      <c r="F2" s="207">
        <f>別表１!D8</f>
        <v>0</v>
      </c>
      <c r="G2" s="207"/>
    </row>
    <row r="3" spans="1:10">
      <c r="E3" s="17" t="s">
        <v>25</v>
      </c>
      <c r="F3" s="210">
        <f>別表１!B11</f>
        <v>0</v>
      </c>
      <c r="G3" s="210"/>
    </row>
    <row r="4" spans="1:10" ht="3" customHeight="1"/>
    <row r="5" spans="1:10">
      <c r="A5" s="14" t="s">
        <v>51</v>
      </c>
      <c r="B5" s="13"/>
      <c r="C5" s="13"/>
    </row>
    <row r="6" spans="1:10" s="7" customFormat="1" ht="21" customHeight="1">
      <c r="A6" s="211" t="s">
        <v>16</v>
      </c>
      <c r="B6" s="213" t="s">
        <v>50</v>
      </c>
      <c r="C6" s="215" t="s">
        <v>24</v>
      </c>
      <c r="D6" s="217" t="s">
        <v>0</v>
      </c>
      <c r="E6" s="218"/>
      <c r="F6" s="219" t="s">
        <v>48</v>
      </c>
      <c r="G6" s="211" t="s">
        <v>1</v>
      </c>
    </row>
    <row r="7" spans="1:10" ht="30" customHeight="1">
      <c r="A7" s="212"/>
      <c r="B7" s="214"/>
      <c r="C7" s="216"/>
      <c r="D7" s="16" t="s">
        <v>53</v>
      </c>
      <c r="E7" s="16" t="s">
        <v>47</v>
      </c>
      <c r="F7" s="220"/>
      <c r="G7" s="212"/>
    </row>
    <row r="8" spans="1:10" ht="21.75" customHeight="1">
      <c r="A8" s="208">
        <v>1</v>
      </c>
      <c r="B8" s="18">
        <f>別表２!N6</f>
        <v>0</v>
      </c>
      <c r="C8" s="38">
        <f t="shared" ref="C8:C28" si="0">IF(J8&lt;$F$3,J8,$F$3)</f>
        <v>0</v>
      </c>
      <c r="D8" s="15">
        <f t="shared" ref="D8:D29" si="1">$F$3</f>
        <v>0</v>
      </c>
      <c r="E8" s="15">
        <f t="shared" ref="E8:E29" si="2">SUM(B8*D8)</f>
        <v>0</v>
      </c>
      <c r="F8" s="15">
        <f t="shared" ref="F8:F29" si="3">SUM(B8*C8)</f>
        <v>0</v>
      </c>
      <c r="G8" s="9" t="s">
        <v>19</v>
      </c>
      <c r="J8" s="37">
        <v>7000</v>
      </c>
    </row>
    <row r="9" spans="1:10" ht="21.9" customHeight="1">
      <c r="A9" s="209"/>
      <c r="B9" s="18">
        <f>別表２!N7</f>
        <v>0</v>
      </c>
      <c r="C9" s="38">
        <f t="shared" si="0"/>
        <v>0</v>
      </c>
      <c r="D9" s="15">
        <f t="shared" si="1"/>
        <v>0</v>
      </c>
      <c r="E9" s="15">
        <f t="shared" si="2"/>
        <v>0</v>
      </c>
      <c r="F9" s="15">
        <f t="shared" si="3"/>
        <v>0</v>
      </c>
      <c r="G9" s="8"/>
      <c r="J9" s="37">
        <v>10000</v>
      </c>
    </row>
    <row r="10" spans="1:10" ht="21.9" customHeight="1">
      <c r="A10" s="4">
        <v>2</v>
      </c>
      <c r="B10" s="18">
        <f>別表２!N8</f>
        <v>0</v>
      </c>
      <c r="C10" s="38">
        <f t="shared" si="0"/>
        <v>0</v>
      </c>
      <c r="D10" s="15">
        <f t="shared" si="1"/>
        <v>0</v>
      </c>
      <c r="E10" s="15">
        <f t="shared" si="2"/>
        <v>0</v>
      </c>
      <c r="F10" s="15">
        <f t="shared" si="3"/>
        <v>0</v>
      </c>
      <c r="G10" s="8"/>
      <c r="J10" s="37">
        <v>13000</v>
      </c>
    </row>
    <row r="11" spans="1:10" ht="21.9" customHeight="1">
      <c r="A11" s="4">
        <v>3</v>
      </c>
      <c r="B11" s="18">
        <f>別表２!N9</f>
        <v>0</v>
      </c>
      <c r="C11" s="38">
        <f t="shared" si="0"/>
        <v>0</v>
      </c>
      <c r="D11" s="15">
        <f t="shared" si="1"/>
        <v>0</v>
      </c>
      <c r="E11" s="15">
        <f t="shared" si="2"/>
        <v>0</v>
      </c>
      <c r="F11" s="15">
        <f t="shared" si="3"/>
        <v>0</v>
      </c>
      <c r="G11" s="8"/>
      <c r="J11" s="37">
        <v>16000</v>
      </c>
    </row>
    <row r="12" spans="1:10" ht="21.9" customHeight="1">
      <c r="A12" s="4">
        <v>4</v>
      </c>
      <c r="B12" s="18">
        <f>別表２!N10</f>
        <v>0</v>
      </c>
      <c r="C12" s="38">
        <f t="shared" si="0"/>
        <v>0</v>
      </c>
      <c r="D12" s="15">
        <f t="shared" si="1"/>
        <v>0</v>
      </c>
      <c r="E12" s="15">
        <f t="shared" si="2"/>
        <v>0</v>
      </c>
      <c r="F12" s="15">
        <f t="shared" si="3"/>
        <v>0</v>
      </c>
      <c r="G12" s="8"/>
      <c r="J12" s="37">
        <v>19000</v>
      </c>
    </row>
    <row r="13" spans="1:10" ht="21.9" customHeight="1">
      <c r="A13" s="4">
        <v>5</v>
      </c>
      <c r="B13" s="18">
        <f>別表２!N11</f>
        <v>0</v>
      </c>
      <c r="C13" s="38">
        <f t="shared" si="0"/>
        <v>0</v>
      </c>
      <c r="D13" s="15">
        <f t="shared" si="1"/>
        <v>0</v>
      </c>
      <c r="E13" s="15">
        <f t="shared" si="2"/>
        <v>0</v>
      </c>
      <c r="F13" s="15">
        <f t="shared" si="3"/>
        <v>0</v>
      </c>
      <c r="G13" s="8"/>
      <c r="J13" s="37">
        <v>22000</v>
      </c>
    </row>
    <row r="14" spans="1:10" ht="21.9" customHeight="1">
      <c r="A14" s="4">
        <v>6</v>
      </c>
      <c r="B14" s="18">
        <f>別表２!N12</f>
        <v>0</v>
      </c>
      <c r="C14" s="38">
        <f t="shared" si="0"/>
        <v>0</v>
      </c>
      <c r="D14" s="15">
        <f t="shared" si="1"/>
        <v>0</v>
      </c>
      <c r="E14" s="15">
        <f t="shared" si="2"/>
        <v>0</v>
      </c>
      <c r="F14" s="15">
        <f t="shared" si="3"/>
        <v>0</v>
      </c>
      <c r="G14" s="8"/>
      <c r="J14" s="37">
        <v>25000</v>
      </c>
    </row>
    <row r="15" spans="1:10" ht="21.9" customHeight="1">
      <c r="A15" s="4">
        <v>7</v>
      </c>
      <c r="B15" s="18">
        <f>別表２!N13</f>
        <v>0</v>
      </c>
      <c r="C15" s="38">
        <f t="shared" si="0"/>
        <v>0</v>
      </c>
      <c r="D15" s="15">
        <f t="shared" si="1"/>
        <v>0</v>
      </c>
      <c r="E15" s="15">
        <f t="shared" si="2"/>
        <v>0</v>
      </c>
      <c r="F15" s="15">
        <f t="shared" si="3"/>
        <v>0</v>
      </c>
      <c r="G15" s="8"/>
      <c r="J15" s="37">
        <v>30000</v>
      </c>
    </row>
    <row r="16" spans="1:10" ht="21.9" customHeight="1">
      <c r="A16" s="4">
        <v>8</v>
      </c>
      <c r="B16" s="18">
        <f>別表２!N14</f>
        <v>0</v>
      </c>
      <c r="C16" s="38">
        <f t="shared" si="0"/>
        <v>0</v>
      </c>
      <c r="D16" s="15">
        <f t="shared" si="1"/>
        <v>0</v>
      </c>
      <c r="E16" s="15">
        <f t="shared" si="2"/>
        <v>0</v>
      </c>
      <c r="F16" s="15">
        <f t="shared" si="3"/>
        <v>0</v>
      </c>
      <c r="G16" s="8"/>
      <c r="J16" s="37">
        <v>35000</v>
      </c>
    </row>
    <row r="17" spans="1:10" ht="21.9" customHeight="1">
      <c r="A17" s="4">
        <v>9</v>
      </c>
      <c r="B17" s="18">
        <f>別表２!N15</f>
        <v>0</v>
      </c>
      <c r="C17" s="38">
        <f t="shared" si="0"/>
        <v>0</v>
      </c>
      <c r="D17" s="15">
        <f t="shared" si="1"/>
        <v>0</v>
      </c>
      <c r="E17" s="15">
        <f t="shared" si="2"/>
        <v>0</v>
      </c>
      <c r="F17" s="15">
        <f t="shared" si="3"/>
        <v>0</v>
      </c>
      <c r="G17" s="8"/>
      <c r="J17" s="37">
        <v>40000</v>
      </c>
    </row>
    <row r="18" spans="1:10" ht="21.9" customHeight="1">
      <c r="A18" s="4">
        <v>10</v>
      </c>
      <c r="B18" s="18">
        <f>別表２!N16</f>
        <v>0</v>
      </c>
      <c r="C18" s="38">
        <f t="shared" si="0"/>
        <v>0</v>
      </c>
      <c r="D18" s="15">
        <f t="shared" si="1"/>
        <v>0</v>
      </c>
      <c r="E18" s="15">
        <f t="shared" si="2"/>
        <v>0</v>
      </c>
      <c r="F18" s="15">
        <f t="shared" si="3"/>
        <v>0</v>
      </c>
      <c r="G18" s="8"/>
      <c r="J18" s="37">
        <v>45000</v>
      </c>
    </row>
    <row r="19" spans="1:10" ht="21.9" customHeight="1">
      <c r="A19" s="4">
        <v>11</v>
      </c>
      <c r="B19" s="18">
        <f>別表２!N17</f>
        <v>0</v>
      </c>
      <c r="C19" s="38">
        <f t="shared" si="0"/>
        <v>0</v>
      </c>
      <c r="D19" s="15">
        <f t="shared" si="1"/>
        <v>0</v>
      </c>
      <c r="E19" s="15">
        <f t="shared" si="2"/>
        <v>0</v>
      </c>
      <c r="F19" s="15">
        <f t="shared" si="3"/>
        <v>0</v>
      </c>
      <c r="G19" s="8"/>
      <c r="J19" s="37">
        <v>50000</v>
      </c>
    </row>
    <row r="20" spans="1:10" ht="21.9" customHeight="1">
      <c r="A20" s="4">
        <v>12</v>
      </c>
      <c r="B20" s="18">
        <f>別表２!N18</f>
        <v>0</v>
      </c>
      <c r="C20" s="38">
        <f t="shared" si="0"/>
        <v>0</v>
      </c>
      <c r="D20" s="15">
        <f t="shared" si="1"/>
        <v>0</v>
      </c>
      <c r="E20" s="15">
        <f t="shared" si="2"/>
        <v>0</v>
      </c>
      <c r="F20" s="15">
        <f t="shared" si="3"/>
        <v>0</v>
      </c>
      <c r="G20" s="8"/>
      <c r="J20" s="37">
        <v>57000</v>
      </c>
    </row>
    <row r="21" spans="1:10" ht="21.9" customHeight="1">
      <c r="A21" s="4">
        <v>13</v>
      </c>
      <c r="B21" s="18">
        <f>別表２!N19</f>
        <v>0</v>
      </c>
      <c r="C21" s="38">
        <f t="shared" si="0"/>
        <v>0</v>
      </c>
      <c r="D21" s="15">
        <f t="shared" si="1"/>
        <v>0</v>
      </c>
      <c r="E21" s="15">
        <f t="shared" si="2"/>
        <v>0</v>
      </c>
      <c r="F21" s="15">
        <f t="shared" si="3"/>
        <v>0</v>
      </c>
      <c r="G21" s="8"/>
      <c r="J21" s="37">
        <v>64000</v>
      </c>
    </row>
    <row r="22" spans="1:10" ht="21.9" customHeight="1">
      <c r="A22" s="4">
        <v>14</v>
      </c>
      <c r="B22" s="18">
        <f>別表２!N20</f>
        <v>0</v>
      </c>
      <c r="C22" s="38">
        <f t="shared" si="0"/>
        <v>0</v>
      </c>
      <c r="D22" s="15">
        <f t="shared" si="1"/>
        <v>0</v>
      </c>
      <c r="E22" s="15">
        <f t="shared" si="2"/>
        <v>0</v>
      </c>
      <c r="F22" s="15">
        <f t="shared" si="3"/>
        <v>0</v>
      </c>
      <c r="G22" s="8"/>
      <c r="J22" s="37">
        <v>71000</v>
      </c>
    </row>
    <row r="23" spans="1:10" ht="21.9" customHeight="1">
      <c r="A23" s="4">
        <v>15</v>
      </c>
      <c r="B23" s="18">
        <f>別表２!N21</f>
        <v>0</v>
      </c>
      <c r="C23" s="38">
        <f t="shared" si="0"/>
        <v>0</v>
      </c>
      <c r="D23" s="15">
        <f t="shared" si="1"/>
        <v>0</v>
      </c>
      <c r="E23" s="15">
        <f t="shared" si="2"/>
        <v>0</v>
      </c>
      <c r="F23" s="15">
        <f t="shared" si="3"/>
        <v>0</v>
      </c>
      <c r="G23" s="8"/>
      <c r="J23" s="37">
        <v>78000</v>
      </c>
    </row>
    <row r="24" spans="1:10" ht="21.9" customHeight="1">
      <c r="A24" s="4">
        <v>16</v>
      </c>
      <c r="B24" s="18">
        <f>別表２!N22</f>
        <v>0</v>
      </c>
      <c r="C24" s="38">
        <f t="shared" si="0"/>
        <v>0</v>
      </c>
      <c r="D24" s="15">
        <f t="shared" si="1"/>
        <v>0</v>
      </c>
      <c r="E24" s="15">
        <f t="shared" si="2"/>
        <v>0</v>
      </c>
      <c r="F24" s="15">
        <f t="shared" si="3"/>
        <v>0</v>
      </c>
      <c r="G24" s="8"/>
      <c r="J24" s="37">
        <v>85000</v>
      </c>
    </row>
    <row r="25" spans="1:10" ht="21.9" customHeight="1">
      <c r="A25" s="4">
        <v>17</v>
      </c>
      <c r="B25" s="18">
        <f>別表２!N23</f>
        <v>0</v>
      </c>
      <c r="C25" s="38">
        <f t="shared" si="0"/>
        <v>0</v>
      </c>
      <c r="D25" s="15">
        <f t="shared" si="1"/>
        <v>0</v>
      </c>
      <c r="E25" s="15">
        <f t="shared" si="2"/>
        <v>0</v>
      </c>
      <c r="F25" s="15">
        <f t="shared" si="3"/>
        <v>0</v>
      </c>
      <c r="G25" s="8"/>
      <c r="J25" s="37">
        <v>93000</v>
      </c>
    </row>
    <row r="26" spans="1:10" ht="21.9" customHeight="1">
      <c r="A26" s="4">
        <v>18</v>
      </c>
      <c r="B26" s="18">
        <f>別表２!N24</f>
        <v>0</v>
      </c>
      <c r="C26" s="38">
        <f t="shared" si="0"/>
        <v>0</v>
      </c>
      <c r="D26" s="15">
        <f t="shared" si="1"/>
        <v>0</v>
      </c>
      <c r="E26" s="15">
        <f t="shared" si="2"/>
        <v>0</v>
      </c>
      <c r="F26" s="15">
        <f t="shared" si="3"/>
        <v>0</v>
      </c>
      <c r="G26" s="8"/>
      <c r="J26" s="37">
        <v>101000</v>
      </c>
    </row>
    <row r="27" spans="1:10" ht="21.9" customHeight="1">
      <c r="A27" s="4">
        <v>19</v>
      </c>
      <c r="B27" s="18">
        <f>別表２!N25</f>
        <v>0</v>
      </c>
      <c r="C27" s="38">
        <f t="shared" si="0"/>
        <v>0</v>
      </c>
      <c r="D27" s="15">
        <f t="shared" si="1"/>
        <v>0</v>
      </c>
      <c r="E27" s="15">
        <f t="shared" si="2"/>
        <v>0</v>
      </c>
      <c r="F27" s="15">
        <f t="shared" si="3"/>
        <v>0</v>
      </c>
      <c r="G27" s="8"/>
      <c r="J27" s="37">
        <v>109000</v>
      </c>
    </row>
    <row r="28" spans="1:10" ht="21.9" customHeight="1">
      <c r="A28" s="4">
        <v>20</v>
      </c>
      <c r="B28" s="18">
        <f>別表２!N26</f>
        <v>0</v>
      </c>
      <c r="C28" s="38">
        <f t="shared" si="0"/>
        <v>0</v>
      </c>
      <c r="D28" s="15">
        <f t="shared" si="1"/>
        <v>0</v>
      </c>
      <c r="E28" s="15">
        <f t="shared" si="2"/>
        <v>0</v>
      </c>
      <c r="F28" s="15">
        <f t="shared" si="3"/>
        <v>0</v>
      </c>
      <c r="G28" s="8"/>
      <c r="J28" s="37">
        <v>117000</v>
      </c>
    </row>
    <row r="29" spans="1:10" ht="19.5" thickBot="1">
      <c r="A29" s="19">
        <v>21</v>
      </c>
      <c r="B29" s="58">
        <f>別表２!N27</f>
        <v>0</v>
      </c>
      <c r="C29" s="48">
        <f>D29</f>
        <v>0</v>
      </c>
      <c r="D29" s="20">
        <f t="shared" si="1"/>
        <v>0</v>
      </c>
      <c r="E29" s="59">
        <f t="shared" si="2"/>
        <v>0</v>
      </c>
      <c r="F29" s="59">
        <f t="shared" si="3"/>
        <v>0</v>
      </c>
      <c r="G29" s="40" t="s">
        <v>26</v>
      </c>
      <c r="H29" s="10"/>
      <c r="J29" s="37"/>
    </row>
    <row r="30" spans="1:10" ht="21.9" customHeight="1" thickTop="1" thickBot="1">
      <c r="A30" s="54" t="s">
        <v>15</v>
      </c>
      <c r="B30" s="53">
        <f>SUM(B8:B29)</f>
        <v>0</v>
      </c>
      <c r="C30" s="55"/>
      <c r="D30" s="56"/>
      <c r="E30" s="52">
        <f>SUM(E8:E29)</f>
        <v>0</v>
      </c>
      <c r="F30" s="52">
        <f>SUM(F8:F29)</f>
        <v>0</v>
      </c>
      <c r="G30" s="57"/>
    </row>
    <row r="31" spans="1:10" ht="12" customHeight="1"/>
  </sheetData>
  <sheetProtection algorithmName="SHA-512" hashValue="67f7aOJNuCBev+33XNKoEUJML3NkTcLy3S/ZX8Kq1IKy6cha2+6MDUxYi7KRpNbaJqIw7TCMEsVYv+5Mit4OqA==" saltValue="bmQi0WM7JjGEMAg/HZ7wlQ==" spinCount="100000" sheet="1" selectLockedCells="1"/>
  <mergeCells count="11">
    <mergeCell ref="A1:C2"/>
    <mergeCell ref="F1:G1"/>
    <mergeCell ref="F2:G2"/>
    <mergeCell ref="A8:A9"/>
    <mergeCell ref="F3:G3"/>
    <mergeCell ref="A6:A7"/>
    <mergeCell ref="G6:G7"/>
    <mergeCell ref="B6:B7"/>
    <mergeCell ref="C6:C7"/>
    <mergeCell ref="D6:E6"/>
    <mergeCell ref="F6:F7"/>
  </mergeCells>
  <phoneticPr fontId="2"/>
  <printOptions horizontalCentered="1"/>
  <pageMargins left="0.74803149606299213" right="0.35433070866141736" top="0.59055118110236227" bottom="0.59055118110236227" header="0.51181102362204722" footer="0.51181102362204722"/>
  <pageSetup paperSize="9" scale="82"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3166F-B739-4608-A6B5-816CF96920E5}">
  <sheetPr>
    <pageSetUpPr fitToPage="1"/>
  </sheetPr>
  <dimension ref="A1:S51"/>
  <sheetViews>
    <sheetView view="pageBreakPreview" zoomScale="80" zoomScaleNormal="100" zoomScaleSheetLayoutView="80" workbookViewId="0">
      <selection activeCell="B7" sqref="B7"/>
    </sheetView>
  </sheetViews>
  <sheetFormatPr defaultColWidth="9" defaultRowHeight="13"/>
  <cols>
    <col min="1" max="1" width="12.08984375" style="127" customWidth="1"/>
    <col min="2" max="2" width="15.6328125" style="127" customWidth="1"/>
    <col min="3" max="3" width="11.26953125" style="127" customWidth="1"/>
    <col min="4" max="4" width="11.453125" style="127" customWidth="1"/>
    <col min="5" max="5" width="12.08984375" style="127" customWidth="1"/>
    <col min="6" max="6" width="11.90625" style="127" customWidth="1"/>
    <col min="7" max="18" width="7.6328125" style="127" customWidth="1"/>
    <col min="19" max="16384" width="9" style="127"/>
  </cols>
  <sheetData>
    <row r="1" spans="1:18" ht="17.25" customHeight="1">
      <c r="A1" s="222" t="s">
        <v>65</v>
      </c>
      <c r="B1" s="223"/>
      <c r="C1" s="223"/>
      <c r="D1" s="223"/>
      <c r="E1" s="223"/>
      <c r="F1" s="224"/>
      <c r="G1" s="104"/>
      <c r="H1" s="104"/>
      <c r="I1" s="104"/>
      <c r="J1" s="104"/>
      <c r="K1" s="104"/>
      <c r="L1" s="104"/>
      <c r="M1" s="104"/>
      <c r="N1" s="228" t="s">
        <v>23</v>
      </c>
      <c r="O1" s="228"/>
      <c r="P1" s="229">
        <f>【A型】別記様式２!H16</f>
        <v>0</v>
      </c>
      <c r="Q1" s="229"/>
      <c r="R1" s="229"/>
    </row>
    <row r="2" spans="1:18" ht="17.25" customHeight="1">
      <c r="A2" s="225"/>
      <c r="B2" s="226"/>
      <c r="C2" s="226"/>
      <c r="D2" s="226"/>
      <c r="E2" s="226"/>
      <c r="F2" s="227"/>
      <c r="G2" s="104"/>
      <c r="H2" s="104"/>
      <c r="I2" s="104"/>
      <c r="J2" s="104"/>
      <c r="K2" s="104"/>
      <c r="L2" s="104"/>
      <c r="M2" s="104"/>
      <c r="N2" s="228" t="s">
        <v>17</v>
      </c>
      <c r="O2" s="228"/>
      <c r="P2" s="229">
        <f>【A型】別記様式２!H15</f>
        <v>0</v>
      </c>
      <c r="Q2" s="229"/>
      <c r="R2" s="229"/>
    </row>
    <row r="3" spans="1:18" ht="6.75" customHeight="1">
      <c r="A3" s="104"/>
      <c r="B3" s="104"/>
      <c r="C3" s="104"/>
      <c r="D3" s="104"/>
      <c r="E3" s="104"/>
      <c r="F3" s="104"/>
      <c r="G3" s="104"/>
      <c r="H3" s="104"/>
      <c r="I3" s="104"/>
      <c r="J3" s="104"/>
      <c r="K3" s="104"/>
      <c r="L3" s="104"/>
      <c r="M3" s="104"/>
      <c r="N3" s="104"/>
      <c r="O3" s="104"/>
      <c r="P3" s="104"/>
      <c r="Q3" s="104"/>
      <c r="R3" s="104"/>
    </row>
    <row r="4" spans="1:18" ht="14">
      <c r="A4" s="104"/>
      <c r="B4" s="104"/>
      <c r="C4" s="104"/>
      <c r="D4" s="104"/>
      <c r="E4" s="104"/>
      <c r="F4" s="104"/>
      <c r="G4" s="104"/>
      <c r="H4" s="104"/>
      <c r="I4" s="104"/>
      <c r="J4" s="104"/>
      <c r="K4" s="104"/>
      <c r="L4" s="104"/>
      <c r="M4" s="104"/>
      <c r="N4" s="104"/>
      <c r="O4" s="104"/>
      <c r="P4" s="221" t="s">
        <v>66</v>
      </c>
      <c r="Q4" s="221"/>
      <c r="R4" s="221"/>
    </row>
    <row r="5" spans="1:18" s="128" customFormat="1" ht="35.15" customHeight="1">
      <c r="A5" s="236" t="s">
        <v>67</v>
      </c>
      <c r="B5" s="236" t="s">
        <v>68</v>
      </c>
      <c r="C5" s="238" t="s">
        <v>99</v>
      </c>
      <c r="D5" s="238" t="s">
        <v>100</v>
      </c>
      <c r="E5" s="240" t="s">
        <v>69</v>
      </c>
      <c r="F5" s="241" t="s">
        <v>71</v>
      </c>
      <c r="G5" s="230" t="s">
        <v>70</v>
      </c>
      <c r="H5" s="230"/>
      <c r="I5" s="230"/>
      <c r="J5" s="230"/>
      <c r="K5" s="230"/>
      <c r="L5" s="230"/>
      <c r="M5" s="230"/>
      <c r="N5" s="230"/>
      <c r="O5" s="231"/>
      <c r="P5" s="232" t="s">
        <v>98</v>
      </c>
      <c r="Q5" s="230"/>
      <c r="R5" s="231"/>
    </row>
    <row r="6" spans="1:18" s="128" customFormat="1" ht="35.15" customHeight="1">
      <c r="A6" s="237"/>
      <c r="B6" s="237"/>
      <c r="C6" s="239"/>
      <c r="D6" s="239"/>
      <c r="E6" s="240"/>
      <c r="F6" s="241"/>
      <c r="G6" s="129" t="s">
        <v>72</v>
      </c>
      <c r="H6" s="105" t="s">
        <v>73</v>
      </c>
      <c r="I6" s="105" t="s">
        <v>74</v>
      </c>
      <c r="J6" s="105" t="s">
        <v>6</v>
      </c>
      <c r="K6" s="105" t="s">
        <v>7</v>
      </c>
      <c r="L6" s="105" t="s">
        <v>8</v>
      </c>
      <c r="M6" s="105" t="s">
        <v>75</v>
      </c>
      <c r="N6" s="105" t="s">
        <v>76</v>
      </c>
      <c r="O6" s="105" t="s">
        <v>77</v>
      </c>
      <c r="P6" s="106" t="s">
        <v>12</v>
      </c>
      <c r="Q6" s="106" t="s">
        <v>13</v>
      </c>
      <c r="R6" s="106" t="s">
        <v>14</v>
      </c>
    </row>
    <row r="7" spans="1:18" s="135" customFormat="1" ht="51" customHeight="1">
      <c r="A7" s="130" t="s">
        <v>78</v>
      </c>
      <c r="B7" s="131"/>
      <c r="C7" s="132"/>
      <c r="D7" s="132"/>
      <c r="E7" s="133"/>
      <c r="F7" s="133"/>
      <c r="G7" s="134"/>
      <c r="H7" s="134"/>
      <c r="I7" s="134"/>
      <c r="J7" s="134"/>
      <c r="K7" s="134"/>
      <c r="L7" s="134"/>
      <c r="M7" s="134"/>
      <c r="N7" s="134"/>
      <c r="O7" s="134"/>
      <c r="P7" s="134"/>
      <c r="Q7" s="134"/>
      <c r="R7" s="134"/>
    </row>
    <row r="8" spans="1:18" s="135" customFormat="1" ht="51" customHeight="1">
      <c r="A8" s="130" t="s">
        <v>79</v>
      </c>
      <c r="B8" s="131"/>
      <c r="C8" s="132"/>
      <c r="D8" s="132"/>
      <c r="E8" s="133"/>
      <c r="F8" s="133"/>
      <c r="G8" s="134"/>
      <c r="H8" s="134"/>
      <c r="I8" s="134"/>
      <c r="J8" s="134"/>
      <c r="K8" s="134"/>
      <c r="L8" s="134"/>
      <c r="M8" s="134"/>
      <c r="N8" s="134"/>
      <c r="O8" s="134"/>
      <c r="P8" s="134"/>
      <c r="Q8" s="134"/>
      <c r="R8" s="134"/>
    </row>
    <row r="9" spans="1:18" s="135" customFormat="1" ht="51" customHeight="1">
      <c r="A9" s="130" t="s">
        <v>80</v>
      </c>
      <c r="B9" s="131"/>
      <c r="C9" s="132"/>
      <c r="D9" s="132"/>
      <c r="E9" s="133"/>
      <c r="F9" s="133"/>
      <c r="G9" s="134"/>
      <c r="H9" s="134"/>
      <c r="I9" s="134"/>
      <c r="J9" s="134"/>
      <c r="K9" s="134"/>
      <c r="L9" s="134"/>
      <c r="M9" s="134"/>
      <c r="N9" s="134"/>
      <c r="O9" s="134"/>
      <c r="P9" s="134"/>
      <c r="Q9" s="134"/>
      <c r="R9" s="134"/>
    </row>
    <row r="10" spans="1:18" s="135" customFormat="1" ht="51" customHeight="1">
      <c r="A10" s="130" t="s">
        <v>80</v>
      </c>
      <c r="B10" s="131"/>
      <c r="C10" s="132"/>
      <c r="D10" s="132"/>
      <c r="E10" s="133"/>
      <c r="F10" s="133"/>
      <c r="G10" s="134"/>
      <c r="H10" s="134"/>
      <c r="I10" s="134"/>
      <c r="J10" s="134"/>
      <c r="K10" s="134"/>
      <c r="L10" s="134"/>
      <c r="M10" s="134"/>
      <c r="N10" s="134"/>
      <c r="O10" s="134"/>
      <c r="P10" s="134"/>
      <c r="Q10" s="134"/>
      <c r="R10" s="134"/>
    </row>
    <row r="11" spans="1:18" s="135" customFormat="1" ht="51" customHeight="1">
      <c r="A11" s="130" t="s">
        <v>80</v>
      </c>
      <c r="B11" s="131"/>
      <c r="C11" s="132"/>
      <c r="D11" s="132"/>
      <c r="E11" s="133"/>
      <c r="F11" s="133"/>
      <c r="G11" s="134"/>
      <c r="H11" s="134"/>
      <c r="I11" s="134"/>
      <c r="J11" s="134"/>
      <c r="K11" s="134"/>
      <c r="L11" s="134"/>
      <c r="M11" s="134"/>
      <c r="N11" s="134"/>
      <c r="O11" s="134"/>
      <c r="P11" s="134"/>
      <c r="Q11" s="134"/>
      <c r="R11" s="134"/>
    </row>
    <row r="12" spans="1:18" s="135" customFormat="1" ht="51" customHeight="1">
      <c r="A12" s="130" t="s">
        <v>80</v>
      </c>
      <c r="B12" s="131"/>
      <c r="C12" s="132"/>
      <c r="D12" s="132"/>
      <c r="E12" s="133"/>
      <c r="F12" s="133"/>
      <c r="G12" s="134"/>
      <c r="H12" s="134"/>
      <c r="I12" s="134"/>
      <c r="J12" s="134"/>
      <c r="K12" s="134"/>
      <c r="L12" s="134"/>
      <c r="M12" s="134"/>
      <c r="N12" s="134"/>
      <c r="O12" s="134"/>
      <c r="P12" s="134"/>
      <c r="Q12" s="134"/>
      <c r="R12" s="134"/>
    </row>
    <row r="13" spans="1:18" s="135" customFormat="1" ht="51" customHeight="1">
      <c r="A13" s="130" t="s">
        <v>81</v>
      </c>
      <c r="B13" s="131"/>
      <c r="C13" s="132"/>
      <c r="D13" s="132"/>
      <c r="E13" s="133"/>
      <c r="F13" s="133"/>
      <c r="G13" s="134"/>
      <c r="H13" s="134"/>
      <c r="I13" s="134"/>
      <c r="J13" s="134"/>
      <c r="K13" s="134"/>
      <c r="L13" s="134"/>
      <c r="M13" s="134"/>
      <c r="N13" s="134"/>
      <c r="O13" s="134"/>
      <c r="P13" s="134"/>
      <c r="Q13" s="134"/>
      <c r="R13" s="134"/>
    </row>
    <row r="14" spans="1:18" s="135" customFormat="1" ht="51" customHeight="1">
      <c r="A14" s="130" t="s">
        <v>82</v>
      </c>
      <c r="B14" s="131"/>
      <c r="C14" s="132"/>
      <c r="D14" s="132"/>
      <c r="E14" s="133"/>
      <c r="F14" s="133"/>
      <c r="G14" s="134"/>
      <c r="H14" s="134"/>
      <c r="I14" s="134"/>
      <c r="J14" s="134"/>
      <c r="K14" s="134"/>
      <c r="L14" s="134"/>
      <c r="M14" s="134"/>
      <c r="N14" s="134"/>
      <c r="O14" s="134"/>
      <c r="P14" s="134"/>
      <c r="Q14" s="134"/>
      <c r="R14" s="134"/>
    </row>
    <row r="15" spans="1:18" s="135" customFormat="1" ht="51" customHeight="1">
      <c r="A15" s="130" t="s">
        <v>83</v>
      </c>
      <c r="B15" s="131"/>
      <c r="C15" s="132"/>
      <c r="D15" s="132"/>
      <c r="E15" s="133"/>
      <c r="F15" s="133"/>
      <c r="G15" s="134"/>
      <c r="H15" s="134"/>
      <c r="I15" s="134"/>
      <c r="J15" s="134"/>
      <c r="K15" s="134"/>
      <c r="L15" s="134"/>
      <c r="M15" s="134"/>
      <c r="N15" s="134"/>
      <c r="O15" s="134"/>
      <c r="P15" s="134"/>
      <c r="Q15" s="134"/>
      <c r="R15" s="134"/>
    </row>
    <row r="16" spans="1:18" s="135" customFormat="1" ht="51" customHeight="1">
      <c r="A16" s="130" t="s">
        <v>101</v>
      </c>
      <c r="B16" s="131"/>
      <c r="C16" s="132"/>
      <c r="D16" s="132"/>
      <c r="E16" s="133"/>
      <c r="F16" s="133"/>
      <c r="G16" s="134"/>
      <c r="H16" s="134"/>
      <c r="I16" s="134"/>
      <c r="J16" s="134"/>
      <c r="K16" s="134"/>
      <c r="L16" s="134"/>
      <c r="M16" s="134"/>
      <c r="N16" s="134"/>
      <c r="O16" s="134"/>
      <c r="P16" s="134"/>
      <c r="Q16" s="134"/>
      <c r="R16" s="134"/>
    </row>
    <row r="17" spans="1:19" s="135" customFormat="1" ht="51" customHeight="1">
      <c r="A17" s="130"/>
      <c r="B17" s="131"/>
      <c r="C17" s="132"/>
      <c r="D17" s="132"/>
      <c r="E17" s="133"/>
      <c r="F17" s="133"/>
      <c r="G17" s="134"/>
      <c r="H17" s="134"/>
      <c r="I17" s="134"/>
      <c r="J17" s="134"/>
      <c r="K17" s="134"/>
      <c r="L17" s="134"/>
      <c r="M17" s="134"/>
      <c r="N17" s="134"/>
      <c r="O17" s="134"/>
      <c r="P17" s="134"/>
      <c r="Q17" s="134"/>
      <c r="R17" s="134"/>
    </row>
    <row r="18" spans="1:19" s="135" customFormat="1" ht="51" customHeight="1">
      <c r="A18" s="130"/>
      <c r="B18" s="131"/>
      <c r="C18" s="132"/>
      <c r="D18" s="132"/>
      <c r="E18" s="133"/>
      <c r="F18" s="133"/>
      <c r="G18" s="134"/>
      <c r="H18" s="134"/>
      <c r="I18" s="134"/>
      <c r="J18" s="134"/>
      <c r="K18" s="134"/>
      <c r="L18" s="134"/>
      <c r="M18" s="134"/>
      <c r="N18" s="134"/>
      <c r="O18" s="134"/>
      <c r="P18" s="134"/>
      <c r="Q18" s="134"/>
      <c r="R18" s="134"/>
    </row>
    <row r="19" spans="1:19" s="135" customFormat="1" ht="51" customHeight="1">
      <c r="A19" s="130"/>
      <c r="B19" s="131"/>
      <c r="C19" s="132"/>
      <c r="D19" s="132"/>
      <c r="E19" s="133"/>
      <c r="F19" s="133"/>
      <c r="G19" s="134"/>
      <c r="H19" s="134"/>
      <c r="I19" s="134"/>
      <c r="J19" s="134"/>
      <c r="K19" s="134"/>
      <c r="L19" s="134"/>
      <c r="M19" s="134"/>
      <c r="N19" s="134"/>
      <c r="O19" s="134"/>
      <c r="P19" s="134"/>
      <c r="Q19" s="134"/>
      <c r="R19" s="134"/>
    </row>
    <row r="20" spans="1:19" s="135" customFormat="1" ht="51" customHeight="1">
      <c r="A20" s="130"/>
      <c r="B20" s="131"/>
      <c r="C20" s="132"/>
      <c r="D20" s="132"/>
      <c r="E20" s="133"/>
      <c r="F20" s="133"/>
      <c r="G20" s="134"/>
      <c r="H20" s="134"/>
      <c r="I20" s="134"/>
      <c r="J20" s="134"/>
      <c r="K20" s="134"/>
      <c r="L20" s="134"/>
      <c r="M20" s="134"/>
      <c r="N20" s="134"/>
      <c r="O20" s="134"/>
      <c r="P20" s="134"/>
      <c r="Q20" s="134"/>
      <c r="R20" s="134"/>
    </row>
    <row r="21" spans="1:19" s="135" customFormat="1" ht="51" customHeight="1">
      <c r="A21" s="130"/>
      <c r="B21" s="131"/>
      <c r="C21" s="132"/>
      <c r="D21" s="132"/>
      <c r="E21" s="133"/>
      <c r="F21" s="133"/>
      <c r="G21" s="134"/>
      <c r="H21" s="134"/>
      <c r="I21" s="134"/>
      <c r="J21" s="134"/>
      <c r="K21" s="134"/>
      <c r="L21" s="134"/>
      <c r="M21" s="134"/>
      <c r="N21" s="134"/>
      <c r="O21" s="134"/>
      <c r="P21" s="134"/>
      <c r="Q21" s="134"/>
      <c r="R21" s="134"/>
    </row>
    <row r="22" spans="1:19" s="135" customFormat="1" ht="51" customHeight="1">
      <c r="A22" s="130"/>
      <c r="B22" s="131"/>
      <c r="C22" s="132"/>
      <c r="D22" s="132"/>
      <c r="E22" s="133"/>
      <c r="F22" s="133"/>
      <c r="G22" s="134"/>
      <c r="H22" s="134"/>
      <c r="I22" s="134"/>
      <c r="J22" s="134"/>
      <c r="K22" s="134"/>
      <c r="L22" s="134"/>
      <c r="M22" s="134"/>
      <c r="N22" s="134"/>
      <c r="O22" s="134"/>
      <c r="P22" s="134"/>
      <c r="Q22" s="134"/>
      <c r="R22" s="134"/>
    </row>
    <row r="23" spans="1:19" s="135" customFormat="1" ht="51" customHeight="1">
      <c r="A23" s="130"/>
      <c r="B23" s="131"/>
      <c r="C23" s="132"/>
      <c r="D23" s="132"/>
      <c r="E23" s="133"/>
      <c r="F23" s="133"/>
      <c r="G23" s="134"/>
      <c r="H23" s="134"/>
      <c r="I23" s="134"/>
      <c r="J23" s="134"/>
      <c r="K23" s="134"/>
      <c r="L23" s="134"/>
      <c r="M23" s="134"/>
      <c r="N23" s="134"/>
      <c r="O23" s="134"/>
      <c r="P23" s="134"/>
      <c r="Q23" s="134"/>
      <c r="R23" s="134"/>
    </row>
    <row r="24" spans="1:19" s="135" customFormat="1" ht="51" customHeight="1">
      <c r="A24" s="130"/>
      <c r="B24" s="131"/>
      <c r="C24" s="132"/>
      <c r="D24" s="132"/>
      <c r="E24" s="133"/>
      <c r="F24" s="133"/>
      <c r="G24" s="134"/>
      <c r="H24" s="134"/>
      <c r="I24" s="134"/>
      <c r="J24" s="134"/>
      <c r="K24" s="134"/>
      <c r="L24" s="134"/>
      <c r="M24" s="134"/>
      <c r="N24" s="134"/>
      <c r="O24" s="134"/>
      <c r="P24" s="134"/>
      <c r="Q24" s="134"/>
      <c r="R24" s="134"/>
    </row>
    <row r="25" spans="1:19" s="135" customFormat="1" ht="51" customHeight="1">
      <c r="A25" s="130"/>
      <c r="B25" s="131"/>
      <c r="C25" s="132"/>
      <c r="D25" s="132"/>
      <c r="E25" s="133"/>
      <c r="F25" s="133"/>
      <c r="G25" s="134"/>
      <c r="H25" s="134"/>
      <c r="I25" s="134"/>
      <c r="J25" s="134"/>
      <c r="K25" s="134"/>
      <c r="L25" s="134"/>
      <c r="M25" s="134"/>
      <c r="N25" s="134"/>
      <c r="O25" s="134"/>
      <c r="P25" s="134"/>
      <c r="Q25" s="134"/>
      <c r="R25" s="134"/>
    </row>
    <row r="26" spans="1:19" s="135" customFormat="1" ht="51" customHeight="1">
      <c r="A26" s="130"/>
      <c r="B26" s="131"/>
      <c r="C26" s="132"/>
      <c r="D26" s="132"/>
      <c r="E26" s="133"/>
      <c r="F26" s="133"/>
      <c r="G26" s="134"/>
      <c r="H26" s="134"/>
      <c r="I26" s="134"/>
      <c r="J26" s="134"/>
      <c r="K26" s="134"/>
      <c r="L26" s="134"/>
      <c r="M26" s="134"/>
      <c r="N26" s="134"/>
      <c r="O26" s="134"/>
      <c r="P26" s="134"/>
      <c r="Q26" s="134"/>
      <c r="R26" s="134"/>
    </row>
    <row r="27" spans="1:19" s="135" customFormat="1" ht="51" customHeight="1">
      <c r="A27" s="130"/>
      <c r="B27" s="131"/>
      <c r="C27" s="132"/>
      <c r="D27" s="132"/>
      <c r="E27" s="133"/>
      <c r="F27" s="133"/>
      <c r="G27" s="134"/>
      <c r="H27" s="134"/>
      <c r="I27" s="134"/>
      <c r="J27" s="134"/>
      <c r="K27" s="134"/>
      <c r="L27" s="134"/>
      <c r="M27" s="134"/>
      <c r="N27" s="134"/>
      <c r="O27" s="134"/>
      <c r="P27" s="134"/>
      <c r="Q27" s="134"/>
      <c r="R27" s="134"/>
    </row>
    <row r="28" spans="1:19" s="135" customFormat="1" ht="51" customHeight="1">
      <c r="A28" s="130"/>
      <c r="B28" s="131"/>
      <c r="C28" s="132"/>
      <c r="D28" s="132"/>
      <c r="E28" s="133"/>
      <c r="F28" s="133"/>
      <c r="G28" s="134"/>
      <c r="H28" s="134"/>
      <c r="I28" s="134"/>
      <c r="J28" s="134"/>
      <c r="K28" s="134"/>
      <c r="L28" s="134"/>
      <c r="M28" s="134"/>
      <c r="N28" s="134"/>
      <c r="O28" s="134"/>
      <c r="P28" s="134"/>
      <c r="Q28" s="134"/>
      <c r="R28" s="134"/>
    </row>
    <row r="29" spans="1:19" s="104" customFormat="1"/>
    <row r="30" spans="1:19" s="104" customFormat="1" ht="20.149999999999999" customHeight="1">
      <c r="A30" s="104" t="s">
        <v>102</v>
      </c>
      <c r="E30" s="109" t="s">
        <v>84</v>
      </c>
      <c r="F30" s="110"/>
      <c r="G30" s="136">
        <f>SUMIF($A$7:$A$28,E30,G7:G28)</f>
        <v>0</v>
      </c>
      <c r="H30" s="136">
        <f>SUMIF($A$7:$A$28,E30,H7:H28)</f>
        <v>0</v>
      </c>
      <c r="I30" s="136">
        <f>SUMIF($A$7:$A$28,E30,I7:I28)</f>
        <v>0</v>
      </c>
      <c r="J30" s="136">
        <f>SUMIF($A$7:$A$28,E30,J7:J28)</f>
        <v>0</v>
      </c>
      <c r="K30" s="136">
        <f>SUMIF($A$7:$A$28,E30,K7:K28)</f>
        <v>0</v>
      </c>
      <c r="L30" s="136">
        <f>SUMIF($A$7:$A$28,E30,L7:L28)</f>
        <v>0</v>
      </c>
      <c r="M30" s="136">
        <f>SUMIF($A$7:$A$28,E30,M7:M28)</f>
        <v>0</v>
      </c>
      <c r="N30" s="136">
        <f>SUMIF($A$7:$A$28,E30,N7:N28)</f>
        <v>0</v>
      </c>
      <c r="O30" s="136">
        <f>SUMIF($A$7:$A$28,E30,O7:O28)</f>
        <v>0</v>
      </c>
      <c r="P30" s="136">
        <f>SUMIF($A$7:$A$28,E30,P7:P28)</f>
        <v>0</v>
      </c>
      <c r="Q30" s="136">
        <f>SUMIF($A$7:$A$28,E30,Q7:Q28)</f>
        <v>0</v>
      </c>
      <c r="R30" s="136">
        <f>SUMIF($A$7:$A$28,E30,R7:R28)</f>
        <v>0</v>
      </c>
      <c r="S30" s="108">
        <v>0</v>
      </c>
    </row>
    <row r="31" spans="1:19" s="104" customFormat="1" ht="20.149999999999999" customHeight="1">
      <c r="A31" s="104" t="s">
        <v>103</v>
      </c>
      <c r="C31" s="104">
        <f>SUM(G30:R30,G33:R33,G36:R36,G39:R39,G42:R42,G45:R45,G48:R48)</f>
        <v>0</v>
      </c>
      <c r="E31" s="111" t="s">
        <v>85</v>
      </c>
      <c r="F31" s="112" t="s">
        <v>86</v>
      </c>
      <c r="G31" s="137">
        <f t="shared" ref="G31:R31" si="0">SUMIFS(G7:G28,$A$7:$A$28,$E$31,$C$7:$C$28,$F$31)</f>
        <v>0</v>
      </c>
      <c r="H31" s="137">
        <f t="shared" si="0"/>
        <v>0</v>
      </c>
      <c r="I31" s="137">
        <f t="shared" si="0"/>
        <v>0</v>
      </c>
      <c r="J31" s="137">
        <f t="shared" si="0"/>
        <v>0</v>
      </c>
      <c r="K31" s="137">
        <f t="shared" si="0"/>
        <v>0</v>
      </c>
      <c r="L31" s="137">
        <f t="shared" si="0"/>
        <v>0</v>
      </c>
      <c r="M31" s="137">
        <f t="shared" si="0"/>
        <v>0</v>
      </c>
      <c r="N31" s="137">
        <f t="shared" si="0"/>
        <v>0</v>
      </c>
      <c r="O31" s="137">
        <f t="shared" si="0"/>
        <v>0</v>
      </c>
      <c r="P31" s="137">
        <f t="shared" si="0"/>
        <v>0</v>
      </c>
      <c r="Q31" s="137">
        <f t="shared" si="0"/>
        <v>0</v>
      </c>
      <c r="R31" s="137">
        <f t="shared" si="0"/>
        <v>0</v>
      </c>
      <c r="S31" s="107">
        <v>0.1</v>
      </c>
    </row>
    <row r="32" spans="1:19" s="104" customFormat="1" ht="20.149999999999999" customHeight="1" thickBot="1">
      <c r="A32" s="104" t="s">
        <v>104</v>
      </c>
      <c r="C32" s="138">
        <f>C31/12</f>
        <v>0</v>
      </c>
      <c r="E32" s="113"/>
      <c r="F32" s="114" t="s">
        <v>87</v>
      </c>
      <c r="G32" s="139">
        <f t="shared" ref="G32:R32" si="1">SUMIFS(G7:G28,$A$7:$A$28,$E$31,$C$7:$C$28,$F$32)</f>
        <v>0</v>
      </c>
      <c r="H32" s="139">
        <f t="shared" si="1"/>
        <v>0</v>
      </c>
      <c r="I32" s="139">
        <f t="shared" si="1"/>
        <v>0</v>
      </c>
      <c r="J32" s="139">
        <f t="shared" si="1"/>
        <v>0</v>
      </c>
      <c r="K32" s="139">
        <f t="shared" si="1"/>
        <v>0</v>
      </c>
      <c r="L32" s="139">
        <f t="shared" si="1"/>
        <v>0</v>
      </c>
      <c r="M32" s="139">
        <f t="shared" si="1"/>
        <v>0</v>
      </c>
      <c r="N32" s="139">
        <f t="shared" si="1"/>
        <v>0</v>
      </c>
      <c r="O32" s="139">
        <f t="shared" si="1"/>
        <v>0</v>
      </c>
      <c r="P32" s="139">
        <f t="shared" si="1"/>
        <v>0</v>
      </c>
      <c r="Q32" s="139">
        <f t="shared" si="1"/>
        <v>0</v>
      </c>
      <c r="R32" s="139">
        <f t="shared" si="1"/>
        <v>0</v>
      </c>
      <c r="S32" s="107">
        <v>0.2</v>
      </c>
    </row>
    <row r="33" spans="1:19" s="104" customFormat="1" ht="20.149999999999999" customHeight="1" thickTop="1">
      <c r="E33" s="115"/>
      <c r="F33" s="116" t="s">
        <v>88</v>
      </c>
      <c r="G33" s="140">
        <f>G31+G32</f>
        <v>0</v>
      </c>
      <c r="H33" s="117">
        <f>H31+H32</f>
        <v>0</v>
      </c>
      <c r="I33" s="117">
        <f>I31+I32</f>
        <v>0</v>
      </c>
      <c r="J33" s="117">
        <f t="shared" ref="J33:R33" si="2">J31+J32</f>
        <v>0</v>
      </c>
      <c r="K33" s="117">
        <f t="shared" si="2"/>
        <v>0</v>
      </c>
      <c r="L33" s="117">
        <f t="shared" si="2"/>
        <v>0</v>
      </c>
      <c r="M33" s="117">
        <f t="shared" si="2"/>
        <v>0</v>
      </c>
      <c r="N33" s="117">
        <f t="shared" si="2"/>
        <v>0</v>
      </c>
      <c r="O33" s="117">
        <f t="shared" si="2"/>
        <v>0</v>
      </c>
      <c r="P33" s="117">
        <f t="shared" si="2"/>
        <v>0</v>
      </c>
      <c r="Q33" s="117">
        <f t="shared" si="2"/>
        <v>0</v>
      </c>
      <c r="R33" s="117">
        <f t="shared" si="2"/>
        <v>0</v>
      </c>
      <c r="S33" s="107">
        <v>0.3</v>
      </c>
    </row>
    <row r="34" spans="1:19" s="104" customFormat="1" ht="20.149999999999999" customHeight="1">
      <c r="A34" s="104" t="s">
        <v>105</v>
      </c>
      <c r="E34" s="111" t="s">
        <v>89</v>
      </c>
      <c r="F34" s="112" t="s">
        <v>86</v>
      </c>
      <c r="G34" s="137">
        <f t="shared" ref="G34:R34" si="3">SUMIFS(G7:G28,$A$7:$A$28,$E$34,$C$7:$C$28,$F$34)</f>
        <v>0</v>
      </c>
      <c r="H34" s="137">
        <f t="shared" si="3"/>
        <v>0</v>
      </c>
      <c r="I34" s="137">
        <f t="shared" si="3"/>
        <v>0</v>
      </c>
      <c r="J34" s="137">
        <f t="shared" si="3"/>
        <v>0</v>
      </c>
      <c r="K34" s="137">
        <f t="shared" si="3"/>
        <v>0</v>
      </c>
      <c r="L34" s="137">
        <f t="shared" si="3"/>
        <v>0</v>
      </c>
      <c r="M34" s="137">
        <f t="shared" si="3"/>
        <v>0</v>
      </c>
      <c r="N34" s="137">
        <f t="shared" si="3"/>
        <v>0</v>
      </c>
      <c r="O34" s="137">
        <f t="shared" si="3"/>
        <v>0</v>
      </c>
      <c r="P34" s="137">
        <f t="shared" si="3"/>
        <v>0</v>
      </c>
      <c r="Q34" s="137">
        <f t="shared" si="3"/>
        <v>0</v>
      </c>
      <c r="R34" s="137">
        <f t="shared" si="3"/>
        <v>0</v>
      </c>
      <c r="S34" s="107">
        <v>0.4</v>
      </c>
    </row>
    <row r="35" spans="1:19" s="104" customFormat="1" ht="20.149999999999999" customHeight="1" thickBot="1">
      <c r="A35" s="104" t="s">
        <v>106</v>
      </c>
      <c r="C35" s="104">
        <f>SUM(G36:R36)</f>
        <v>0</v>
      </c>
      <c r="E35" s="113"/>
      <c r="F35" s="114" t="s">
        <v>87</v>
      </c>
      <c r="G35" s="139">
        <f t="shared" ref="G35:R35" si="4">SUMIFS(G7:G28,$A$7:$A$28,$E$34,$C$7:$C$28,$F$35)</f>
        <v>0</v>
      </c>
      <c r="H35" s="139">
        <f t="shared" si="4"/>
        <v>0</v>
      </c>
      <c r="I35" s="139">
        <f t="shared" si="4"/>
        <v>0</v>
      </c>
      <c r="J35" s="139">
        <f t="shared" si="4"/>
        <v>0</v>
      </c>
      <c r="K35" s="139">
        <f t="shared" si="4"/>
        <v>0</v>
      </c>
      <c r="L35" s="139">
        <f t="shared" si="4"/>
        <v>0</v>
      </c>
      <c r="M35" s="139">
        <f t="shared" si="4"/>
        <v>0</v>
      </c>
      <c r="N35" s="139">
        <f t="shared" si="4"/>
        <v>0</v>
      </c>
      <c r="O35" s="139">
        <f t="shared" si="4"/>
        <v>0</v>
      </c>
      <c r="P35" s="139">
        <f t="shared" si="4"/>
        <v>0</v>
      </c>
      <c r="Q35" s="139">
        <f t="shared" si="4"/>
        <v>0</v>
      </c>
      <c r="R35" s="139">
        <f t="shared" si="4"/>
        <v>0</v>
      </c>
      <c r="S35" s="107">
        <v>0.5</v>
      </c>
    </row>
    <row r="36" spans="1:19" s="104" customFormat="1" ht="20.149999999999999" customHeight="1" thickTop="1">
      <c r="A36" s="141" t="s">
        <v>107</v>
      </c>
      <c r="C36" s="138">
        <f>C35/12</f>
        <v>0</v>
      </c>
      <c r="E36" s="115"/>
      <c r="F36" s="116" t="s">
        <v>88</v>
      </c>
      <c r="G36" s="140">
        <f t="shared" ref="G36:R36" si="5">G34+G35</f>
        <v>0</v>
      </c>
      <c r="H36" s="117">
        <f t="shared" si="5"/>
        <v>0</v>
      </c>
      <c r="I36" s="117">
        <f t="shared" si="5"/>
        <v>0</v>
      </c>
      <c r="J36" s="117">
        <f t="shared" si="5"/>
        <v>0</v>
      </c>
      <c r="K36" s="117">
        <f t="shared" si="5"/>
        <v>0</v>
      </c>
      <c r="L36" s="117">
        <f t="shared" si="5"/>
        <v>0</v>
      </c>
      <c r="M36" s="117">
        <f t="shared" si="5"/>
        <v>0</v>
      </c>
      <c r="N36" s="117">
        <f t="shared" si="5"/>
        <v>0</v>
      </c>
      <c r="O36" s="117">
        <f t="shared" si="5"/>
        <v>0</v>
      </c>
      <c r="P36" s="117">
        <f t="shared" si="5"/>
        <v>0</v>
      </c>
      <c r="Q36" s="117">
        <f t="shared" si="5"/>
        <v>0</v>
      </c>
      <c r="R36" s="117">
        <f t="shared" si="5"/>
        <v>0</v>
      </c>
      <c r="S36" s="107">
        <v>0.6</v>
      </c>
    </row>
    <row r="37" spans="1:19" s="104" customFormat="1" ht="20.149999999999999" customHeight="1">
      <c r="E37" s="118" t="s">
        <v>96</v>
      </c>
      <c r="F37" s="112" t="s">
        <v>86</v>
      </c>
      <c r="G37" s="137">
        <f>SUMIFS(G7:G28,$A$7:$A$28,$E$37,$C$7:$C$28,$F$37)</f>
        <v>0</v>
      </c>
      <c r="H37" s="137">
        <f t="shared" ref="H37:R37" si="6">SUMIFS(H7:H28,$A$7:$A$28,$E$37,$C$7:$C$28,$F$37)</f>
        <v>0</v>
      </c>
      <c r="I37" s="137">
        <f t="shared" si="6"/>
        <v>0</v>
      </c>
      <c r="J37" s="137">
        <f t="shared" si="6"/>
        <v>0</v>
      </c>
      <c r="K37" s="137">
        <f t="shared" si="6"/>
        <v>0</v>
      </c>
      <c r="L37" s="137">
        <f t="shared" si="6"/>
        <v>0</v>
      </c>
      <c r="M37" s="137">
        <f t="shared" si="6"/>
        <v>0</v>
      </c>
      <c r="N37" s="137">
        <f t="shared" si="6"/>
        <v>0</v>
      </c>
      <c r="O37" s="137">
        <f t="shared" si="6"/>
        <v>0</v>
      </c>
      <c r="P37" s="137">
        <f t="shared" si="6"/>
        <v>0</v>
      </c>
      <c r="Q37" s="137">
        <f t="shared" si="6"/>
        <v>0</v>
      </c>
      <c r="R37" s="137">
        <f t="shared" si="6"/>
        <v>0</v>
      </c>
      <c r="S37" s="107">
        <v>0.7</v>
      </c>
    </row>
    <row r="38" spans="1:19" s="104" customFormat="1" ht="20.149999999999999" customHeight="1" thickBot="1">
      <c r="A38" s="104" t="s">
        <v>108</v>
      </c>
      <c r="E38" s="113"/>
      <c r="F38" s="114" t="s">
        <v>87</v>
      </c>
      <c r="G38" s="139">
        <f>SUMIFS(G7:G28,$A$7:$A$28,$E$37,$C$7:$C$28,$F$38)</f>
        <v>0</v>
      </c>
      <c r="H38" s="139">
        <f t="shared" ref="H38:R38" si="7">SUMIFS(H7:H28,$A$7:$A$28,$E$37,$C$7:$C$28,$F$38)</f>
        <v>0</v>
      </c>
      <c r="I38" s="139">
        <f t="shared" si="7"/>
        <v>0</v>
      </c>
      <c r="J38" s="139">
        <f t="shared" si="7"/>
        <v>0</v>
      </c>
      <c r="K38" s="139">
        <f t="shared" si="7"/>
        <v>0</v>
      </c>
      <c r="L38" s="139">
        <f t="shared" si="7"/>
        <v>0</v>
      </c>
      <c r="M38" s="139">
        <f t="shared" si="7"/>
        <v>0</v>
      </c>
      <c r="N38" s="139">
        <f t="shared" si="7"/>
        <v>0</v>
      </c>
      <c r="O38" s="139">
        <f t="shared" si="7"/>
        <v>0</v>
      </c>
      <c r="P38" s="139">
        <f t="shared" si="7"/>
        <v>0</v>
      </c>
      <c r="Q38" s="139">
        <f t="shared" si="7"/>
        <v>0</v>
      </c>
      <c r="R38" s="139">
        <f t="shared" si="7"/>
        <v>0</v>
      </c>
      <c r="S38" s="107">
        <v>0.8</v>
      </c>
    </row>
    <row r="39" spans="1:19" s="104" customFormat="1" ht="20.149999999999999" customHeight="1" thickTop="1">
      <c r="A39" s="104" t="s">
        <v>103</v>
      </c>
      <c r="C39" s="104">
        <f>SUM(G30:R30,G33:R33,G39:R39,G42:R42,G45:R45,G48:R48)</f>
        <v>0</v>
      </c>
      <c r="E39" s="115"/>
      <c r="F39" s="116" t="s">
        <v>88</v>
      </c>
      <c r="G39" s="140">
        <f>G37+G38</f>
        <v>0</v>
      </c>
      <c r="H39" s="117">
        <f t="shared" ref="H39:R39" si="8">H37+H38</f>
        <v>0</v>
      </c>
      <c r="I39" s="117">
        <f t="shared" si="8"/>
        <v>0</v>
      </c>
      <c r="J39" s="117">
        <f t="shared" si="8"/>
        <v>0</v>
      </c>
      <c r="K39" s="117">
        <f t="shared" si="8"/>
        <v>0</v>
      </c>
      <c r="L39" s="117">
        <f t="shared" si="8"/>
        <v>0</v>
      </c>
      <c r="M39" s="117">
        <f t="shared" si="8"/>
        <v>0</v>
      </c>
      <c r="N39" s="117">
        <f t="shared" si="8"/>
        <v>0</v>
      </c>
      <c r="O39" s="117">
        <f t="shared" si="8"/>
        <v>0</v>
      </c>
      <c r="P39" s="117">
        <f t="shared" si="8"/>
        <v>0</v>
      </c>
      <c r="Q39" s="117">
        <f t="shared" si="8"/>
        <v>0</v>
      </c>
      <c r="R39" s="117">
        <f t="shared" si="8"/>
        <v>0</v>
      </c>
      <c r="S39" s="107">
        <v>0.9</v>
      </c>
    </row>
    <row r="40" spans="1:19" s="104" customFormat="1" ht="20.149999999999999" customHeight="1">
      <c r="A40" s="104" t="s">
        <v>104</v>
      </c>
      <c r="C40" s="138">
        <f>C39/12</f>
        <v>0</v>
      </c>
      <c r="E40" s="118" t="s">
        <v>90</v>
      </c>
      <c r="F40" s="112" t="s">
        <v>86</v>
      </c>
      <c r="G40" s="137">
        <f t="shared" ref="G40:R40" si="9">SUMIFS(G7:G28,$A$7:$A$28,$E$40,$C$7:$C$28,$F$40)</f>
        <v>0</v>
      </c>
      <c r="H40" s="137">
        <f t="shared" si="9"/>
        <v>0</v>
      </c>
      <c r="I40" s="137">
        <f t="shared" si="9"/>
        <v>0</v>
      </c>
      <c r="J40" s="137">
        <f t="shared" si="9"/>
        <v>0</v>
      </c>
      <c r="K40" s="137">
        <f t="shared" si="9"/>
        <v>0</v>
      </c>
      <c r="L40" s="137">
        <f t="shared" si="9"/>
        <v>0</v>
      </c>
      <c r="M40" s="137">
        <f t="shared" si="9"/>
        <v>0</v>
      </c>
      <c r="N40" s="137">
        <f t="shared" si="9"/>
        <v>0</v>
      </c>
      <c r="O40" s="137">
        <f t="shared" si="9"/>
        <v>0</v>
      </c>
      <c r="P40" s="137">
        <f t="shared" si="9"/>
        <v>0</v>
      </c>
      <c r="Q40" s="137">
        <f t="shared" si="9"/>
        <v>0</v>
      </c>
      <c r="R40" s="137">
        <f t="shared" si="9"/>
        <v>0</v>
      </c>
      <c r="S40" s="108">
        <v>1</v>
      </c>
    </row>
    <row r="41" spans="1:19" s="104" customFormat="1" ht="20.149999999999999" customHeight="1" thickBot="1">
      <c r="E41" s="113"/>
      <c r="F41" s="114" t="s">
        <v>87</v>
      </c>
      <c r="G41" s="139">
        <f t="shared" ref="G41:R41" si="10">SUMIFS(G7:G28,$A$7:$A$28,$E$40,$C$7:$C$28,$F$41)</f>
        <v>0</v>
      </c>
      <c r="H41" s="139">
        <f t="shared" si="10"/>
        <v>0</v>
      </c>
      <c r="I41" s="139">
        <f t="shared" si="10"/>
        <v>0</v>
      </c>
      <c r="J41" s="139">
        <f t="shared" si="10"/>
        <v>0</v>
      </c>
      <c r="K41" s="139">
        <f t="shared" si="10"/>
        <v>0</v>
      </c>
      <c r="L41" s="139">
        <f t="shared" si="10"/>
        <v>0</v>
      </c>
      <c r="M41" s="139">
        <f t="shared" si="10"/>
        <v>0</v>
      </c>
      <c r="N41" s="139">
        <f t="shared" si="10"/>
        <v>0</v>
      </c>
      <c r="O41" s="139">
        <f t="shared" si="10"/>
        <v>0</v>
      </c>
      <c r="P41" s="139">
        <f t="shared" si="10"/>
        <v>0</v>
      </c>
      <c r="Q41" s="139">
        <f t="shared" si="10"/>
        <v>0</v>
      </c>
      <c r="R41" s="139">
        <f t="shared" si="10"/>
        <v>0</v>
      </c>
    </row>
    <row r="42" spans="1:19" s="104" customFormat="1" ht="20.149999999999999" customHeight="1" thickTop="1">
      <c r="E42" s="115"/>
      <c r="F42" s="116" t="s">
        <v>88</v>
      </c>
      <c r="G42" s="140">
        <f t="shared" ref="G42:R42" si="11">G40+G41</f>
        <v>0</v>
      </c>
      <c r="H42" s="117">
        <f t="shared" si="11"/>
        <v>0</v>
      </c>
      <c r="I42" s="117">
        <f t="shared" si="11"/>
        <v>0</v>
      </c>
      <c r="J42" s="117">
        <f t="shared" si="11"/>
        <v>0</v>
      </c>
      <c r="K42" s="117">
        <f t="shared" si="11"/>
        <v>0</v>
      </c>
      <c r="L42" s="117">
        <f t="shared" si="11"/>
        <v>0</v>
      </c>
      <c r="M42" s="117">
        <f t="shared" si="11"/>
        <v>0</v>
      </c>
      <c r="N42" s="117">
        <f t="shared" si="11"/>
        <v>0</v>
      </c>
      <c r="O42" s="117">
        <f t="shared" si="11"/>
        <v>0</v>
      </c>
      <c r="P42" s="117">
        <f t="shared" si="11"/>
        <v>0</v>
      </c>
      <c r="Q42" s="117">
        <f t="shared" si="11"/>
        <v>0</v>
      </c>
      <c r="R42" s="117">
        <f t="shared" si="11"/>
        <v>0</v>
      </c>
    </row>
    <row r="43" spans="1:19" s="104" customFormat="1" ht="20" customHeight="1">
      <c r="E43" s="118" t="s">
        <v>91</v>
      </c>
      <c r="F43" s="112" t="s">
        <v>86</v>
      </c>
      <c r="G43" s="137">
        <f t="shared" ref="G43:R43" si="12">SUMIFS(G7:G28,$A$7:$A$28,$E$43,$C$7:$C$28,$F$43)</f>
        <v>0</v>
      </c>
      <c r="H43" s="137">
        <f t="shared" si="12"/>
        <v>0</v>
      </c>
      <c r="I43" s="137">
        <f t="shared" si="12"/>
        <v>0</v>
      </c>
      <c r="J43" s="137">
        <f t="shared" si="12"/>
        <v>0</v>
      </c>
      <c r="K43" s="137">
        <f t="shared" si="12"/>
        <v>0</v>
      </c>
      <c r="L43" s="137">
        <f t="shared" si="12"/>
        <v>0</v>
      </c>
      <c r="M43" s="137">
        <f t="shared" si="12"/>
        <v>0</v>
      </c>
      <c r="N43" s="137">
        <f t="shared" si="12"/>
        <v>0</v>
      </c>
      <c r="O43" s="137">
        <f t="shared" si="12"/>
        <v>0</v>
      </c>
      <c r="P43" s="137">
        <f t="shared" si="12"/>
        <v>0</v>
      </c>
      <c r="Q43" s="137">
        <f t="shared" si="12"/>
        <v>0</v>
      </c>
      <c r="R43" s="137">
        <f t="shared" si="12"/>
        <v>0</v>
      </c>
      <c r="S43" s="108"/>
    </row>
    <row r="44" spans="1:19" s="104" customFormat="1" ht="20.149999999999999" customHeight="1" thickBot="1">
      <c r="E44" s="113"/>
      <c r="F44" s="114" t="s">
        <v>87</v>
      </c>
      <c r="G44" s="139">
        <f t="shared" ref="G44:R44" si="13">SUMIFS(G7:G28,$A$7:$A$28,$E$43,$C$7:$C$28,$F$44)</f>
        <v>0</v>
      </c>
      <c r="H44" s="139">
        <f t="shared" si="13"/>
        <v>0</v>
      </c>
      <c r="I44" s="139">
        <f t="shared" si="13"/>
        <v>0</v>
      </c>
      <c r="J44" s="139">
        <f t="shared" si="13"/>
        <v>0</v>
      </c>
      <c r="K44" s="139">
        <f t="shared" si="13"/>
        <v>0</v>
      </c>
      <c r="L44" s="139">
        <f t="shared" si="13"/>
        <v>0</v>
      </c>
      <c r="M44" s="139">
        <f t="shared" si="13"/>
        <v>0</v>
      </c>
      <c r="N44" s="139">
        <f t="shared" si="13"/>
        <v>0</v>
      </c>
      <c r="O44" s="139">
        <f t="shared" si="13"/>
        <v>0</v>
      </c>
      <c r="P44" s="139">
        <f t="shared" si="13"/>
        <v>0</v>
      </c>
      <c r="Q44" s="139">
        <f t="shared" si="13"/>
        <v>0</v>
      </c>
      <c r="R44" s="139">
        <f t="shared" si="13"/>
        <v>0</v>
      </c>
    </row>
    <row r="45" spans="1:19" s="104" customFormat="1" ht="20.149999999999999" customHeight="1" thickTop="1">
      <c r="E45" s="115"/>
      <c r="F45" s="142" t="s">
        <v>88</v>
      </c>
      <c r="G45" s="143">
        <f>G43+G44</f>
        <v>0</v>
      </c>
      <c r="H45" s="119">
        <f t="shared" ref="H45:R45" si="14">H43+H44</f>
        <v>0</v>
      </c>
      <c r="I45" s="119">
        <f t="shared" si="14"/>
        <v>0</v>
      </c>
      <c r="J45" s="119">
        <f t="shared" si="14"/>
        <v>0</v>
      </c>
      <c r="K45" s="119">
        <f t="shared" si="14"/>
        <v>0</v>
      </c>
      <c r="L45" s="119">
        <f t="shared" si="14"/>
        <v>0</v>
      </c>
      <c r="M45" s="119">
        <f t="shared" si="14"/>
        <v>0</v>
      </c>
      <c r="N45" s="119">
        <f t="shared" si="14"/>
        <v>0</v>
      </c>
      <c r="O45" s="119">
        <f t="shared" si="14"/>
        <v>0</v>
      </c>
      <c r="P45" s="119">
        <f t="shared" si="14"/>
        <v>0</v>
      </c>
      <c r="Q45" s="119">
        <f t="shared" si="14"/>
        <v>0</v>
      </c>
      <c r="R45" s="119">
        <f t="shared" si="14"/>
        <v>0</v>
      </c>
    </row>
    <row r="46" spans="1:19" s="104" customFormat="1" ht="20.5" customHeight="1">
      <c r="E46" s="233" t="s">
        <v>109</v>
      </c>
      <c r="F46" s="112" t="s">
        <v>86</v>
      </c>
      <c r="G46" s="137">
        <f t="shared" ref="G46:R46" si="15">SUMIFS(G7:G28,$A$7:$A$28,$E$46,$C$7:$C$28,$F$46)</f>
        <v>0</v>
      </c>
      <c r="H46" s="137">
        <f t="shared" si="15"/>
        <v>0</v>
      </c>
      <c r="I46" s="137">
        <f t="shared" si="15"/>
        <v>0</v>
      </c>
      <c r="J46" s="137">
        <f t="shared" si="15"/>
        <v>0</v>
      </c>
      <c r="K46" s="137">
        <f t="shared" si="15"/>
        <v>0</v>
      </c>
      <c r="L46" s="137">
        <f t="shared" si="15"/>
        <v>0</v>
      </c>
      <c r="M46" s="137">
        <f t="shared" si="15"/>
        <v>0</v>
      </c>
      <c r="N46" s="137">
        <f t="shared" si="15"/>
        <v>0</v>
      </c>
      <c r="O46" s="137">
        <f t="shared" si="15"/>
        <v>0</v>
      </c>
      <c r="P46" s="137">
        <f t="shared" si="15"/>
        <v>0</v>
      </c>
      <c r="Q46" s="137">
        <f t="shared" si="15"/>
        <v>0</v>
      </c>
      <c r="R46" s="137">
        <f t="shared" si="15"/>
        <v>0</v>
      </c>
    </row>
    <row r="47" spans="1:19" s="104" customFormat="1" ht="20.5" customHeight="1" thickBot="1">
      <c r="A47" s="126"/>
      <c r="B47" s="126"/>
      <c r="C47" s="138"/>
      <c r="E47" s="234"/>
      <c r="F47" s="114" t="s">
        <v>87</v>
      </c>
      <c r="G47" s="139">
        <f t="shared" ref="G47:R47" si="16">SUMIFS(G7:G28,$A$7:$A$28,$E$46,$C$7:$C$28,$F$47)</f>
        <v>0</v>
      </c>
      <c r="H47" s="139">
        <f t="shared" si="16"/>
        <v>0</v>
      </c>
      <c r="I47" s="139">
        <f t="shared" si="16"/>
        <v>0</v>
      </c>
      <c r="J47" s="139">
        <f t="shared" si="16"/>
        <v>0</v>
      </c>
      <c r="K47" s="139">
        <f t="shared" si="16"/>
        <v>0</v>
      </c>
      <c r="L47" s="139">
        <f t="shared" si="16"/>
        <v>0</v>
      </c>
      <c r="M47" s="139">
        <f t="shared" si="16"/>
        <v>0</v>
      </c>
      <c r="N47" s="139">
        <f t="shared" si="16"/>
        <v>0</v>
      </c>
      <c r="O47" s="139">
        <f t="shared" si="16"/>
        <v>0</v>
      </c>
      <c r="P47" s="139">
        <f t="shared" si="16"/>
        <v>0</v>
      </c>
      <c r="Q47" s="139">
        <f t="shared" si="16"/>
        <v>0</v>
      </c>
      <c r="R47" s="139">
        <f t="shared" si="16"/>
        <v>0</v>
      </c>
    </row>
    <row r="48" spans="1:19" s="104" customFormat="1" ht="20.5" customHeight="1" thickTop="1">
      <c r="A48" s="126"/>
      <c r="B48" s="126"/>
      <c r="C48" s="138"/>
      <c r="E48" s="235"/>
      <c r="F48" s="142" t="s">
        <v>88</v>
      </c>
      <c r="G48" s="143">
        <f>G46+G47</f>
        <v>0</v>
      </c>
      <c r="H48" s="119">
        <f t="shared" ref="H48:R48" si="17">H46+H47</f>
        <v>0</v>
      </c>
      <c r="I48" s="119">
        <f t="shared" si="17"/>
        <v>0</v>
      </c>
      <c r="J48" s="119">
        <f t="shared" si="17"/>
        <v>0</v>
      </c>
      <c r="K48" s="119">
        <f t="shared" si="17"/>
        <v>0</v>
      </c>
      <c r="L48" s="119">
        <f t="shared" si="17"/>
        <v>0</v>
      </c>
      <c r="M48" s="119">
        <f>M46+M47</f>
        <v>0</v>
      </c>
      <c r="N48" s="119">
        <f t="shared" si="17"/>
        <v>0</v>
      </c>
      <c r="O48" s="119">
        <f>O46+O47</f>
        <v>0</v>
      </c>
      <c r="P48" s="119">
        <f t="shared" si="17"/>
        <v>0</v>
      </c>
      <c r="Q48" s="119">
        <f t="shared" si="17"/>
        <v>0</v>
      </c>
      <c r="R48" s="119">
        <f t="shared" si="17"/>
        <v>0</v>
      </c>
    </row>
    <row r="49" spans="5:18">
      <c r="E49" s="104"/>
      <c r="F49" s="104"/>
      <c r="G49" s="104"/>
      <c r="H49" s="104"/>
      <c r="I49" s="104"/>
      <c r="J49" s="104"/>
      <c r="K49" s="104"/>
      <c r="L49" s="104"/>
      <c r="M49" s="104"/>
      <c r="N49" s="104"/>
      <c r="O49" s="104"/>
      <c r="P49" s="104"/>
      <c r="Q49" s="104"/>
      <c r="R49" s="104"/>
    </row>
    <row r="50" spans="5:18">
      <c r="E50" s="126"/>
      <c r="F50" s="126"/>
      <c r="G50" s="126"/>
      <c r="H50" s="126"/>
      <c r="I50" s="104"/>
      <c r="J50" s="138"/>
      <c r="K50" s="138"/>
      <c r="L50" s="104"/>
      <c r="M50" s="104"/>
      <c r="N50" s="104"/>
      <c r="O50" s="104"/>
      <c r="P50" s="104"/>
      <c r="Q50" s="104"/>
      <c r="R50" s="104"/>
    </row>
    <row r="51" spans="5:18">
      <c r="E51" s="104"/>
      <c r="F51" s="104"/>
      <c r="G51" s="104"/>
      <c r="H51" s="104"/>
      <c r="I51" s="104"/>
      <c r="J51" s="138"/>
      <c r="K51" s="138"/>
      <c r="L51" s="104"/>
      <c r="M51" s="104"/>
      <c r="N51" s="104"/>
      <c r="O51" s="104"/>
      <c r="P51" s="104"/>
      <c r="Q51" s="104"/>
      <c r="R51" s="104"/>
    </row>
  </sheetData>
  <sheetProtection algorithmName="SHA-512" hashValue="gBQeDmg90U8fOb7STWeVTm2CY1vwgjQ40Y4wefRoom/mdW/Kkf0Vft+ujGkVJnZ56DqhVMQBtwk59QXbuBGthw==" saltValue="VToWikS3MPu1yiuqPSHwAg==" spinCount="100000" sheet="1" insertColumns="0" insertRows="0" selectLockedCells="1"/>
  <dataConsolidate>
    <dataRefs count="2">
      <dataRef ref="G13:H14" sheet="別表4" r:id="rId1"/>
      <dataRef ref="K15:K18" sheet="別表4" r:id="rId2"/>
    </dataRefs>
  </dataConsolidate>
  <mergeCells count="15">
    <mergeCell ref="G5:O5"/>
    <mergeCell ref="P5:R5"/>
    <mergeCell ref="E46:E48"/>
    <mergeCell ref="A5:A6"/>
    <mergeCell ref="B5:B6"/>
    <mergeCell ref="C5:C6"/>
    <mergeCell ref="D5:D6"/>
    <mergeCell ref="E5:E6"/>
    <mergeCell ref="F5:F6"/>
    <mergeCell ref="P4:R4"/>
    <mergeCell ref="A1:F2"/>
    <mergeCell ref="N1:O1"/>
    <mergeCell ref="P1:R1"/>
    <mergeCell ref="N2:O2"/>
    <mergeCell ref="P2:R2"/>
  </mergeCells>
  <phoneticPr fontId="2"/>
  <dataValidations count="5">
    <dataValidation type="list" allowBlank="1" showInputMessage="1" showErrorMessage="1" sqref="D7:D28" xr:uid="{5708B3F1-74AF-4DFF-B39D-99E708717F43}">
      <formula1>"　,専任,兼務"</formula1>
    </dataValidation>
    <dataValidation type="list" allowBlank="1" showInputMessage="1" showErrorMessage="1" sqref="C7:C28" xr:uid="{81D1BC14-5A0D-4EE9-878F-914D97B47726}">
      <formula1>"　,常勤,非常勤"</formula1>
    </dataValidation>
    <dataValidation type="list" allowBlank="1" showInputMessage="1" showErrorMessage="1" sqref="G7:R28" xr:uid="{9406A174-0839-4A92-95A9-F0819AA0C62E}">
      <formula1>$S$30:$S$40</formula1>
    </dataValidation>
    <dataValidation type="list" allowBlank="1" showInputMessage="1" showErrorMessage="1" sqref="A5:A6" xr:uid="{BC1AAEF0-D879-4E26-A636-CB16D22B856F}">
      <formula1>"施設長,生活相談員,介護職員,栄養士,事務員"</formula1>
    </dataValidation>
    <dataValidation type="list" allowBlank="1" showInputMessage="1" showErrorMessage="1" sqref="A7:A28" xr:uid="{30CB96AA-2DF7-4333-B1A8-64B4D7BDD6DF}">
      <formula1>"施設長,生活相談員,介護職員,看護職員,栄養士,事務員,調理員その他の職員"</formula1>
    </dataValidation>
  </dataValidations>
  <pageMargins left="0.70866141732283472" right="0.31496062992125984" top="0.74803149606299213" bottom="0.55118110236220474" header="0.31496062992125984" footer="0.31496062992125984"/>
  <pageSetup paperSize="9" scale="48" orientation="portrait" cellComments="asDisplayed"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2FB9C-9DBD-4F14-993E-4D0AD0276210}">
  <dimension ref="A1:K43"/>
  <sheetViews>
    <sheetView view="pageBreakPreview" zoomScaleNormal="100" zoomScaleSheetLayoutView="100" workbookViewId="0">
      <selection activeCell="B8" sqref="B8"/>
    </sheetView>
  </sheetViews>
  <sheetFormatPr defaultRowHeight="13"/>
  <cols>
    <col min="11" max="11" width="5.08984375" customWidth="1"/>
  </cols>
  <sheetData>
    <row r="1" spans="1:11" ht="14">
      <c r="A1" s="144"/>
      <c r="B1" s="144"/>
      <c r="C1" s="144"/>
      <c r="D1" s="144"/>
      <c r="E1" s="144"/>
      <c r="F1" s="144"/>
      <c r="G1" s="144"/>
      <c r="H1" s="144"/>
      <c r="I1" s="144"/>
      <c r="J1" s="144"/>
      <c r="K1" s="144"/>
    </row>
    <row r="2" spans="1:11" ht="14">
      <c r="A2" s="144"/>
      <c r="B2" s="144"/>
      <c r="C2" s="144"/>
      <c r="D2" s="144"/>
      <c r="E2" s="144"/>
      <c r="F2" s="144"/>
      <c r="G2" s="144"/>
      <c r="H2" s="144"/>
      <c r="I2" s="144"/>
      <c r="J2" s="144"/>
      <c r="K2" s="144"/>
    </row>
    <row r="3" spans="1:11" ht="14">
      <c r="A3" s="144"/>
      <c r="B3" s="144"/>
      <c r="C3" s="144"/>
      <c r="D3" s="144"/>
      <c r="E3" s="144"/>
      <c r="F3" s="144"/>
      <c r="G3" s="144"/>
      <c r="H3" s="144"/>
      <c r="I3" s="144"/>
      <c r="J3" s="144"/>
      <c r="K3" s="144"/>
    </row>
    <row r="4" spans="1:11" ht="14">
      <c r="A4" s="144"/>
      <c r="B4" s="144"/>
      <c r="C4" s="144"/>
      <c r="D4" s="144"/>
      <c r="E4" s="144"/>
      <c r="F4" s="144"/>
      <c r="G4" s="144"/>
      <c r="H4" s="144"/>
      <c r="I4" s="144"/>
      <c r="J4" s="144"/>
      <c r="K4" s="144"/>
    </row>
    <row r="5" spans="1:11" ht="14">
      <c r="A5" s="144"/>
      <c r="B5" s="144"/>
      <c r="C5" s="144"/>
      <c r="D5" s="144"/>
      <c r="E5" s="144"/>
      <c r="F5" s="144"/>
      <c r="G5" s="144"/>
      <c r="H5" s="244">
        <f ca="1">TODAY()</f>
        <v>46289</v>
      </c>
      <c r="I5" s="244"/>
      <c r="J5" s="244"/>
      <c r="K5" s="144"/>
    </row>
    <row r="6" spans="1:11" ht="14">
      <c r="A6" s="144"/>
      <c r="B6" s="144"/>
      <c r="C6" s="144"/>
      <c r="D6" s="144"/>
      <c r="E6" s="144"/>
      <c r="F6" s="144"/>
      <c r="G6" s="144"/>
      <c r="H6" s="144"/>
      <c r="I6" s="144"/>
      <c r="J6" s="144"/>
      <c r="K6" s="144"/>
    </row>
    <row r="7" spans="1:11" ht="14">
      <c r="A7" s="144"/>
      <c r="B7" s="144"/>
      <c r="C7" s="144"/>
      <c r="D7" s="144"/>
      <c r="E7" s="144"/>
      <c r="F7" s="144"/>
      <c r="G7" s="144"/>
      <c r="H7" s="144"/>
      <c r="I7" s="144"/>
      <c r="J7" s="144"/>
      <c r="K7" s="144"/>
    </row>
    <row r="8" spans="1:11" ht="14">
      <c r="A8" s="144"/>
      <c r="B8" s="144" t="s">
        <v>153</v>
      </c>
      <c r="C8" s="144"/>
      <c r="D8" s="144"/>
      <c r="E8" s="144"/>
      <c r="F8" s="144"/>
      <c r="G8" s="144"/>
      <c r="H8" s="144"/>
      <c r="I8" s="144"/>
      <c r="J8" s="144"/>
      <c r="K8" s="144"/>
    </row>
    <row r="9" spans="1:11" ht="14">
      <c r="A9" s="144"/>
      <c r="B9" s="144"/>
      <c r="C9" s="144"/>
      <c r="D9" s="144"/>
      <c r="E9" s="144"/>
      <c r="F9" s="144"/>
      <c r="G9" s="144"/>
      <c r="H9" s="144"/>
      <c r="I9" s="144"/>
      <c r="J9" s="144"/>
      <c r="K9" s="144"/>
    </row>
    <row r="10" spans="1:11" ht="14">
      <c r="A10" s="144"/>
      <c r="B10" s="144"/>
      <c r="C10" s="144"/>
      <c r="D10" s="144"/>
      <c r="E10" s="144"/>
      <c r="F10" s="144"/>
      <c r="G10" s="144"/>
      <c r="H10" s="144"/>
      <c r="I10" s="144"/>
      <c r="J10" s="144"/>
      <c r="K10" s="144"/>
    </row>
    <row r="11" spans="1:11" ht="14">
      <c r="A11" s="144"/>
      <c r="B11" s="144"/>
      <c r="C11" s="144"/>
      <c r="D11" s="144"/>
      <c r="E11" s="144"/>
      <c r="F11" s="145" t="s">
        <v>31</v>
      </c>
      <c r="G11" s="245">
        <f>【A型】別記様式２!H11</f>
        <v>0</v>
      </c>
      <c r="H11" s="245"/>
      <c r="I11" s="245"/>
      <c r="J11" s="245"/>
      <c r="K11" s="144"/>
    </row>
    <row r="12" spans="1:11" ht="14">
      <c r="A12" s="144"/>
      <c r="B12" s="144"/>
      <c r="C12" s="144"/>
      <c r="D12" s="144"/>
      <c r="E12" s="144"/>
      <c r="F12" s="145" t="s">
        <v>30</v>
      </c>
      <c r="G12" s="245">
        <f>【A型】別記様式２!H12</f>
        <v>0</v>
      </c>
      <c r="H12" s="245"/>
      <c r="I12" s="245"/>
      <c r="J12" s="245"/>
      <c r="K12" s="144"/>
    </row>
    <row r="13" spans="1:11" ht="14">
      <c r="A13" s="144"/>
      <c r="B13" s="144"/>
      <c r="C13" s="144"/>
      <c r="D13" s="144"/>
      <c r="E13" s="144"/>
      <c r="F13" s="145" t="s">
        <v>29</v>
      </c>
      <c r="G13" s="245">
        <f>【A型】別記様式２!H13</f>
        <v>0</v>
      </c>
      <c r="H13" s="245"/>
      <c r="I13" s="245"/>
      <c r="J13" s="245"/>
      <c r="K13" s="144"/>
    </row>
    <row r="14" spans="1:11" ht="14">
      <c r="A14" s="144"/>
      <c r="B14" s="144"/>
      <c r="C14" s="144"/>
      <c r="D14" s="144"/>
      <c r="E14" s="144"/>
      <c r="F14" s="144"/>
      <c r="G14" s="145"/>
      <c r="H14" s="146"/>
      <c r="I14" s="146"/>
      <c r="J14" s="146"/>
      <c r="K14" s="144"/>
    </row>
    <row r="15" spans="1:11" ht="14">
      <c r="A15" s="144"/>
      <c r="B15" s="144"/>
      <c r="C15" s="144"/>
      <c r="D15" s="144"/>
      <c r="E15" s="144"/>
      <c r="F15" s="147" t="s">
        <v>28</v>
      </c>
      <c r="G15" s="245">
        <f>【A型】別記様式２!H15</f>
        <v>0</v>
      </c>
      <c r="H15" s="245"/>
      <c r="I15" s="245"/>
      <c r="J15" s="245"/>
      <c r="K15" s="144"/>
    </row>
    <row r="16" spans="1:11" ht="14">
      <c r="A16" s="144"/>
      <c r="B16" s="144"/>
      <c r="C16" s="144"/>
      <c r="D16" s="144"/>
      <c r="E16" s="144"/>
      <c r="F16" s="147" t="s">
        <v>116</v>
      </c>
      <c r="G16" s="245">
        <f>【A型】別記様式２!H16</f>
        <v>0</v>
      </c>
      <c r="H16" s="245"/>
      <c r="I16" s="245"/>
      <c r="J16" s="245"/>
      <c r="K16" s="144"/>
    </row>
    <row r="17" spans="1:11" ht="14">
      <c r="A17" s="144"/>
      <c r="B17" s="144"/>
      <c r="C17" s="144"/>
      <c r="D17" s="144"/>
      <c r="E17" s="144"/>
      <c r="F17" s="144"/>
      <c r="G17" s="144"/>
      <c r="H17" s="144"/>
      <c r="I17" s="144"/>
      <c r="J17" s="144"/>
      <c r="K17" s="144"/>
    </row>
    <row r="18" spans="1:11" ht="14">
      <c r="A18" s="144"/>
      <c r="B18" s="144"/>
      <c r="C18" s="144"/>
      <c r="D18" s="144"/>
      <c r="E18" s="144"/>
      <c r="F18" s="144"/>
      <c r="G18" s="144"/>
      <c r="H18" s="144"/>
      <c r="I18" s="144"/>
      <c r="J18" s="144"/>
      <c r="K18" s="144"/>
    </row>
    <row r="19" spans="1:11" ht="14">
      <c r="A19" s="144"/>
      <c r="B19" s="144"/>
      <c r="C19" s="144"/>
      <c r="D19" s="144"/>
      <c r="E19" s="144"/>
      <c r="F19" s="144"/>
      <c r="G19" s="144"/>
      <c r="H19" s="144"/>
      <c r="I19" s="144"/>
      <c r="J19" s="144"/>
      <c r="K19" s="144"/>
    </row>
    <row r="20" spans="1:11" ht="14">
      <c r="A20" s="144"/>
      <c r="B20" s="144"/>
      <c r="C20" s="144"/>
      <c r="D20" s="144"/>
      <c r="E20" s="144"/>
      <c r="F20" s="144"/>
      <c r="G20" s="144"/>
      <c r="H20" s="144"/>
      <c r="I20" s="144"/>
      <c r="J20" s="144"/>
      <c r="K20" s="144"/>
    </row>
    <row r="21" spans="1:11" ht="14">
      <c r="A21" s="242" t="s">
        <v>112</v>
      </c>
      <c r="B21" s="242"/>
      <c r="C21" s="242"/>
      <c r="D21" s="242"/>
      <c r="E21" s="242"/>
      <c r="F21" s="242"/>
      <c r="G21" s="242"/>
      <c r="H21" s="242"/>
      <c r="I21" s="242"/>
      <c r="J21" s="242"/>
      <c r="K21" s="242"/>
    </row>
    <row r="22" spans="1:11" ht="14">
      <c r="A22" s="144"/>
      <c r="B22" s="148"/>
      <c r="C22" s="148"/>
      <c r="D22" s="148"/>
      <c r="E22" s="148"/>
      <c r="F22" s="148"/>
      <c r="G22" s="148"/>
      <c r="H22" s="148"/>
      <c r="I22" s="148"/>
      <c r="J22" s="148"/>
      <c r="K22" s="144"/>
    </row>
    <row r="23" spans="1:11" ht="14">
      <c r="A23" s="144"/>
      <c r="B23" s="144"/>
      <c r="C23" s="144"/>
      <c r="D23" s="144"/>
      <c r="E23" s="144"/>
      <c r="F23" s="144"/>
      <c r="G23" s="144"/>
      <c r="H23" s="144"/>
      <c r="I23" s="144"/>
      <c r="J23" s="144"/>
      <c r="K23" s="144"/>
    </row>
    <row r="24" spans="1:11" ht="14">
      <c r="A24" s="144"/>
      <c r="B24" s="144"/>
      <c r="C24" s="144" t="s">
        <v>113</v>
      </c>
      <c r="D24" s="144"/>
      <c r="E24" s="144"/>
      <c r="F24" s="144"/>
      <c r="G24" s="144"/>
      <c r="H24" s="144"/>
      <c r="I24" s="144"/>
      <c r="J24" s="144"/>
      <c r="K24" s="144"/>
    </row>
    <row r="25" spans="1:11" ht="14">
      <c r="A25" s="144"/>
      <c r="B25" s="144"/>
      <c r="C25" s="144"/>
      <c r="D25" s="144"/>
      <c r="E25" s="144"/>
      <c r="F25" s="144"/>
      <c r="G25" s="144"/>
      <c r="H25" s="144"/>
      <c r="I25" s="144"/>
      <c r="J25" s="144"/>
      <c r="K25" s="144"/>
    </row>
    <row r="26" spans="1:11" ht="14">
      <c r="A26" s="144"/>
      <c r="B26" s="144"/>
      <c r="C26" s="144"/>
      <c r="D26" s="144"/>
      <c r="E26" s="144"/>
      <c r="F26" s="144"/>
      <c r="G26" s="144"/>
      <c r="H26" s="144"/>
      <c r="I26" s="144"/>
      <c r="J26" s="144"/>
      <c r="K26" s="144"/>
    </row>
    <row r="27" spans="1:11" ht="14">
      <c r="A27" s="144"/>
      <c r="B27" s="144"/>
      <c r="C27" s="144"/>
      <c r="D27" s="144"/>
      <c r="E27" s="144"/>
      <c r="F27" s="148" t="s">
        <v>114</v>
      </c>
      <c r="G27" s="144"/>
      <c r="H27" s="144"/>
      <c r="I27" s="144"/>
      <c r="J27" s="144"/>
      <c r="K27" s="144"/>
    </row>
    <row r="28" spans="1:11" ht="14">
      <c r="A28" s="144"/>
      <c r="B28" s="144"/>
      <c r="C28" s="144"/>
      <c r="D28" s="144"/>
      <c r="E28" s="144"/>
      <c r="F28" s="148"/>
      <c r="G28" s="144"/>
      <c r="H28" s="144"/>
      <c r="I28" s="144"/>
      <c r="J28" s="144"/>
      <c r="K28" s="144"/>
    </row>
    <row r="29" spans="1:11" ht="14">
      <c r="A29" s="144"/>
      <c r="B29" s="144"/>
      <c r="C29" s="144"/>
      <c r="D29" s="144"/>
      <c r="E29" s="144"/>
      <c r="F29" s="144"/>
      <c r="G29" s="144"/>
      <c r="H29" s="144"/>
      <c r="I29" s="144"/>
      <c r="J29" s="144"/>
      <c r="K29" s="144"/>
    </row>
    <row r="30" spans="1:11" ht="14">
      <c r="A30" s="144"/>
      <c r="B30" s="144"/>
      <c r="C30" s="144"/>
      <c r="D30" s="144" t="s">
        <v>117</v>
      </c>
      <c r="E30" s="144"/>
      <c r="F30" s="144"/>
      <c r="G30" s="144"/>
      <c r="H30" s="144"/>
      <c r="I30" s="144"/>
      <c r="J30" s="144"/>
      <c r="K30" s="144"/>
    </row>
    <row r="31" spans="1:11" ht="14">
      <c r="A31" s="144"/>
      <c r="B31" s="144"/>
      <c r="C31" s="144"/>
      <c r="D31" s="144"/>
      <c r="E31" s="144"/>
      <c r="F31" s="144"/>
      <c r="G31" s="144"/>
      <c r="H31" s="144"/>
      <c r="I31" s="144"/>
      <c r="J31" s="144"/>
      <c r="K31" s="144"/>
    </row>
    <row r="32" spans="1:11" ht="14">
      <c r="A32" s="144"/>
      <c r="B32" s="144"/>
      <c r="C32" s="144"/>
      <c r="D32" s="144" t="s">
        <v>118</v>
      </c>
      <c r="E32" s="144"/>
      <c r="F32" s="144"/>
      <c r="G32" s="144"/>
      <c r="H32" s="144"/>
      <c r="I32" s="144"/>
      <c r="J32" s="144"/>
      <c r="K32" s="144"/>
    </row>
    <row r="33" spans="1:11" ht="14">
      <c r="A33" s="144"/>
      <c r="B33" s="144"/>
      <c r="C33" s="144"/>
      <c r="D33" s="144"/>
      <c r="E33" s="144"/>
      <c r="F33" s="144"/>
      <c r="G33" s="144"/>
      <c r="H33" s="144"/>
      <c r="I33" s="144"/>
      <c r="J33" s="144"/>
      <c r="K33" s="144"/>
    </row>
    <row r="34" spans="1:11" ht="14">
      <c r="A34" s="144"/>
      <c r="B34" s="144"/>
      <c r="C34" s="144"/>
      <c r="D34" s="144" t="s">
        <v>119</v>
      </c>
      <c r="E34" s="144"/>
      <c r="F34" s="144"/>
      <c r="G34" s="144"/>
      <c r="H34" s="144"/>
      <c r="I34" s="144"/>
      <c r="J34" s="144"/>
      <c r="K34" s="144"/>
    </row>
    <row r="35" spans="1:11" ht="14">
      <c r="A35" s="144"/>
      <c r="B35" s="144"/>
      <c r="C35" s="144"/>
      <c r="D35" s="144" t="s">
        <v>152</v>
      </c>
      <c r="E35" s="144"/>
      <c r="F35" s="144"/>
      <c r="G35" s="144"/>
      <c r="H35" s="144"/>
      <c r="I35" s="144"/>
      <c r="J35" s="144"/>
      <c r="K35" s="144"/>
    </row>
    <row r="36" spans="1:11" ht="14">
      <c r="A36" s="144"/>
      <c r="B36" s="144"/>
      <c r="C36" s="144"/>
      <c r="D36" s="144"/>
      <c r="E36" s="144"/>
      <c r="F36" s="144"/>
      <c r="G36" s="144"/>
      <c r="H36" s="144"/>
      <c r="I36" s="144"/>
      <c r="J36" s="144"/>
      <c r="K36" s="144"/>
    </row>
    <row r="37" spans="1:11" ht="14">
      <c r="A37" s="144"/>
      <c r="B37" s="144"/>
      <c r="C37" s="144"/>
      <c r="D37" s="144" t="s">
        <v>120</v>
      </c>
      <c r="E37" s="144"/>
      <c r="F37" s="144"/>
      <c r="G37" s="144"/>
      <c r="H37" s="144"/>
      <c r="I37" s="144"/>
      <c r="J37" s="144"/>
      <c r="K37" s="144"/>
    </row>
    <row r="38" spans="1:11" ht="14">
      <c r="A38" s="144"/>
      <c r="B38" s="144"/>
      <c r="C38" s="144"/>
      <c r="D38" s="144" t="s">
        <v>151</v>
      </c>
      <c r="E38" s="144"/>
      <c r="F38" s="144"/>
      <c r="G38" s="144"/>
      <c r="H38" s="144"/>
      <c r="I38" s="144"/>
      <c r="J38" s="144"/>
      <c r="K38" s="144"/>
    </row>
    <row r="39" spans="1:11" ht="14">
      <c r="A39" s="144"/>
      <c r="B39" s="144"/>
      <c r="C39" s="144"/>
      <c r="D39" s="144"/>
      <c r="E39" s="144"/>
      <c r="F39" s="144"/>
      <c r="G39" s="144"/>
      <c r="H39" s="144"/>
      <c r="I39" s="144"/>
      <c r="J39" s="144"/>
      <c r="K39" s="144"/>
    </row>
    <row r="40" spans="1:11" ht="14">
      <c r="A40" s="144"/>
      <c r="B40" s="144"/>
      <c r="C40" s="148"/>
      <c r="D40" s="144"/>
      <c r="E40" s="144"/>
      <c r="F40" s="144"/>
      <c r="G40" s="144"/>
      <c r="H40" s="144"/>
      <c r="I40" s="144"/>
      <c r="J40" s="144"/>
      <c r="K40" s="144"/>
    </row>
    <row r="41" spans="1:11" ht="14">
      <c r="A41" s="144"/>
      <c r="B41" s="144"/>
      <c r="C41" s="144" t="s">
        <v>115</v>
      </c>
      <c r="D41" s="144"/>
      <c r="E41" s="144"/>
      <c r="F41" s="144"/>
      <c r="G41" s="144"/>
      <c r="H41" s="144"/>
      <c r="I41" s="144"/>
      <c r="J41" s="144"/>
      <c r="K41" s="144"/>
    </row>
    <row r="42" spans="1:11" ht="14">
      <c r="A42" s="144"/>
      <c r="B42" s="144"/>
      <c r="C42" s="148"/>
      <c r="D42" s="243"/>
      <c r="E42" s="243"/>
      <c r="F42" s="243"/>
      <c r="G42" s="243"/>
      <c r="H42" s="243"/>
      <c r="I42" s="243"/>
      <c r="J42" s="243"/>
      <c r="K42" s="144"/>
    </row>
    <row r="43" spans="1:11" ht="14">
      <c r="A43" s="144"/>
      <c r="B43" s="144"/>
      <c r="C43" s="144"/>
      <c r="D43" s="243"/>
      <c r="E43" s="243"/>
      <c r="F43" s="243"/>
      <c r="G43" s="243"/>
      <c r="H43" s="243"/>
      <c r="I43" s="243"/>
      <c r="J43" s="243"/>
      <c r="K43" s="144"/>
    </row>
  </sheetData>
  <protectedRanges>
    <protectedRange sqref="G11:G13 G15:G16" name="範囲1_1"/>
  </protectedRanges>
  <mergeCells count="8">
    <mergeCell ref="A21:K21"/>
    <mergeCell ref="D42:J43"/>
    <mergeCell ref="H5:J5"/>
    <mergeCell ref="G11:J11"/>
    <mergeCell ref="G12:J12"/>
    <mergeCell ref="G13:J13"/>
    <mergeCell ref="G15:J15"/>
    <mergeCell ref="G16:J16"/>
  </mergeCells>
  <phoneticPr fontId="2"/>
  <pageMargins left="0.7" right="0.7" top="0.75" bottom="0.75" header="0.3" footer="0.3"/>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2</xdr:col>
                    <xdr:colOff>361950</xdr:colOff>
                    <xdr:row>28</xdr:row>
                    <xdr:rowOff>158750</xdr:rowOff>
                  </from>
                  <to>
                    <xdr:col>5</xdr:col>
                    <xdr:colOff>577850</xdr:colOff>
                    <xdr:row>30</xdr:row>
                    <xdr:rowOff>19050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2</xdr:col>
                    <xdr:colOff>361950</xdr:colOff>
                    <xdr:row>31</xdr:row>
                    <xdr:rowOff>19050</xdr:rowOff>
                  </from>
                  <to>
                    <xdr:col>6</xdr:col>
                    <xdr:colOff>609600</xdr:colOff>
                    <xdr:row>32</xdr:row>
                    <xdr:rowOff>0</xdr:rowOff>
                  </to>
                </anchor>
              </controlPr>
            </control>
          </mc:Choice>
        </mc:AlternateContent>
        <mc:AlternateContent xmlns:mc="http://schemas.openxmlformats.org/markup-compatibility/2006">
          <mc:Choice Requires="x14">
            <control shapeId="17416" r:id="rId6" name="Check Box 8">
              <controlPr defaultSize="0" autoFill="0" autoLine="0" autoPict="0">
                <anchor moveWithCells="1">
                  <from>
                    <xdr:col>2</xdr:col>
                    <xdr:colOff>355600</xdr:colOff>
                    <xdr:row>32</xdr:row>
                    <xdr:rowOff>171450</xdr:rowOff>
                  </from>
                  <to>
                    <xdr:col>9</xdr:col>
                    <xdr:colOff>95250</xdr:colOff>
                    <xdr:row>34</xdr:row>
                    <xdr:rowOff>76200</xdr:rowOff>
                  </to>
                </anchor>
              </controlPr>
            </control>
          </mc:Choice>
        </mc:AlternateContent>
        <mc:AlternateContent xmlns:mc="http://schemas.openxmlformats.org/markup-compatibility/2006">
          <mc:Choice Requires="x14">
            <control shapeId="17417" r:id="rId7" name="Check Box 9">
              <controlPr defaultSize="0" autoFill="0" autoLine="0" autoPict="0">
                <anchor moveWithCells="1">
                  <from>
                    <xdr:col>2</xdr:col>
                    <xdr:colOff>361950</xdr:colOff>
                    <xdr:row>35</xdr:row>
                    <xdr:rowOff>133350</xdr:rowOff>
                  </from>
                  <to>
                    <xdr:col>9</xdr:col>
                    <xdr:colOff>107950</xdr:colOff>
                    <xdr:row>37</xdr:row>
                    <xdr:rowOff>38100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C73A9-6985-426D-95DE-B480059D095C}">
  <dimension ref="A1:H47"/>
  <sheetViews>
    <sheetView view="pageBreakPreview" zoomScaleNormal="100" zoomScaleSheetLayoutView="100" workbookViewId="0">
      <selection activeCell="E5" sqref="E5:F5"/>
    </sheetView>
  </sheetViews>
  <sheetFormatPr defaultRowHeight="13"/>
  <cols>
    <col min="1" max="1" width="5.81640625" customWidth="1"/>
    <col min="2" max="2" width="23.1796875" customWidth="1"/>
    <col min="3" max="7" width="10.1796875" customWidth="1"/>
    <col min="8" max="8" width="11.1796875" customWidth="1"/>
    <col min="257" max="257" width="5.81640625" customWidth="1"/>
    <col min="258" max="258" width="23.1796875" customWidth="1"/>
    <col min="259" max="263" width="10.1796875" customWidth="1"/>
    <col min="264" max="264" width="11.1796875" customWidth="1"/>
    <col min="513" max="513" width="5.81640625" customWidth="1"/>
    <col min="514" max="514" width="23.1796875" customWidth="1"/>
    <col min="515" max="519" width="10.1796875" customWidth="1"/>
    <col min="520" max="520" width="11.1796875" customWidth="1"/>
    <col min="769" max="769" width="5.81640625" customWidth="1"/>
    <col min="770" max="770" width="23.1796875" customWidth="1"/>
    <col min="771" max="775" width="10.1796875" customWidth="1"/>
    <col min="776" max="776" width="11.1796875" customWidth="1"/>
    <col min="1025" max="1025" width="5.81640625" customWidth="1"/>
    <col min="1026" max="1026" width="23.1796875" customWidth="1"/>
    <col min="1027" max="1031" width="10.1796875" customWidth="1"/>
    <col min="1032" max="1032" width="11.1796875" customWidth="1"/>
    <col min="1281" max="1281" width="5.81640625" customWidth="1"/>
    <col min="1282" max="1282" width="23.1796875" customWidth="1"/>
    <col min="1283" max="1287" width="10.1796875" customWidth="1"/>
    <col min="1288" max="1288" width="11.1796875" customWidth="1"/>
    <col min="1537" max="1537" width="5.81640625" customWidth="1"/>
    <col min="1538" max="1538" width="23.1796875" customWidth="1"/>
    <col min="1539" max="1543" width="10.1796875" customWidth="1"/>
    <col min="1544" max="1544" width="11.1796875" customWidth="1"/>
    <col min="1793" max="1793" width="5.81640625" customWidth="1"/>
    <col min="1794" max="1794" width="23.1796875" customWidth="1"/>
    <col min="1795" max="1799" width="10.1796875" customWidth="1"/>
    <col min="1800" max="1800" width="11.1796875" customWidth="1"/>
    <col min="2049" max="2049" width="5.81640625" customWidth="1"/>
    <col min="2050" max="2050" width="23.1796875" customWidth="1"/>
    <col min="2051" max="2055" width="10.1796875" customWidth="1"/>
    <col min="2056" max="2056" width="11.1796875" customWidth="1"/>
    <col min="2305" max="2305" width="5.81640625" customWidth="1"/>
    <col min="2306" max="2306" width="23.1796875" customWidth="1"/>
    <col min="2307" max="2311" width="10.1796875" customWidth="1"/>
    <col min="2312" max="2312" width="11.1796875" customWidth="1"/>
    <col min="2561" max="2561" width="5.81640625" customWidth="1"/>
    <col min="2562" max="2562" width="23.1796875" customWidth="1"/>
    <col min="2563" max="2567" width="10.1796875" customWidth="1"/>
    <col min="2568" max="2568" width="11.1796875" customWidth="1"/>
    <col min="2817" max="2817" width="5.81640625" customWidth="1"/>
    <col min="2818" max="2818" width="23.1796875" customWidth="1"/>
    <col min="2819" max="2823" width="10.1796875" customWidth="1"/>
    <col min="2824" max="2824" width="11.1796875" customWidth="1"/>
    <col min="3073" max="3073" width="5.81640625" customWidth="1"/>
    <col min="3074" max="3074" width="23.1796875" customWidth="1"/>
    <col min="3075" max="3079" width="10.1796875" customWidth="1"/>
    <col min="3080" max="3080" width="11.1796875" customWidth="1"/>
    <col min="3329" max="3329" width="5.81640625" customWidth="1"/>
    <col min="3330" max="3330" width="23.1796875" customWidth="1"/>
    <col min="3331" max="3335" width="10.1796875" customWidth="1"/>
    <col min="3336" max="3336" width="11.1796875" customWidth="1"/>
    <col min="3585" max="3585" width="5.81640625" customWidth="1"/>
    <col min="3586" max="3586" width="23.1796875" customWidth="1"/>
    <col min="3587" max="3591" width="10.1796875" customWidth="1"/>
    <col min="3592" max="3592" width="11.1796875" customWidth="1"/>
    <col min="3841" max="3841" width="5.81640625" customWidth="1"/>
    <col min="3842" max="3842" width="23.1796875" customWidth="1"/>
    <col min="3843" max="3847" width="10.1796875" customWidth="1"/>
    <col min="3848" max="3848" width="11.1796875" customWidth="1"/>
    <col min="4097" max="4097" width="5.81640625" customWidth="1"/>
    <col min="4098" max="4098" width="23.1796875" customWidth="1"/>
    <col min="4099" max="4103" width="10.1796875" customWidth="1"/>
    <col min="4104" max="4104" width="11.1796875" customWidth="1"/>
    <col min="4353" max="4353" width="5.81640625" customWidth="1"/>
    <col min="4354" max="4354" width="23.1796875" customWidth="1"/>
    <col min="4355" max="4359" width="10.1796875" customWidth="1"/>
    <col min="4360" max="4360" width="11.1796875" customWidth="1"/>
    <col min="4609" max="4609" width="5.81640625" customWidth="1"/>
    <col min="4610" max="4610" width="23.1796875" customWidth="1"/>
    <col min="4611" max="4615" width="10.1796875" customWidth="1"/>
    <col min="4616" max="4616" width="11.1796875" customWidth="1"/>
    <col min="4865" max="4865" width="5.81640625" customWidth="1"/>
    <col min="4866" max="4866" width="23.1796875" customWidth="1"/>
    <col min="4867" max="4871" width="10.1796875" customWidth="1"/>
    <col min="4872" max="4872" width="11.1796875" customWidth="1"/>
    <col min="5121" max="5121" width="5.81640625" customWidth="1"/>
    <col min="5122" max="5122" width="23.1796875" customWidth="1"/>
    <col min="5123" max="5127" width="10.1796875" customWidth="1"/>
    <col min="5128" max="5128" width="11.1796875" customWidth="1"/>
    <col min="5377" max="5377" width="5.81640625" customWidth="1"/>
    <col min="5378" max="5378" width="23.1796875" customWidth="1"/>
    <col min="5379" max="5383" width="10.1796875" customWidth="1"/>
    <col min="5384" max="5384" width="11.1796875" customWidth="1"/>
    <col min="5633" max="5633" width="5.81640625" customWidth="1"/>
    <col min="5634" max="5634" width="23.1796875" customWidth="1"/>
    <col min="5635" max="5639" width="10.1796875" customWidth="1"/>
    <col min="5640" max="5640" width="11.1796875" customWidth="1"/>
    <col min="5889" max="5889" width="5.81640625" customWidth="1"/>
    <col min="5890" max="5890" width="23.1796875" customWidth="1"/>
    <col min="5891" max="5895" width="10.1796875" customWidth="1"/>
    <col min="5896" max="5896" width="11.1796875" customWidth="1"/>
    <col min="6145" max="6145" width="5.81640625" customWidth="1"/>
    <col min="6146" max="6146" width="23.1796875" customWidth="1"/>
    <col min="6147" max="6151" width="10.1796875" customWidth="1"/>
    <col min="6152" max="6152" width="11.1796875" customWidth="1"/>
    <col min="6401" max="6401" width="5.81640625" customWidth="1"/>
    <col min="6402" max="6402" width="23.1796875" customWidth="1"/>
    <col min="6403" max="6407" width="10.1796875" customWidth="1"/>
    <col min="6408" max="6408" width="11.1796875" customWidth="1"/>
    <col min="6657" max="6657" width="5.81640625" customWidth="1"/>
    <col min="6658" max="6658" width="23.1796875" customWidth="1"/>
    <col min="6659" max="6663" width="10.1796875" customWidth="1"/>
    <col min="6664" max="6664" width="11.1796875" customWidth="1"/>
    <col min="6913" max="6913" width="5.81640625" customWidth="1"/>
    <col min="6914" max="6914" width="23.1796875" customWidth="1"/>
    <col min="6915" max="6919" width="10.1796875" customWidth="1"/>
    <col min="6920" max="6920" width="11.1796875" customWidth="1"/>
    <col min="7169" max="7169" width="5.81640625" customWidth="1"/>
    <col min="7170" max="7170" width="23.1796875" customWidth="1"/>
    <col min="7171" max="7175" width="10.1796875" customWidth="1"/>
    <col min="7176" max="7176" width="11.1796875" customWidth="1"/>
    <col min="7425" max="7425" width="5.81640625" customWidth="1"/>
    <col min="7426" max="7426" width="23.1796875" customWidth="1"/>
    <col min="7427" max="7431" width="10.1796875" customWidth="1"/>
    <col min="7432" max="7432" width="11.1796875" customWidth="1"/>
    <col min="7681" max="7681" width="5.81640625" customWidth="1"/>
    <col min="7682" max="7682" width="23.1796875" customWidth="1"/>
    <col min="7683" max="7687" width="10.1796875" customWidth="1"/>
    <col min="7688" max="7688" width="11.1796875" customWidth="1"/>
    <col min="7937" max="7937" width="5.81640625" customWidth="1"/>
    <col min="7938" max="7938" width="23.1796875" customWidth="1"/>
    <col min="7939" max="7943" width="10.1796875" customWidth="1"/>
    <col min="7944" max="7944" width="11.1796875" customWidth="1"/>
    <col min="8193" max="8193" width="5.81640625" customWidth="1"/>
    <col min="8194" max="8194" width="23.1796875" customWidth="1"/>
    <col min="8195" max="8199" width="10.1796875" customWidth="1"/>
    <col min="8200" max="8200" width="11.1796875" customWidth="1"/>
    <col min="8449" max="8449" width="5.81640625" customWidth="1"/>
    <col min="8450" max="8450" width="23.1796875" customWidth="1"/>
    <col min="8451" max="8455" width="10.1796875" customWidth="1"/>
    <col min="8456" max="8456" width="11.1796875" customWidth="1"/>
    <col min="8705" max="8705" width="5.81640625" customWidth="1"/>
    <col min="8706" max="8706" width="23.1796875" customWidth="1"/>
    <col min="8707" max="8711" width="10.1796875" customWidth="1"/>
    <col min="8712" max="8712" width="11.1796875" customWidth="1"/>
    <col min="8961" max="8961" width="5.81640625" customWidth="1"/>
    <col min="8962" max="8962" width="23.1796875" customWidth="1"/>
    <col min="8963" max="8967" width="10.1796875" customWidth="1"/>
    <col min="8968" max="8968" width="11.1796875" customWidth="1"/>
    <col min="9217" max="9217" width="5.81640625" customWidth="1"/>
    <col min="9218" max="9218" width="23.1796875" customWidth="1"/>
    <col min="9219" max="9223" width="10.1796875" customWidth="1"/>
    <col min="9224" max="9224" width="11.1796875" customWidth="1"/>
    <col min="9473" max="9473" width="5.81640625" customWidth="1"/>
    <col min="9474" max="9474" width="23.1796875" customWidth="1"/>
    <col min="9475" max="9479" width="10.1796875" customWidth="1"/>
    <col min="9480" max="9480" width="11.1796875" customWidth="1"/>
    <col min="9729" max="9729" width="5.81640625" customWidth="1"/>
    <col min="9730" max="9730" width="23.1796875" customWidth="1"/>
    <col min="9731" max="9735" width="10.1796875" customWidth="1"/>
    <col min="9736" max="9736" width="11.1796875" customWidth="1"/>
    <col min="9985" max="9985" width="5.81640625" customWidth="1"/>
    <col min="9986" max="9986" width="23.1796875" customWidth="1"/>
    <col min="9987" max="9991" width="10.1796875" customWidth="1"/>
    <col min="9992" max="9992" width="11.1796875" customWidth="1"/>
    <col min="10241" max="10241" width="5.81640625" customWidth="1"/>
    <col min="10242" max="10242" width="23.1796875" customWidth="1"/>
    <col min="10243" max="10247" width="10.1796875" customWidth="1"/>
    <col min="10248" max="10248" width="11.1796875" customWidth="1"/>
    <col min="10497" max="10497" width="5.81640625" customWidth="1"/>
    <col min="10498" max="10498" width="23.1796875" customWidth="1"/>
    <col min="10499" max="10503" width="10.1796875" customWidth="1"/>
    <col min="10504" max="10504" width="11.1796875" customWidth="1"/>
    <col min="10753" max="10753" width="5.81640625" customWidth="1"/>
    <col min="10754" max="10754" width="23.1796875" customWidth="1"/>
    <col min="10755" max="10759" width="10.1796875" customWidth="1"/>
    <col min="10760" max="10760" width="11.1796875" customWidth="1"/>
    <col min="11009" max="11009" width="5.81640625" customWidth="1"/>
    <col min="11010" max="11010" width="23.1796875" customWidth="1"/>
    <col min="11011" max="11015" width="10.1796875" customWidth="1"/>
    <col min="11016" max="11016" width="11.1796875" customWidth="1"/>
    <col min="11265" max="11265" width="5.81640625" customWidth="1"/>
    <col min="11266" max="11266" width="23.1796875" customWidth="1"/>
    <col min="11267" max="11271" width="10.1796875" customWidth="1"/>
    <col min="11272" max="11272" width="11.1796875" customWidth="1"/>
    <col min="11521" max="11521" width="5.81640625" customWidth="1"/>
    <col min="11522" max="11522" width="23.1796875" customWidth="1"/>
    <col min="11523" max="11527" width="10.1796875" customWidth="1"/>
    <col min="11528" max="11528" width="11.1796875" customWidth="1"/>
    <col min="11777" max="11777" width="5.81640625" customWidth="1"/>
    <col min="11778" max="11778" width="23.1796875" customWidth="1"/>
    <col min="11779" max="11783" width="10.1796875" customWidth="1"/>
    <col min="11784" max="11784" width="11.1796875" customWidth="1"/>
    <col min="12033" max="12033" width="5.81640625" customWidth="1"/>
    <col min="12034" max="12034" width="23.1796875" customWidth="1"/>
    <col min="12035" max="12039" width="10.1796875" customWidth="1"/>
    <col min="12040" max="12040" width="11.1796875" customWidth="1"/>
    <col min="12289" max="12289" width="5.81640625" customWidth="1"/>
    <col min="12290" max="12290" width="23.1796875" customWidth="1"/>
    <col min="12291" max="12295" width="10.1796875" customWidth="1"/>
    <col min="12296" max="12296" width="11.1796875" customWidth="1"/>
    <col min="12545" max="12545" width="5.81640625" customWidth="1"/>
    <col min="12546" max="12546" width="23.1796875" customWidth="1"/>
    <col min="12547" max="12551" width="10.1796875" customWidth="1"/>
    <col min="12552" max="12552" width="11.1796875" customWidth="1"/>
    <col min="12801" max="12801" width="5.81640625" customWidth="1"/>
    <col min="12802" max="12802" width="23.1796875" customWidth="1"/>
    <col min="12803" max="12807" width="10.1796875" customWidth="1"/>
    <col min="12808" max="12808" width="11.1796875" customWidth="1"/>
    <col min="13057" max="13057" width="5.81640625" customWidth="1"/>
    <col min="13058" max="13058" width="23.1796875" customWidth="1"/>
    <col min="13059" max="13063" width="10.1796875" customWidth="1"/>
    <col min="13064" max="13064" width="11.1796875" customWidth="1"/>
    <col min="13313" max="13313" width="5.81640625" customWidth="1"/>
    <col min="13314" max="13314" width="23.1796875" customWidth="1"/>
    <col min="13315" max="13319" width="10.1796875" customWidth="1"/>
    <col min="13320" max="13320" width="11.1796875" customWidth="1"/>
    <col min="13569" max="13569" width="5.81640625" customWidth="1"/>
    <col min="13570" max="13570" width="23.1796875" customWidth="1"/>
    <col min="13571" max="13575" width="10.1796875" customWidth="1"/>
    <col min="13576" max="13576" width="11.1796875" customWidth="1"/>
    <col min="13825" max="13825" width="5.81640625" customWidth="1"/>
    <col min="13826" max="13826" width="23.1796875" customWidth="1"/>
    <col min="13827" max="13831" width="10.1796875" customWidth="1"/>
    <col min="13832" max="13832" width="11.1796875" customWidth="1"/>
    <col min="14081" max="14081" width="5.81640625" customWidth="1"/>
    <col min="14082" max="14082" width="23.1796875" customWidth="1"/>
    <col min="14083" max="14087" width="10.1796875" customWidth="1"/>
    <col min="14088" max="14088" width="11.1796875" customWidth="1"/>
    <col min="14337" max="14337" width="5.81640625" customWidth="1"/>
    <col min="14338" max="14338" width="23.1796875" customWidth="1"/>
    <col min="14339" max="14343" width="10.1796875" customWidth="1"/>
    <col min="14344" max="14344" width="11.1796875" customWidth="1"/>
    <col min="14593" max="14593" width="5.81640625" customWidth="1"/>
    <col min="14594" max="14594" width="23.1796875" customWidth="1"/>
    <col min="14595" max="14599" width="10.1796875" customWidth="1"/>
    <col min="14600" max="14600" width="11.1796875" customWidth="1"/>
    <col min="14849" max="14849" width="5.81640625" customWidth="1"/>
    <col min="14850" max="14850" width="23.1796875" customWidth="1"/>
    <col min="14851" max="14855" width="10.1796875" customWidth="1"/>
    <col min="14856" max="14856" width="11.1796875" customWidth="1"/>
    <col min="15105" max="15105" width="5.81640625" customWidth="1"/>
    <col min="15106" max="15106" width="23.1796875" customWidth="1"/>
    <col min="15107" max="15111" width="10.1796875" customWidth="1"/>
    <col min="15112" max="15112" width="11.1796875" customWidth="1"/>
    <col min="15361" max="15361" width="5.81640625" customWidth="1"/>
    <col min="15362" max="15362" width="23.1796875" customWidth="1"/>
    <col min="15363" max="15367" width="10.1796875" customWidth="1"/>
    <col min="15368" max="15368" width="11.1796875" customWidth="1"/>
    <col min="15617" max="15617" width="5.81640625" customWidth="1"/>
    <col min="15618" max="15618" width="23.1796875" customWidth="1"/>
    <col min="15619" max="15623" width="10.1796875" customWidth="1"/>
    <col min="15624" max="15624" width="11.1796875" customWidth="1"/>
    <col min="15873" max="15873" width="5.81640625" customWidth="1"/>
    <col min="15874" max="15874" width="23.1796875" customWidth="1"/>
    <col min="15875" max="15879" width="10.1796875" customWidth="1"/>
    <col min="15880" max="15880" width="11.1796875" customWidth="1"/>
    <col min="16129" max="16129" width="5.81640625" customWidth="1"/>
    <col min="16130" max="16130" width="23.1796875" customWidth="1"/>
    <col min="16131" max="16135" width="10.1796875" customWidth="1"/>
    <col min="16136" max="16136" width="11.1796875" customWidth="1"/>
  </cols>
  <sheetData>
    <row r="1" spans="1:8">
      <c r="A1" s="149" t="s">
        <v>121</v>
      </c>
      <c r="G1" s="150" t="s">
        <v>23</v>
      </c>
      <c r="H1" s="150">
        <f>【A型】別記様式２!H16</f>
        <v>0</v>
      </c>
    </row>
    <row r="2" spans="1:8">
      <c r="G2" s="150" t="s">
        <v>17</v>
      </c>
      <c r="H2" s="171">
        <f>【A型】別記様式２!H15</f>
        <v>0</v>
      </c>
    </row>
    <row r="3" spans="1:8">
      <c r="A3" s="149" t="s">
        <v>122</v>
      </c>
    </row>
    <row r="4" spans="1:8" ht="28.25" customHeight="1">
      <c r="A4" s="254" t="s">
        <v>156</v>
      </c>
      <c r="B4" s="254"/>
      <c r="C4" s="254"/>
      <c r="D4" s="254"/>
      <c r="E4" s="254"/>
      <c r="F4" s="254"/>
      <c r="G4" s="254"/>
      <c r="H4" s="254"/>
    </row>
    <row r="5" spans="1:8" ht="36" customHeight="1">
      <c r="A5" s="150" t="s">
        <v>123</v>
      </c>
      <c r="B5" s="150"/>
      <c r="C5" s="267" t="s">
        <v>124</v>
      </c>
      <c r="D5" s="267"/>
      <c r="E5" s="263" t="s">
        <v>125</v>
      </c>
      <c r="F5" s="263"/>
    </row>
    <row r="6" spans="1:8">
      <c r="A6" s="172">
        <v>0</v>
      </c>
      <c r="B6" s="150" t="s">
        <v>126</v>
      </c>
      <c r="C6" s="266">
        <f>IF(A6=1,9000*別表4!C35/12,0)</f>
        <v>0</v>
      </c>
      <c r="D6" s="266"/>
      <c r="E6" s="266" t="e">
        <f>ROUNDDOWN(C6/(別表３!$B$30/12),0)</f>
        <v>#DIV/0!</v>
      </c>
      <c r="F6" s="266"/>
    </row>
    <row r="7" spans="1:8">
      <c r="A7" s="172">
        <v>0</v>
      </c>
      <c r="B7" s="150" t="s">
        <v>127</v>
      </c>
      <c r="C7" s="266">
        <f>IF(A7=1,ROUNDDOWN((別表３!E30+処遇改善額!C6*12)*0.0116/12,0),0)</f>
        <v>0</v>
      </c>
      <c r="D7" s="266"/>
      <c r="E7" s="266" t="e">
        <f>ROUNDDOWN(C7/(別表３!$B$30/12),0)</f>
        <v>#DIV/0!</v>
      </c>
      <c r="F7" s="266"/>
    </row>
    <row r="8" spans="1:8">
      <c r="A8" s="172">
        <v>0</v>
      </c>
      <c r="B8" s="150" t="s">
        <v>128</v>
      </c>
      <c r="C8" s="266">
        <f>IF(A8=1,(10000*(別表4!C31)/12)+(9000*別表4!C35/12),0)</f>
        <v>0</v>
      </c>
      <c r="D8" s="266"/>
      <c r="E8" s="266" t="e">
        <f>ROUNDDOWN(C8/(別表３!$B$30/12),0)</f>
        <v>#DIV/0!</v>
      </c>
      <c r="F8" s="266"/>
    </row>
    <row r="9" spans="1:8">
      <c r="A9" s="172">
        <v>0</v>
      </c>
      <c r="B9" s="150" t="s">
        <v>129</v>
      </c>
      <c r="C9" s="266">
        <f>IF(A9=1,(10000*(別表4!C31)/12)+(9000*別表4!C35/12),0)</f>
        <v>0</v>
      </c>
      <c r="D9" s="266"/>
      <c r="E9" s="266" t="e">
        <f>ROUNDDOWN(C9/(別表３!$B$30/12),0)</f>
        <v>#DIV/0!</v>
      </c>
      <c r="F9" s="266"/>
    </row>
    <row r="11" spans="1:8">
      <c r="A11" s="261" t="s">
        <v>130</v>
      </c>
      <c r="B11" s="261"/>
      <c r="C11" s="261"/>
      <c r="D11" s="261"/>
      <c r="E11" s="261"/>
      <c r="F11" s="262">
        <f>$C$6*12+$C$7*12+$C$8*6+$C$9*10</f>
        <v>0</v>
      </c>
      <c r="G11" s="262"/>
      <c r="H11" s="262"/>
    </row>
    <row r="12" spans="1:8">
      <c r="A12" s="261" t="s">
        <v>131</v>
      </c>
      <c r="B12" s="261"/>
      <c r="C12" s="261"/>
      <c r="D12" s="261"/>
      <c r="E12" s="261"/>
      <c r="F12" s="262">
        <f>SUM($D$44+$F$44+$H$44)</f>
        <v>0</v>
      </c>
      <c r="G12" s="262"/>
      <c r="H12" s="262"/>
    </row>
    <row r="13" spans="1:8" ht="43.75" customHeight="1">
      <c r="A13" s="263" t="s">
        <v>132</v>
      </c>
      <c r="B13" s="263"/>
      <c r="C13" s="263"/>
      <c r="D13" s="263"/>
      <c r="E13" s="263"/>
      <c r="F13" s="264"/>
      <c r="G13" s="264"/>
      <c r="H13" s="264"/>
    </row>
    <row r="14" spans="1:8" ht="22.25" customHeight="1">
      <c r="A14" s="263" t="s">
        <v>133</v>
      </c>
      <c r="B14" s="263"/>
      <c r="C14" s="151"/>
      <c r="D14" s="152" t="s">
        <v>134</v>
      </c>
      <c r="E14" s="151"/>
      <c r="F14" s="152" t="s">
        <v>135</v>
      </c>
      <c r="G14" s="151"/>
      <c r="H14" s="152" t="s">
        <v>136</v>
      </c>
    </row>
    <row r="15" spans="1:8" ht="30.65" customHeight="1">
      <c r="A15" s="263"/>
      <c r="B15" s="263"/>
      <c r="C15" s="153"/>
      <c r="D15" s="154" t="s">
        <v>137</v>
      </c>
      <c r="E15" s="153"/>
      <c r="F15" s="265" t="s">
        <v>138</v>
      </c>
      <c r="G15" s="265"/>
      <c r="H15" s="265"/>
    </row>
    <row r="17" spans="1:8">
      <c r="A17" t="s">
        <v>139</v>
      </c>
    </row>
    <row r="18" spans="1:8">
      <c r="A18" s="155" t="s">
        <v>140</v>
      </c>
    </row>
    <row r="19" spans="1:8" ht="13.25" customHeight="1">
      <c r="A19" s="255" t="s">
        <v>141</v>
      </c>
      <c r="B19" s="258"/>
      <c r="C19" s="246" t="s">
        <v>142</v>
      </c>
      <c r="D19" s="248" t="s">
        <v>143</v>
      </c>
      <c r="E19" s="246" t="s">
        <v>142</v>
      </c>
      <c r="F19" s="248" t="s">
        <v>143</v>
      </c>
      <c r="G19" s="246" t="s">
        <v>142</v>
      </c>
      <c r="H19" s="248" t="s">
        <v>143</v>
      </c>
    </row>
    <row r="20" spans="1:8" ht="13.25" customHeight="1">
      <c r="A20" s="256"/>
      <c r="B20" s="259"/>
      <c r="C20" s="247"/>
      <c r="D20" s="249"/>
      <c r="E20" s="247"/>
      <c r="F20" s="249"/>
      <c r="G20" s="247"/>
      <c r="H20" s="249"/>
    </row>
    <row r="21" spans="1:8">
      <c r="A21" s="257"/>
      <c r="B21" s="260"/>
      <c r="C21" s="150" t="s">
        <v>144</v>
      </c>
      <c r="D21" s="150" t="s">
        <v>144</v>
      </c>
      <c r="E21" s="150" t="s">
        <v>145</v>
      </c>
      <c r="F21" s="150" t="s">
        <v>145</v>
      </c>
      <c r="G21" s="150" t="s">
        <v>150</v>
      </c>
      <c r="H21" s="150" t="s">
        <v>150</v>
      </c>
    </row>
    <row r="22" spans="1:8">
      <c r="A22" s="250">
        <v>1</v>
      </c>
      <c r="B22" s="156">
        <v>7000</v>
      </c>
      <c r="C22" s="163">
        <f>SUM(別表２!B6:C6)</f>
        <v>0</v>
      </c>
      <c r="D22" s="164">
        <f>IF(別表１!$B$11=0,0,IF(B22&lt;=別表１!$B$11,0,IF(別表１!$B$11+($E$6+$E$7+$E$8)-B22&gt;0,B22-別表１!$B$11,($E$6+$E$7+$E$8))))</f>
        <v>0</v>
      </c>
      <c r="E22" s="163">
        <f>SUM(別表２!D6:G6)</f>
        <v>0</v>
      </c>
      <c r="F22" s="164">
        <f>IF(別表１!$B$11=0,0,IF($B22&lt;=別表１!$B$11,0,IF(別表１!$B$11+($E$6+$E$7+$E$8+$E$9)-$B22&gt;0,$B22-別表１!$B$11,($E$6+$E$7+$E$8+$E$9))))</f>
        <v>0</v>
      </c>
      <c r="G22" s="163">
        <f>SUM(別表２!H6:M6)</f>
        <v>0</v>
      </c>
      <c r="H22" s="164">
        <f>IF(別表１!$B$11=0,0,IF($B22&lt;=別表１!$B$11,0,IF(別表１!$B$11+($E$6+$E$7+$E$9)-$B22&gt;0,$B22-別表１!$B$11,($E$6+$E$7+$E$9))))</f>
        <v>0</v>
      </c>
    </row>
    <row r="23" spans="1:8">
      <c r="A23" s="251"/>
      <c r="B23" s="157">
        <v>10000</v>
      </c>
      <c r="C23" s="163">
        <f>SUM(別表２!B7:C7)</f>
        <v>0</v>
      </c>
      <c r="D23" s="164">
        <f>IF(別表１!$B$11=0,0,IF(B23&lt;=別表１!$B$11,0,IF(別表１!$B$11+($E$6+$E$7+$E$8)-B23&gt;0,B23-別表１!$B$11,($E$6+$E$7+$E$8))))</f>
        <v>0</v>
      </c>
      <c r="E23" s="163">
        <f>SUM(別表２!D7:G7)</f>
        <v>0</v>
      </c>
      <c r="F23" s="164">
        <f>IF(別表１!$B$11=0,0,IF($B23&lt;=別表１!$B$11,0,IF(別表１!$B$11+($E$6+$E$7+$E$8+$E$9)-$B23&gt;0,$B23-別表１!$B$11,($E$6+$E$7+$E$8+$E$9))))</f>
        <v>0</v>
      </c>
      <c r="G23" s="163">
        <f>SUM(別表２!H7:M7)</f>
        <v>0</v>
      </c>
      <c r="H23" s="164">
        <f>IF(別表１!$B$11=0,0,IF($B23&lt;=別表１!$B$11,0,IF(別表１!$B$11+($E$6+$E$7+$E$9)-$B23&gt;0,$B23-別表１!$B$11,($E$6+$E$7+$E$9))))</f>
        <v>0</v>
      </c>
    </row>
    <row r="24" spans="1:8">
      <c r="A24" s="158">
        <v>2</v>
      </c>
      <c r="B24" s="157">
        <v>13000</v>
      </c>
      <c r="C24" s="163">
        <f>SUM(別表２!B8:C8)</f>
        <v>0</v>
      </c>
      <c r="D24" s="164">
        <f>IF(別表１!$B$11=0,0,IF(B24&lt;=別表１!$B$11,0,IF(別表１!$B$11+($E$6+$E$7+$E$8)-B24&gt;0,B24-別表１!$B$11,($E$6+$E$7+$E$8))))</f>
        <v>0</v>
      </c>
      <c r="E24" s="163">
        <f>SUM(別表２!D8:G8)</f>
        <v>0</v>
      </c>
      <c r="F24" s="164">
        <f>IF(別表１!$B$11=0,0,IF($B24&lt;=別表１!$B$11,0,IF(別表１!$B$11+($E$6+$E$7+$E$8+$E$9)-$B24&gt;0,$B24-別表１!$B$11,($E$6+$E$7+$E$8+$E$9))))</f>
        <v>0</v>
      </c>
      <c r="G24" s="163">
        <f>SUM(別表２!H8:M8)</f>
        <v>0</v>
      </c>
      <c r="H24" s="164">
        <f>IF(別表１!$B$11=0,0,IF($B24&lt;=別表１!$B$11,0,IF(別表１!$B$11+($E$6+$E$7+$E$9)-$B24&gt;0,$B24-別表１!$B$11,($E$6+$E$7+$E$9))))</f>
        <v>0</v>
      </c>
    </row>
    <row r="25" spans="1:8">
      <c r="A25" s="158">
        <v>3</v>
      </c>
      <c r="B25" s="157">
        <v>16000</v>
      </c>
      <c r="C25" s="163">
        <f>SUM(別表２!B9:C9)</f>
        <v>0</v>
      </c>
      <c r="D25" s="164">
        <f>IF(別表１!$B$11=0,0,IF(B25&lt;=別表１!$B$11,0,IF(別表１!$B$11+($E$6+$E$7+$E$8)-B25&gt;0,B25-別表１!$B$11,($E$6+$E$7+$E$8))))</f>
        <v>0</v>
      </c>
      <c r="E25" s="163">
        <f>SUM(別表２!D9:G9)</f>
        <v>0</v>
      </c>
      <c r="F25" s="164">
        <f>IF(別表１!$B$11=0,0,IF($B25&lt;=別表１!$B$11,0,IF(別表１!$B$11+($E$6+$E$7+$E$8+$E$9)-$B25&gt;0,$B25-別表１!$B$11,($E$6+$E$7+$E$8+$E$9))))</f>
        <v>0</v>
      </c>
      <c r="G25" s="163">
        <f>SUM(別表２!H9:M9)</f>
        <v>0</v>
      </c>
      <c r="H25" s="164">
        <f>IF(別表１!$B$11=0,0,IF($B25&lt;=別表１!$B$11,0,IF(別表１!$B$11+($E$6+$E$7+$E$9)-$B25&gt;0,$B25-別表１!$B$11,($E$6+$E$7+$E$9))))</f>
        <v>0</v>
      </c>
    </row>
    <row r="26" spans="1:8">
      <c r="A26" s="158">
        <v>4</v>
      </c>
      <c r="B26" s="157">
        <v>19000</v>
      </c>
      <c r="C26" s="163">
        <f>SUM(別表２!B10:C10)</f>
        <v>0</v>
      </c>
      <c r="D26" s="164">
        <f>IF(別表１!$B$11=0,0,IF(B26&lt;=別表１!$B$11,0,IF(別表１!$B$11+($E$6+$E$7+$E$8)-B26&gt;0,B26-別表１!$B$11,($E$6+$E$7+$E$8))))</f>
        <v>0</v>
      </c>
      <c r="E26" s="163">
        <f>SUM(別表２!D10:G10)</f>
        <v>0</v>
      </c>
      <c r="F26" s="164">
        <f>IF(別表１!$B$11=0,0,IF($B26&lt;=別表１!$B$11,0,IF(別表１!$B$11+($E$6+$E$7+$E$8+$E$9)-$B26&gt;0,$B26-別表１!$B$11,($E$6+$E$7+$E$8+$E$9))))</f>
        <v>0</v>
      </c>
      <c r="G26" s="163">
        <f>SUM(別表２!H10:M10)</f>
        <v>0</v>
      </c>
      <c r="H26" s="164">
        <f>IF(別表１!$B$11=0,0,IF($B26&lt;=別表１!$B$11,0,IF(別表１!$B$11+($E$6+$E$7+$E$9)-$B26&gt;0,$B26-別表１!$B$11,($E$6+$E$7+$E$9))))</f>
        <v>0</v>
      </c>
    </row>
    <row r="27" spans="1:8">
      <c r="A27" s="158">
        <v>5</v>
      </c>
      <c r="B27" s="157">
        <v>22000</v>
      </c>
      <c r="C27" s="163">
        <f>SUM(別表２!B11:C11)</f>
        <v>0</v>
      </c>
      <c r="D27" s="164">
        <f>IF(別表１!$B$11=0,0,IF(B27&lt;=別表１!$B$11,0,IF(別表１!$B$11+($E$6+$E$7+$E$8)-B27&gt;0,B27-別表１!$B$11,($E$6+$E$7+$E$8))))</f>
        <v>0</v>
      </c>
      <c r="E27" s="163">
        <f>SUM(別表２!D11:G11)</f>
        <v>0</v>
      </c>
      <c r="F27" s="164">
        <f>IF(別表１!$B$11=0,0,IF($B27&lt;=別表１!$B$11,0,IF(別表１!$B$11+($E$6+$E$7+$E$8+$E$9)-$B27&gt;0,$B27-別表１!$B$11,($E$6+$E$7+$E$8+$E$9))))</f>
        <v>0</v>
      </c>
      <c r="G27" s="163">
        <f>SUM(別表２!H11:M11)</f>
        <v>0</v>
      </c>
      <c r="H27" s="164">
        <f>IF(別表１!$B$11=0,0,IF($B27&lt;=別表１!$B$11,0,IF(別表１!$B$11+($E$6+$E$7+$E$9)-$B27&gt;0,$B27-別表１!$B$11,($E$6+$E$7+$E$9))))</f>
        <v>0</v>
      </c>
    </row>
    <row r="28" spans="1:8">
      <c r="A28" s="158">
        <v>6</v>
      </c>
      <c r="B28" s="157">
        <v>25000</v>
      </c>
      <c r="C28" s="163">
        <f>SUM(別表２!B12:C12)</f>
        <v>0</v>
      </c>
      <c r="D28" s="164">
        <f>IF(別表１!$B$11=0,0,IF(B28&lt;=別表１!$B$11,0,IF(別表１!$B$11+($E$6+$E$7+$E$8)-B28&gt;0,B28-別表１!$B$11,($E$6+$E$7+$E$8))))</f>
        <v>0</v>
      </c>
      <c r="E28" s="163">
        <f>SUM(別表２!D12:G12)</f>
        <v>0</v>
      </c>
      <c r="F28" s="164">
        <f>IF(別表１!$B$11=0,0,IF($B28&lt;=別表１!$B$11,0,IF(別表１!$B$11+($E$6+$E$7+$E$8+$E$9)-$B28&gt;0,$B28-別表１!$B$11,($E$6+$E$7+$E$8+$E$9))))</f>
        <v>0</v>
      </c>
      <c r="G28" s="163">
        <f>SUM(別表２!H12:M12)</f>
        <v>0</v>
      </c>
      <c r="H28" s="164">
        <f>IF(別表１!$B$11=0,0,IF($B28&lt;=別表１!$B$11,0,IF(別表１!$B$11+($E$6+$E$7+$E$9)-$B28&gt;0,$B28-別表１!$B$11,($E$6+$E$7+$E$9))))</f>
        <v>0</v>
      </c>
    </row>
    <row r="29" spans="1:8">
      <c r="A29" s="158">
        <v>7</v>
      </c>
      <c r="B29" s="157">
        <v>30000</v>
      </c>
      <c r="C29" s="163">
        <f>SUM(別表２!B13:C13)</f>
        <v>0</v>
      </c>
      <c r="D29" s="164">
        <f>IF(別表１!$B$11=0,0,IF(B29&lt;=別表１!$B$11,0,IF(別表１!$B$11+($E$6+$E$7+$E$8)-B29&gt;0,B29-別表１!$B$11,($E$6+$E$7+$E$8))))</f>
        <v>0</v>
      </c>
      <c r="E29" s="163">
        <f>SUM(別表２!D13:G13)</f>
        <v>0</v>
      </c>
      <c r="F29" s="164">
        <f>IF(別表１!$B$11=0,0,IF($B29&lt;=別表１!$B$11,0,IF(別表１!$B$11+($E$6+$E$7+$E$8+$E$9)-$B29&gt;0,$B29-別表１!$B$11,($E$6+$E$7+$E$8+$E$9))))</f>
        <v>0</v>
      </c>
      <c r="G29" s="163">
        <f>SUM(別表２!H13:M13)</f>
        <v>0</v>
      </c>
      <c r="H29" s="164">
        <f>IF(別表１!$B$11=0,0,IF($B29&lt;=別表１!$B$11,0,IF(別表１!$B$11+($E$6+$E$7+$E$9)-$B29&gt;0,$B29-別表１!$B$11,($E$6+$E$7+$E$9))))</f>
        <v>0</v>
      </c>
    </row>
    <row r="30" spans="1:8">
      <c r="A30" s="158">
        <v>8</v>
      </c>
      <c r="B30" s="157">
        <v>35000</v>
      </c>
      <c r="C30" s="163">
        <f>SUM(別表２!B14:C14)</f>
        <v>0</v>
      </c>
      <c r="D30" s="164">
        <f>IF(別表１!$B$11=0,0,IF(B30&lt;=別表１!$B$11,0,IF(別表１!$B$11+($E$6+$E$7+$E$8)-B30&gt;0,B30-別表１!$B$11,($E$6+$E$7+$E$8))))</f>
        <v>0</v>
      </c>
      <c r="E30" s="163">
        <f>SUM(別表２!D14:G14)</f>
        <v>0</v>
      </c>
      <c r="F30" s="164">
        <f>IF(別表１!$B$11=0,0,IF($B30&lt;=別表１!$B$11,0,IF(別表１!$B$11+($E$6+$E$7+$E$8+$E$9)-$B30&gt;0,$B30-別表１!$B$11,($E$6+$E$7+$E$8+$E$9))))</f>
        <v>0</v>
      </c>
      <c r="G30" s="163">
        <f>SUM(別表２!H14:M14)</f>
        <v>0</v>
      </c>
      <c r="H30" s="164">
        <f>IF(別表１!$B$11=0,0,IF($B30&lt;=別表１!$B$11,0,IF(別表１!$B$11+($E$6+$E$7+$E$9)-$B30&gt;0,$B30-別表１!$B$11,($E$6+$E$7+$E$9))))</f>
        <v>0</v>
      </c>
    </row>
    <row r="31" spans="1:8">
      <c r="A31" s="158">
        <v>9</v>
      </c>
      <c r="B31" s="157">
        <v>40000</v>
      </c>
      <c r="C31" s="163">
        <f>SUM(別表２!B15:C15)</f>
        <v>0</v>
      </c>
      <c r="D31" s="164">
        <f>IF(別表１!$B$11=0,0,IF(B31&lt;=別表１!$B$11,0,IF(別表１!$B$11+($E$6+$E$7+$E$8)-B31&gt;0,B31-別表１!$B$11,($E$6+$E$7+$E$8))))</f>
        <v>0</v>
      </c>
      <c r="E31" s="163">
        <f>SUM(別表２!D15:G15)</f>
        <v>0</v>
      </c>
      <c r="F31" s="164">
        <f>IF(別表１!$B$11=0,0,IF($B31&lt;=別表１!$B$11,0,IF(別表１!$B$11+($E$6+$E$7+$E$8+$E$9)-$B31&gt;0,$B31-別表１!$B$11,($E$6+$E$7+$E$8+$E$9))))</f>
        <v>0</v>
      </c>
      <c r="G31" s="163">
        <f>SUM(別表２!H15:M15)</f>
        <v>0</v>
      </c>
      <c r="H31" s="164">
        <f>IF(別表１!$B$11=0,0,IF($B31&lt;=別表１!$B$11,0,IF(別表１!$B$11+($E$6+$E$7+$E$9)-$B31&gt;0,$B31-別表１!$B$11,($E$6+$E$7+$E$9))))</f>
        <v>0</v>
      </c>
    </row>
    <row r="32" spans="1:8">
      <c r="A32" s="158">
        <v>10</v>
      </c>
      <c r="B32" s="157">
        <v>45000</v>
      </c>
      <c r="C32" s="163">
        <f>SUM(別表２!B16:C16)</f>
        <v>0</v>
      </c>
      <c r="D32" s="164">
        <f>IF(別表１!$B$11=0,0,IF(B32&lt;=別表１!$B$11,0,IF(別表１!$B$11+($E$6+$E$7+$E$8)-B32&gt;0,B32-別表１!$B$11,($E$6+$E$7+$E$8))))</f>
        <v>0</v>
      </c>
      <c r="E32" s="163">
        <f>SUM(別表２!D16:G16)</f>
        <v>0</v>
      </c>
      <c r="F32" s="164">
        <f>IF(別表１!$B$11=0,0,IF($B32&lt;=別表１!$B$11,0,IF(別表１!$B$11+($E$6+$E$7+$E$8+$E$9)-$B32&gt;0,$B32-別表１!$B$11,($E$6+$E$7+$E$8+$E$9))))</f>
        <v>0</v>
      </c>
      <c r="G32" s="163">
        <f>SUM(別表２!H16:M16)</f>
        <v>0</v>
      </c>
      <c r="H32" s="164">
        <f>IF(別表１!$B$11=0,0,IF($B32&lt;=別表１!$B$11,0,IF(別表１!$B$11+($E$6+$E$7+$E$9)-$B32&gt;0,$B32-別表１!$B$11,($E$6+$E$7+$E$9))))</f>
        <v>0</v>
      </c>
    </row>
    <row r="33" spans="1:8">
      <c r="A33" s="158">
        <v>11</v>
      </c>
      <c r="B33" s="157">
        <v>50000</v>
      </c>
      <c r="C33" s="163">
        <f>SUM(別表２!B17:C17)</f>
        <v>0</v>
      </c>
      <c r="D33" s="164">
        <f>IF(別表１!$B$11=0,0,IF(B33&lt;=別表１!$B$11,0,IF(別表１!$B$11+($E$6+$E$7+$E$8)-B33&gt;0,B33-別表１!$B$11,($E$6+$E$7+$E$8))))</f>
        <v>0</v>
      </c>
      <c r="E33" s="163">
        <f>SUM(別表２!D17:G17)</f>
        <v>0</v>
      </c>
      <c r="F33" s="164">
        <f>IF(別表１!$B$11=0,0,IF($B33&lt;=別表１!$B$11,0,IF(別表１!$B$11+($E$6+$E$7+$E$8+$E$9)-$B33&gt;0,$B33-別表１!$B$11,($E$6+$E$7+$E$8+$E$9))))</f>
        <v>0</v>
      </c>
      <c r="G33" s="163">
        <f>SUM(別表２!H17:M17)</f>
        <v>0</v>
      </c>
      <c r="H33" s="164">
        <f>IF(別表１!$B$11=0,0,IF($B33&lt;=別表１!$B$11,0,IF(別表１!$B$11+($E$6+$E$7+$E$9)-$B33&gt;0,$B33-別表１!$B$11,($E$6+$E$7+$E$9))))</f>
        <v>0</v>
      </c>
    </row>
    <row r="34" spans="1:8">
      <c r="A34" s="158">
        <v>12</v>
      </c>
      <c r="B34" s="157">
        <v>57000</v>
      </c>
      <c r="C34" s="163">
        <f>SUM(別表２!B18:C18)</f>
        <v>0</v>
      </c>
      <c r="D34" s="164">
        <f>IF(別表１!$B$11=0,0,IF(B34&lt;=別表１!$B$11,0,IF(別表１!$B$11+($E$6+$E$7+$E$8)-B34&gt;0,B34-別表１!$B$11,($E$6+$E$7+$E$8))))</f>
        <v>0</v>
      </c>
      <c r="E34" s="163">
        <f>SUM(別表２!D18:G18)</f>
        <v>0</v>
      </c>
      <c r="F34" s="164">
        <f>IF(別表１!$B$11=0,0,IF($B34&lt;=別表１!$B$11,0,IF(別表１!$B$11+($E$6+$E$7+$E$8+$E$9)-$B34&gt;0,$B34-別表１!$B$11,($E$6+$E$7+$E$8+$E$9))))</f>
        <v>0</v>
      </c>
      <c r="G34" s="163">
        <f>SUM(別表２!H18:M18)</f>
        <v>0</v>
      </c>
      <c r="H34" s="164">
        <f>IF(別表１!$B$11=0,0,IF($B34&lt;=別表１!$B$11,0,IF(別表１!$B$11+($E$6+$E$7+$E$9)-$B34&gt;0,$B34-別表１!$B$11,($E$6+$E$7+$E$9))))</f>
        <v>0</v>
      </c>
    </row>
    <row r="35" spans="1:8">
      <c r="A35" s="158">
        <v>13</v>
      </c>
      <c r="B35" s="157">
        <v>64000</v>
      </c>
      <c r="C35" s="163">
        <f>SUM(別表２!B19:C19)</f>
        <v>0</v>
      </c>
      <c r="D35" s="164">
        <f>IF(別表１!$B$11=0,0,IF(B35&lt;=別表１!$B$11,0,IF(別表１!$B$11+($E$6+$E$7+$E$8)-B35&gt;0,B35-別表１!$B$11,($E$6+$E$7+$E$8))))</f>
        <v>0</v>
      </c>
      <c r="E35" s="163">
        <f>SUM(別表２!D19:G19)</f>
        <v>0</v>
      </c>
      <c r="F35" s="164">
        <f>IF(別表１!$B$11=0,0,IF($B35&lt;=別表１!$B$11,0,IF(別表１!$B$11+($E$6+$E$7+$E$8+$E$9)-$B35&gt;0,$B35-別表１!$B$11,($E$6+$E$7+$E$8+$E$9))))</f>
        <v>0</v>
      </c>
      <c r="G35" s="163">
        <f>SUM(別表２!H19:M19)</f>
        <v>0</v>
      </c>
      <c r="H35" s="164">
        <f>IF(別表１!$B$11=0,0,IF($B35&lt;=別表１!$B$11,0,IF(別表１!$B$11+($E$6+$E$7+$E$9)-$B35&gt;0,$B35-別表１!$B$11,($E$6+$E$7+$E$9))))</f>
        <v>0</v>
      </c>
    </row>
    <row r="36" spans="1:8">
      <c r="A36" s="158">
        <v>14</v>
      </c>
      <c r="B36" s="157">
        <v>71000</v>
      </c>
      <c r="C36" s="163">
        <f>SUM(別表２!B20:C20)</f>
        <v>0</v>
      </c>
      <c r="D36" s="164">
        <f>IF(別表１!$B$11=0,0,IF(B36&lt;=別表１!$B$11,0,IF(別表１!$B$11+($E$6+$E$7+$E$8)-B36&gt;0,B36-別表１!$B$11,($E$6+$E$7+$E$8))))</f>
        <v>0</v>
      </c>
      <c r="E36" s="163">
        <f>SUM(別表２!D20:G20)</f>
        <v>0</v>
      </c>
      <c r="F36" s="164">
        <f>IF(別表１!$B$11=0,0,IF($B36&lt;=別表１!$B$11,0,IF(別表１!$B$11+($E$6+$E$7+$E$8+$E$9)-$B36&gt;0,$B36-別表１!$B$11,($E$6+$E$7+$E$8+$E$9))))</f>
        <v>0</v>
      </c>
      <c r="G36" s="163">
        <f>SUM(別表２!H20:M20)</f>
        <v>0</v>
      </c>
      <c r="H36" s="164">
        <f>IF(別表１!$B$11=0,0,IF($B36&lt;=別表１!$B$11,0,IF(別表１!$B$11+($E$6+$E$7+$E$9)-$B36&gt;0,$B36-別表１!$B$11,($E$6+$E$7+$E$9))))</f>
        <v>0</v>
      </c>
    </row>
    <row r="37" spans="1:8">
      <c r="A37" s="158">
        <v>15</v>
      </c>
      <c r="B37" s="157">
        <v>78000</v>
      </c>
      <c r="C37" s="163">
        <f>SUM(別表２!B21:C21)</f>
        <v>0</v>
      </c>
      <c r="D37" s="164">
        <f>IF(別表１!$B$11=0,0,IF(B37&lt;=別表１!$B$11,0,IF(別表１!$B$11+($E$6+$E$7+$E$8)-B37&gt;0,B37-別表１!$B$11,($E$6+$E$7+$E$8))))</f>
        <v>0</v>
      </c>
      <c r="E37" s="163">
        <f>SUM(別表２!D21:G21)</f>
        <v>0</v>
      </c>
      <c r="F37" s="164">
        <f>IF(別表１!$B$11=0,0,IF($B37&lt;=別表１!$B$11,0,IF(別表１!$B$11+($E$6+$E$7+$E$8+$E$9)-$B37&gt;0,$B37-別表１!$B$11,($E$6+$E$7+$E$8+$E$9))))</f>
        <v>0</v>
      </c>
      <c r="G37" s="163">
        <f>SUM(別表２!H21:M21)</f>
        <v>0</v>
      </c>
      <c r="H37" s="164">
        <f>IF(別表１!$B$11=0,0,IF($B37&lt;=別表１!$B$11,0,IF(別表１!$B$11+($E$6+$E$7+$E$9)-$B37&gt;0,$B37-別表１!$B$11,($E$6+$E$7+$E$9))))</f>
        <v>0</v>
      </c>
    </row>
    <row r="38" spans="1:8">
      <c r="A38" s="158">
        <v>16</v>
      </c>
      <c r="B38" s="157">
        <v>85000</v>
      </c>
      <c r="C38" s="163">
        <f>SUM(別表２!B22:C22)</f>
        <v>0</v>
      </c>
      <c r="D38" s="164">
        <f>IF(別表１!$B$11=0,0,IF(B38&lt;=別表１!$B$11,0,IF(別表１!$B$11+($E$6+$E$7+$E$8)-B38&gt;0,B38-別表１!$B$11,($E$6+$E$7+$E$8))))</f>
        <v>0</v>
      </c>
      <c r="E38" s="163">
        <f>SUM(別表２!D22:G22)</f>
        <v>0</v>
      </c>
      <c r="F38" s="164">
        <f>IF(別表１!$B$11=0,0,IF($B38&lt;=別表１!$B$11,0,IF(別表１!$B$11+($E$6+$E$7+$E$8+$E$9)-$B38&gt;0,$B38-別表１!$B$11,($E$6+$E$7+$E$8+$E$9))))</f>
        <v>0</v>
      </c>
      <c r="G38" s="163">
        <f>SUM(別表２!H22:M22)</f>
        <v>0</v>
      </c>
      <c r="H38" s="164">
        <f>IF(別表１!$B$11=0,0,IF($B38&lt;=別表１!$B$11,0,IF(別表１!$B$11+($E$6+$E$7+$E$9)-$B38&gt;0,$B38-別表１!$B$11,($E$6+$E$7+$E$9))))</f>
        <v>0</v>
      </c>
    </row>
    <row r="39" spans="1:8">
      <c r="A39" s="158">
        <v>17</v>
      </c>
      <c r="B39" s="157">
        <v>93000</v>
      </c>
      <c r="C39" s="163">
        <f>SUM(別表２!B23:C23)</f>
        <v>0</v>
      </c>
      <c r="D39" s="164">
        <f>IF(別表１!$B$11=0,0,IF(B39&lt;=別表１!$B$11,0,IF(別表１!$B$11+($E$6+$E$7+$E$8)-B39&gt;0,B39-別表１!$B$11,($E$6+$E$7+$E$8))))</f>
        <v>0</v>
      </c>
      <c r="E39" s="163">
        <f>SUM(別表２!D23:G23)</f>
        <v>0</v>
      </c>
      <c r="F39" s="164">
        <f>IF(別表１!$B$11=0,0,IF($B39&lt;=別表１!$B$11,0,IF(別表１!$B$11+($E$6+$E$7+$E$8+$E$9)-$B39&gt;0,$B39-別表１!$B$11,($E$6+$E$7+$E$8+$E$9))))</f>
        <v>0</v>
      </c>
      <c r="G39" s="163">
        <f>SUM(別表２!H23:M23)</f>
        <v>0</v>
      </c>
      <c r="H39" s="164">
        <f>IF(別表１!$B$11=0,0,IF($B39&lt;=別表１!$B$11,0,IF(別表１!$B$11+($E$6+$E$7+$E$9)-$B39&gt;0,$B39-別表１!$B$11,($E$6+$E$7+$E$9))))</f>
        <v>0</v>
      </c>
    </row>
    <row r="40" spans="1:8">
      <c r="A40" s="158">
        <v>18</v>
      </c>
      <c r="B40" s="157">
        <v>101000</v>
      </c>
      <c r="C40" s="163">
        <f>SUM(別表２!B24:C24)</f>
        <v>0</v>
      </c>
      <c r="D40" s="164">
        <f>IF(別表１!$B$11=0,0,IF(B40&lt;=別表１!$B$11,0,IF(別表１!$B$11+($E$6+$E$7+$E$8)-B40&gt;0,B40-別表１!$B$11,($E$6+$E$7+$E$8))))</f>
        <v>0</v>
      </c>
      <c r="E40" s="163">
        <f>SUM(別表２!D24:G24)</f>
        <v>0</v>
      </c>
      <c r="F40" s="164">
        <f>IF(別表１!$B$11=0,0,IF($B40&lt;=別表１!$B$11,0,IF(別表１!$B$11+($E$6+$E$7+$E$8+$E$9)-$B40&gt;0,$B40-別表１!$B$11,($E$6+$E$7+$E$8+$E$9))))</f>
        <v>0</v>
      </c>
      <c r="G40" s="163">
        <f>SUM(別表２!H24:M24)</f>
        <v>0</v>
      </c>
      <c r="H40" s="164">
        <f>IF(別表１!$B$11=0,0,IF($B40&lt;=別表１!$B$11,0,IF(別表１!$B$11+($E$6+$E$7+$E$9)-$B40&gt;0,$B40-別表１!$B$11,($E$6+$E$7+$E$9))))</f>
        <v>0</v>
      </c>
    </row>
    <row r="41" spans="1:8">
      <c r="A41" s="158">
        <v>19</v>
      </c>
      <c r="B41" s="157">
        <v>109000</v>
      </c>
      <c r="C41" s="163">
        <f>SUM(別表２!B25:C25)</f>
        <v>0</v>
      </c>
      <c r="D41" s="164">
        <f>IF(別表１!$B$11=0,0,IF(B41&lt;=別表１!$B$11,0,IF(別表１!$B$11+($E$6+$E$7+$E$8)-B41&gt;0,B41-別表１!$B$11,($E$6+$E$7+$E$8))))</f>
        <v>0</v>
      </c>
      <c r="E41" s="163">
        <f>SUM(別表２!D25:G25)</f>
        <v>0</v>
      </c>
      <c r="F41" s="164">
        <f>IF(別表１!$B$11=0,0,IF($B41&lt;=別表１!$B$11,0,IF(別表１!$B$11+($E$6+$E$7+$E$8+$E$9)-$B41&gt;0,$B41-別表１!$B$11,($E$6+$E$7+$E$8+$E$9))))</f>
        <v>0</v>
      </c>
      <c r="G41" s="163">
        <f>SUM(別表２!H25:M25)</f>
        <v>0</v>
      </c>
      <c r="H41" s="164">
        <f>IF(別表１!$B$11=0,0,IF($B41&lt;=別表１!$B$11,0,IF(別表１!$B$11+($E$6+$E$7+$E$9)-$B41&gt;0,$B41-別表１!$B$11,($E$6+$E$7+$E$9))))</f>
        <v>0</v>
      </c>
    </row>
    <row r="42" spans="1:8">
      <c r="A42" s="158">
        <v>20</v>
      </c>
      <c r="B42" s="157">
        <v>117000</v>
      </c>
      <c r="C42" s="163">
        <f>SUM(別表２!B26:C26)</f>
        <v>0</v>
      </c>
      <c r="D42" s="164">
        <f>IF(別表１!$B$11=0,0,IF(B42&lt;=別表１!$B$11,0,IF(別表１!$B$11+($E$6+$E$7+$E$8)-B42&gt;0,B42-別表１!$B$11,($E$6+$E$7+$E$8))))</f>
        <v>0</v>
      </c>
      <c r="E42" s="163">
        <f>SUM(別表２!D26:G26)</f>
        <v>0</v>
      </c>
      <c r="F42" s="164">
        <f>IF(別表１!$B$11=0,0,IF($B42&lt;=別表１!$B$11,0,IF(別表１!$B$11+($E$6+$E$7+$E$8+$E$9)-$B42&gt;0,$B42-別表１!$B$11,($E$6+$E$7+$E$8+$E$9))))</f>
        <v>0</v>
      </c>
      <c r="G42" s="163">
        <f>SUM(別表２!H26:M26)</f>
        <v>0</v>
      </c>
      <c r="H42" s="164">
        <f>IF(別表１!$B$11=0,0,IF($B42&lt;=別表１!$B$11,0,IF(別表１!$B$11+($E$6+$E$7+$E$9)-$B42&gt;0,$B42-別表１!$B$11,($E$6+$E$7+$E$9))))</f>
        <v>0</v>
      </c>
    </row>
    <row r="43" spans="1:8" ht="39.5" thickBot="1">
      <c r="A43" s="158">
        <v>21</v>
      </c>
      <c r="B43" s="159" t="s">
        <v>146</v>
      </c>
      <c r="C43" s="165">
        <f>SUM(別表２!B27:C27)</f>
        <v>0</v>
      </c>
      <c r="D43" s="166">
        <f>IF(別表１!$B$11=0,0,($E$6+$E$7+$E$8))</f>
        <v>0</v>
      </c>
      <c r="E43" s="165">
        <f>SUM(別表２!D27:G27)</f>
        <v>0</v>
      </c>
      <c r="F43" s="167">
        <f>IF(別表１!$B$11=0,0,($E$6+$E$7+$E$8+$E$9))</f>
        <v>0</v>
      </c>
      <c r="G43" s="165">
        <f>SUM(別表２!H27:M27)</f>
        <v>0</v>
      </c>
      <c r="H43" s="167">
        <f>IF(別表１!$B$11=0,0,($E$6+$E$7+$E$9))</f>
        <v>0</v>
      </c>
    </row>
    <row r="44" spans="1:8" ht="13.5" thickTop="1">
      <c r="A44" s="252" t="s">
        <v>147</v>
      </c>
      <c r="B44" s="253"/>
      <c r="C44" s="168">
        <f>SUM(C22:C43)</f>
        <v>0</v>
      </c>
      <c r="D44" s="169">
        <f>$C$22*$D$22+$C$23*$D$23+$C$24*$D$24+$C$25*$D$25+$C$26*$D$26+$C$27*$D$27+$C$28*$D$28+$C$29*$D$29+$C$30*$D$30+$C$31*$D$31+$C$32*$D$32+$C$33*$D$33+$C$34*$D$34+$C$35*$D$35+$C$36*$D$36+$C$37*$D$37+$C$38*$D$38+$C$39*$D$39+$C$40*$D$40+$C$41*$D$41+$C$42*$D$42+$C$43*$D$43</f>
        <v>0</v>
      </c>
      <c r="E44" s="168">
        <f>SUM(E22:E43)</f>
        <v>0</v>
      </c>
      <c r="F44" s="169">
        <f>$E$22*$F$22+$E$23*$F$23+$E$24*$F$24+$E$25*$F$25+$E$26*$F$26+$E$27*$F$27+$E$28*$F$28+$E$29*$F$29+$E$30*$F$30+$E$31*$F$31+$E$32*$F$32+$E$33*$F$33+$E$34*$F$34+$E$35*$F$35+$E$36*$F$36+$E$37*$F$37+$E$38*$F$38+$E$39*$F$39+$E$40*$F$40+E41*F41+E42*F42+E43*F43</f>
        <v>0</v>
      </c>
      <c r="G44" s="168">
        <f>SUM(G22:G43)</f>
        <v>0</v>
      </c>
      <c r="H44" s="169">
        <f>G22*H22+G23*H23+G24*H24+G25*H25+G26*H26+G27*H27+G28*H28+G29*H29+G30*H30+G31*H31+G32*H32+G33*H33+G34*H34+G35*H35+G36*H36+G37*H37+G38*H38+G39*H39+G40*H40+G41*H41+G42*H42+G43*H43</f>
        <v>0</v>
      </c>
    </row>
    <row r="45" spans="1:8">
      <c r="B45" s="160"/>
      <c r="C45" s="161"/>
      <c r="D45" s="162"/>
      <c r="E45" s="161"/>
      <c r="F45" s="162"/>
      <c r="G45" s="161"/>
      <c r="H45" s="162"/>
    </row>
    <row r="46" spans="1:8">
      <c r="A46" t="s">
        <v>148</v>
      </c>
    </row>
    <row r="47" spans="1:8" ht="147" customHeight="1">
      <c r="A47" s="254" t="s">
        <v>149</v>
      </c>
      <c r="B47" s="254"/>
      <c r="C47" s="254"/>
      <c r="D47" s="254"/>
      <c r="E47" s="254"/>
      <c r="F47" s="254"/>
      <c r="G47" s="254"/>
      <c r="H47" s="254"/>
    </row>
  </sheetData>
  <mergeCells count="30">
    <mergeCell ref="C7:D7"/>
    <mergeCell ref="E7:F7"/>
    <mergeCell ref="A4:H4"/>
    <mergeCell ref="C5:D5"/>
    <mergeCell ref="E5:F5"/>
    <mergeCell ref="C6:D6"/>
    <mergeCell ref="E6:F6"/>
    <mergeCell ref="C8:D8"/>
    <mergeCell ref="E8:F8"/>
    <mergeCell ref="C9:D9"/>
    <mergeCell ref="E9:F9"/>
    <mergeCell ref="A11:E11"/>
    <mergeCell ref="F11:H11"/>
    <mergeCell ref="A12:E12"/>
    <mergeCell ref="F12:H12"/>
    <mergeCell ref="A13:E13"/>
    <mergeCell ref="F13:H13"/>
    <mergeCell ref="A14:B15"/>
    <mergeCell ref="F15:H15"/>
    <mergeCell ref="G19:G20"/>
    <mergeCell ref="H19:H20"/>
    <mergeCell ref="A22:A23"/>
    <mergeCell ref="A44:B44"/>
    <mergeCell ref="A47:H47"/>
    <mergeCell ref="A19:A21"/>
    <mergeCell ref="B19:B21"/>
    <mergeCell ref="C19:C20"/>
    <mergeCell ref="D19:D20"/>
    <mergeCell ref="E19:E20"/>
    <mergeCell ref="F19:F20"/>
  </mergeCells>
  <phoneticPr fontId="2"/>
  <dataValidations count="1">
    <dataValidation type="list" allowBlank="1" showInputMessage="1" showErrorMessage="1" sqref="A6:A9 IW6:IW9 SS6:SS9 ACO6:ACO9 AMK6:AMK9 AWG6:AWG9 BGC6:BGC9 BPY6:BPY9 BZU6:BZU9 CJQ6:CJQ9 CTM6:CTM9 DDI6:DDI9 DNE6:DNE9 DXA6:DXA9 EGW6:EGW9 EQS6:EQS9 FAO6:FAO9 FKK6:FKK9 FUG6:FUG9 GEC6:GEC9 GNY6:GNY9 GXU6:GXU9 HHQ6:HHQ9 HRM6:HRM9 IBI6:IBI9 ILE6:ILE9 IVA6:IVA9 JEW6:JEW9 JOS6:JOS9 JYO6:JYO9 KIK6:KIK9 KSG6:KSG9 LCC6:LCC9 LLY6:LLY9 LVU6:LVU9 MFQ6:MFQ9 MPM6:MPM9 MZI6:MZI9 NJE6:NJE9 NTA6:NTA9 OCW6:OCW9 OMS6:OMS9 OWO6:OWO9 PGK6:PGK9 PQG6:PQG9 QAC6:QAC9 QJY6:QJY9 QTU6:QTU9 RDQ6:RDQ9 RNM6:RNM9 RXI6:RXI9 SHE6:SHE9 SRA6:SRA9 TAW6:TAW9 TKS6:TKS9 TUO6:TUO9 UEK6:UEK9 UOG6:UOG9 UYC6:UYC9 VHY6:VHY9 VRU6:VRU9 WBQ6:WBQ9 WLM6:WLM9 WVI6:WVI9 A65545:A65548 IW65545:IW65548 SS65545:SS65548 ACO65545:ACO65548 AMK65545:AMK65548 AWG65545:AWG65548 BGC65545:BGC65548 BPY65545:BPY65548 BZU65545:BZU65548 CJQ65545:CJQ65548 CTM65545:CTM65548 DDI65545:DDI65548 DNE65545:DNE65548 DXA65545:DXA65548 EGW65545:EGW65548 EQS65545:EQS65548 FAO65545:FAO65548 FKK65545:FKK65548 FUG65545:FUG65548 GEC65545:GEC65548 GNY65545:GNY65548 GXU65545:GXU65548 HHQ65545:HHQ65548 HRM65545:HRM65548 IBI65545:IBI65548 ILE65545:ILE65548 IVA65545:IVA65548 JEW65545:JEW65548 JOS65545:JOS65548 JYO65545:JYO65548 KIK65545:KIK65548 KSG65545:KSG65548 LCC65545:LCC65548 LLY65545:LLY65548 LVU65545:LVU65548 MFQ65545:MFQ65548 MPM65545:MPM65548 MZI65545:MZI65548 NJE65545:NJE65548 NTA65545:NTA65548 OCW65545:OCW65548 OMS65545:OMS65548 OWO65545:OWO65548 PGK65545:PGK65548 PQG65545:PQG65548 QAC65545:QAC65548 QJY65545:QJY65548 QTU65545:QTU65548 RDQ65545:RDQ65548 RNM65545:RNM65548 RXI65545:RXI65548 SHE65545:SHE65548 SRA65545:SRA65548 TAW65545:TAW65548 TKS65545:TKS65548 TUO65545:TUO65548 UEK65545:UEK65548 UOG65545:UOG65548 UYC65545:UYC65548 VHY65545:VHY65548 VRU65545:VRU65548 WBQ65545:WBQ65548 WLM65545:WLM65548 WVI65545:WVI65548 A131081:A131084 IW131081:IW131084 SS131081:SS131084 ACO131081:ACO131084 AMK131081:AMK131084 AWG131081:AWG131084 BGC131081:BGC131084 BPY131081:BPY131084 BZU131081:BZU131084 CJQ131081:CJQ131084 CTM131081:CTM131084 DDI131081:DDI131084 DNE131081:DNE131084 DXA131081:DXA131084 EGW131081:EGW131084 EQS131081:EQS131084 FAO131081:FAO131084 FKK131081:FKK131084 FUG131081:FUG131084 GEC131081:GEC131084 GNY131081:GNY131084 GXU131081:GXU131084 HHQ131081:HHQ131084 HRM131081:HRM131084 IBI131081:IBI131084 ILE131081:ILE131084 IVA131081:IVA131084 JEW131081:JEW131084 JOS131081:JOS131084 JYO131081:JYO131084 KIK131081:KIK131084 KSG131081:KSG131084 LCC131081:LCC131084 LLY131081:LLY131084 LVU131081:LVU131084 MFQ131081:MFQ131084 MPM131081:MPM131084 MZI131081:MZI131084 NJE131081:NJE131084 NTA131081:NTA131084 OCW131081:OCW131084 OMS131081:OMS131084 OWO131081:OWO131084 PGK131081:PGK131084 PQG131081:PQG131084 QAC131081:QAC131084 QJY131081:QJY131084 QTU131081:QTU131084 RDQ131081:RDQ131084 RNM131081:RNM131084 RXI131081:RXI131084 SHE131081:SHE131084 SRA131081:SRA131084 TAW131081:TAW131084 TKS131081:TKS131084 TUO131081:TUO131084 UEK131081:UEK131084 UOG131081:UOG131084 UYC131081:UYC131084 VHY131081:VHY131084 VRU131081:VRU131084 WBQ131081:WBQ131084 WLM131081:WLM131084 WVI131081:WVI131084 A196617:A196620 IW196617:IW196620 SS196617:SS196620 ACO196617:ACO196620 AMK196617:AMK196620 AWG196617:AWG196620 BGC196617:BGC196620 BPY196617:BPY196620 BZU196617:BZU196620 CJQ196617:CJQ196620 CTM196617:CTM196620 DDI196617:DDI196620 DNE196617:DNE196620 DXA196617:DXA196620 EGW196617:EGW196620 EQS196617:EQS196620 FAO196617:FAO196620 FKK196617:FKK196620 FUG196617:FUG196620 GEC196617:GEC196620 GNY196617:GNY196620 GXU196617:GXU196620 HHQ196617:HHQ196620 HRM196617:HRM196620 IBI196617:IBI196620 ILE196617:ILE196620 IVA196617:IVA196620 JEW196617:JEW196620 JOS196617:JOS196620 JYO196617:JYO196620 KIK196617:KIK196620 KSG196617:KSG196620 LCC196617:LCC196620 LLY196617:LLY196620 LVU196617:LVU196620 MFQ196617:MFQ196620 MPM196617:MPM196620 MZI196617:MZI196620 NJE196617:NJE196620 NTA196617:NTA196620 OCW196617:OCW196620 OMS196617:OMS196620 OWO196617:OWO196620 PGK196617:PGK196620 PQG196617:PQG196620 QAC196617:QAC196620 QJY196617:QJY196620 QTU196617:QTU196620 RDQ196617:RDQ196620 RNM196617:RNM196620 RXI196617:RXI196620 SHE196617:SHE196620 SRA196617:SRA196620 TAW196617:TAW196620 TKS196617:TKS196620 TUO196617:TUO196620 UEK196617:UEK196620 UOG196617:UOG196620 UYC196617:UYC196620 VHY196617:VHY196620 VRU196617:VRU196620 WBQ196617:WBQ196620 WLM196617:WLM196620 WVI196617:WVI196620 A262153:A262156 IW262153:IW262156 SS262153:SS262156 ACO262153:ACO262156 AMK262153:AMK262156 AWG262153:AWG262156 BGC262153:BGC262156 BPY262153:BPY262156 BZU262153:BZU262156 CJQ262153:CJQ262156 CTM262153:CTM262156 DDI262153:DDI262156 DNE262153:DNE262156 DXA262153:DXA262156 EGW262153:EGW262156 EQS262153:EQS262156 FAO262153:FAO262156 FKK262153:FKK262156 FUG262153:FUG262156 GEC262153:GEC262156 GNY262153:GNY262156 GXU262153:GXU262156 HHQ262153:HHQ262156 HRM262153:HRM262156 IBI262153:IBI262156 ILE262153:ILE262156 IVA262153:IVA262156 JEW262153:JEW262156 JOS262153:JOS262156 JYO262153:JYO262156 KIK262153:KIK262156 KSG262153:KSG262156 LCC262153:LCC262156 LLY262153:LLY262156 LVU262153:LVU262156 MFQ262153:MFQ262156 MPM262153:MPM262156 MZI262153:MZI262156 NJE262153:NJE262156 NTA262153:NTA262156 OCW262153:OCW262156 OMS262153:OMS262156 OWO262153:OWO262156 PGK262153:PGK262156 PQG262153:PQG262156 QAC262153:QAC262156 QJY262153:QJY262156 QTU262153:QTU262156 RDQ262153:RDQ262156 RNM262153:RNM262156 RXI262153:RXI262156 SHE262153:SHE262156 SRA262153:SRA262156 TAW262153:TAW262156 TKS262153:TKS262156 TUO262153:TUO262156 UEK262153:UEK262156 UOG262153:UOG262156 UYC262153:UYC262156 VHY262153:VHY262156 VRU262153:VRU262156 WBQ262153:WBQ262156 WLM262153:WLM262156 WVI262153:WVI262156 A327689:A327692 IW327689:IW327692 SS327689:SS327692 ACO327689:ACO327692 AMK327689:AMK327692 AWG327689:AWG327692 BGC327689:BGC327692 BPY327689:BPY327692 BZU327689:BZU327692 CJQ327689:CJQ327692 CTM327689:CTM327692 DDI327689:DDI327692 DNE327689:DNE327692 DXA327689:DXA327692 EGW327689:EGW327692 EQS327689:EQS327692 FAO327689:FAO327692 FKK327689:FKK327692 FUG327689:FUG327692 GEC327689:GEC327692 GNY327689:GNY327692 GXU327689:GXU327692 HHQ327689:HHQ327692 HRM327689:HRM327692 IBI327689:IBI327692 ILE327689:ILE327692 IVA327689:IVA327692 JEW327689:JEW327692 JOS327689:JOS327692 JYO327689:JYO327692 KIK327689:KIK327692 KSG327689:KSG327692 LCC327689:LCC327692 LLY327689:LLY327692 LVU327689:LVU327692 MFQ327689:MFQ327692 MPM327689:MPM327692 MZI327689:MZI327692 NJE327689:NJE327692 NTA327689:NTA327692 OCW327689:OCW327692 OMS327689:OMS327692 OWO327689:OWO327692 PGK327689:PGK327692 PQG327689:PQG327692 QAC327689:QAC327692 QJY327689:QJY327692 QTU327689:QTU327692 RDQ327689:RDQ327692 RNM327689:RNM327692 RXI327689:RXI327692 SHE327689:SHE327692 SRA327689:SRA327692 TAW327689:TAW327692 TKS327689:TKS327692 TUO327689:TUO327692 UEK327689:UEK327692 UOG327689:UOG327692 UYC327689:UYC327692 VHY327689:VHY327692 VRU327689:VRU327692 WBQ327689:WBQ327692 WLM327689:WLM327692 WVI327689:WVI327692 A393225:A393228 IW393225:IW393228 SS393225:SS393228 ACO393225:ACO393228 AMK393225:AMK393228 AWG393225:AWG393228 BGC393225:BGC393228 BPY393225:BPY393228 BZU393225:BZU393228 CJQ393225:CJQ393228 CTM393225:CTM393228 DDI393225:DDI393228 DNE393225:DNE393228 DXA393225:DXA393228 EGW393225:EGW393228 EQS393225:EQS393228 FAO393225:FAO393228 FKK393225:FKK393228 FUG393225:FUG393228 GEC393225:GEC393228 GNY393225:GNY393228 GXU393225:GXU393228 HHQ393225:HHQ393228 HRM393225:HRM393228 IBI393225:IBI393228 ILE393225:ILE393228 IVA393225:IVA393228 JEW393225:JEW393228 JOS393225:JOS393228 JYO393225:JYO393228 KIK393225:KIK393228 KSG393225:KSG393228 LCC393225:LCC393228 LLY393225:LLY393228 LVU393225:LVU393228 MFQ393225:MFQ393228 MPM393225:MPM393228 MZI393225:MZI393228 NJE393225:NJE393228 NTA393225:NTA393228 OCW393225:OCW393228 OMS393225:OMS393228 OWO393225:OWO393228 PGK393225:PGK393228 PQG393225:PQG393228 QAC393225:QAC393228 QJY393225:QJY393228 QTU393225:QTU393228 RDQ393225:RDQ393228 RNM393225:RNM393228 RXI393225:RXI393228 SHE393225:SHE393228 SRA393225:SRA393228 TAW393225:TAW393228 TKS393225:TKS393228 TUO393225:TUO393228 UEK393225:UEK393228 UOG393225:UOG393228 UYC393225:UYC393228 VHY393225:VHY393228 VRU393225:VRU393228 WBQ393225:WBQ393228 WLM393225:WLM393228 WVI393225:WVI393228 A458761:A458764 IW458761:IW458764 SS458761:SS458764 ACO458761:ACO458764 AMK458761:AMK458764 AWG458761:AWG458764 BGC458761:BGC458764 BPY458761:BPY458764 BZU458761:BZU458764 CJQ458761:CJQ458764 CTM458761:CTM458764 DDI458761:DDI458764 DNE458761:DNE458764 DXA458761:DXA458764 EGW458761:EGW458764 EQS458761:EQS458764 FAO458761:FAO458764 FKK458761:FKK458764 FUG458761:FUG458764 GEC458761:GEC458764 GNY458761:GNY458764 GXU458761:GXU458764 HHQ458761:HHQ458764 HRM458761:HRM458764 IBI458761:IBI458764 ILE458761:ILE458764 IVA458761:IVA458764 JEW458761:JEW458764 JOS458761:JOS458764 JYO458761:JYO458764 KIK458761:KIK458764 KSG458761:KSG458764 LCC458761:LCC458764 LLY458761:LLY458764 LVU458761:LVU458764 MFQ458761:MFQ458764 MPM458761:MPM458764 MZI458761:MZI458764 NJE458761:NJE458764 NTA458761:NTA458764 OCW458761:OCW458764 OMS458761:OMS458764 OWO458761:OWO458764 PGK458761:PGK458764 PQG458761:PQG458764 QAC458761:QAC458764 QJY458761:QJY458764 QTU458761:QTU458764 RDQ458761:RDQ458764 RNM458761:RNM458764 RXI458761:RXI458764 SHE458761:SHE458764 SRA458761:SRA458764 TAW458761:TAW458764 TKS458761:TKS458764 TUO458761:TUO458764 UEK458761:UEK458764 UOG458761:UOG458764 UYC458761:UYC458764 VHY458761:VHY458764 VRU458761:VRU458764 WBQ458761:WBQ458764 WLM458761:WLM458764 WVI458761:WVI458764 A524297:A524300 IW524297:IW524300 SS524297:SS524300 ACO524297:ACO524300 AMK524297:AMK524300 AWG524297:AWG524300 BGC524297:BGC524300 BPY524297:BPY524300 BZU524297:BZU524300 CJQ524297:CJQ524300 CTM524297:CTM524300 DDI524297:DDI524300 DNE524297:DNE524300 DXA524297:DXA524300 EGW524297:EGW524300 EQS524297:EQS524300 FAO524297:FAO524300 FKK524297:FKK524300 FUG524297:FUG524300 GEC524297:GEC524300 GNY524297:GNY524300 GXU524297:GXU524300 HHQ524297:HHQ524300 HRM524297:HRM524300 IBI524297:IBI524300 ILE524297:ILE524300 IVA524297:IVA524300 JEW524297:JEW524300 JOS524297:JOS524300 JYO524297:JYO524300 KIK524297:KIK524300 KSG524297:KSG524300 LCC524297:LCC524300 LLY524297:LLY524300 LVU524297:LVU524300 MFQ524297:MFQ524300 MPM524297:MPM524300 MZI524297:MZI524300 NJE524297:NJE524300 NTA524297:NTA524300 OCW524297:OCW524300 OMS524297:OMS524300 OWO524297:OWO524300 PGK524297:PGK524300 PQG524297:PQG524300 QAC524297:QAC524300 QJY524297:QJY524300 QTU524297:QTU524300 RDQ524297:RDQ524300 RNM524297:RNM524300 RXI524297:RXI524300 SHE524297:SHE524300 SRA524297:SRA524300 TAW524297:TAW524300 TKS524297:TKS524300 TUO524297:TUO524300 UEK524297:UEK524300 UOG524297:UOG524300 UYC524297:UYC524300 VHY524297:VHY524300 VRU524297:VRU524300 WBQ524297:WBQ524300 WLM524297:WLM524300 WVI524297:WVI524300 A589833:A589836 IW589833:IW589836 SS589833:SS589836 ACO589833:ACO589836 AMK589833:AMK589836 AWG589833:AWG589836 BGC589833:BGC589836 BPY589833:BPY589836 BZU589833:BZU589836 CJQ589833:CJQ589836 CTM589833:CTM589836 DDI589833:DDI589836 DNE589833:DNE589836 DXA589833:DXA589836 EGW589833:EGW589836 EQS589833:EQS589836 FAO589833:FAO589836 FKK589833:FKK589836 FUG589833:FUG589836 GEC589833:GEC589836 GNY589833:GNY589836 GXU589833:GXU589836 HHQ589833:HHQ589836 HRM589833:HRM589836 IBI589833:IBI589836 ILE589833:ILE589836 IVA589833:IVA589836 JEW589833:JEW589836 JOS589833:JOS589836 JYO589833:JYO589836 KIK589833:KIK589836 KSG589833:KSG589836 LCC589833:LCC589836 LLY589833:LLY589836 LVU589833:LVU589836 MFQ589833:MFQ589836 MPM589833:MPM589836 MZI589833:MZI589836 NJE589833:NJE589836 NTA589833:NTA589836 OCW589833:OCW589836 OMS589833:OMS589836 OWO589833:OWO589836 PGK589833:PGK589836 PQG589833:PQG589836 QAC589833:QAC589836 QJY589833:QJY589836 QTU589833:QTU589836 RDQ589833:RDQ589836 RNM589833:RNM589836 RXI589833:RXI589836 SHE589833:SHE589836 SRA589833:SRA589836 TAW589833:TAW589836 TKS589833:TKS589836 TUO589833:TUO589836 UEK589833:UEK589836 UOG589833:UOG589836 UYC589833:UYC589836 VHY589833:VHY589836 VRU589833:VRU589836 WBQ589833:WBQ589836 WLM589833:WLM589836 WVI589833:WVI589836 A655369:A655372 IW655369:IW655372 SS655369:SS655372 ACO655369:ACO655372 AMK655369:AMK655372 AWG655369:AWG655372 BGC655369:BGC655372 BPY655369:BPY655372 BZU655369:BZU655372 CJQ655369:CJQ655372 CTM655369:CTM655372 DDI655369:DDI655372 DNE655369:DNE655372 DXA655369:DXA655372 EGW655369:EGW655372 EQS655369:EQS655372 FAO655369:FAO655372 FKK655369:FKK655372 FUG655369:FUG655372 GEC655369:GEC655372 GNY655369:GNY655372 GXU655369:GXU655372 HHQ655369:HHQ655372 HRM655369:HRM655372 IBI655369:IBI655372 ILE655369:ILE655372 IVA655369:IVA655372 JEW655369:JEW655372 JOS655369:JOS655372 JYO655369:JYO655372 KIK655369:KIK655372 KSG655369:KSG655372 LCC655369:LCC655372 LLY655369:LLY655372 LVU655369:LVU655372 MFQ655369:MFQ655372 MPM655369:MPM655372 MZI655369:MZI655372 NJE655369:NJE655372 NTA655369:NTA655372 OCW655369:OCW655372 OMS655369:OMS655372 OWO655369:OWO655372 PGK655369:PGK655372 PQG655369:PQG655372 QAC655369:QAC655372 QJY655369:QJY655372 QTU655369:QTU655372 RDQ655369:RDQ655372 RNM655369:RNM655372 RXI655369:RXI655372 SHE655369:SHE655372 SRA655369:SRA655372 TAW655369:TAW655372 TKS655369:TKS655372 TUO655369:TUO655372 UEK655369:UEK655372 UOG655369:UOG655372 UYC655369:UYC655372 VHY655369:VHY655372 VRU655369:VRU655372 WBQ655369:WBQ655372 WLM655369:WLM655372 WVI655369:WVI655372 A720905:A720908 IW720905:IW720908 SS720905:SS720908 ACO720905:ACO720908 AMK720905:AMK720908 AWG720905:AWG720908 BGC720905:BGC720908 BPY720905:BPY720908 BZU720905:BZU720908 CJQ720905:CJQ720908 CTM720905:CTM720908 DDI720905:DDI720908 DNE720905:DNE720908 DXA720905:DXA720908 EGW720905:EGW720908 EQS720905:EQS720908 FAO720905:FAO720908 FKK720905:FKK720908 FUG720905:FUG720908 GEC720905:GEC720908 GNY720905:GNY720908 GXU720905:GXU720908 HHQ720905:HHQ720908 HRM720905:HRM720908 IBI720905:IBI720908 ILE720905:ILE720908 IVA720905:IVA720908 JEW720905:JEW720908 JOS720905:JOS720908 JYO720905:JYO720908 KIK720905:KIK720908 KSG720905:KSG720908 LCC720905:LCC720908 LLY720905:LLY720908 LVU720905:LVU720908 MFQ720905:MFQ720908 MPM720905:MPM720908 MZI720905:MZI720908 NJE720905:NJE720908 NTA720905:NTA720908 OCW720905:OCW720908 OMS720905:OMS720908 OWO720905:OWO720908 PGK720905:PGK720908 PQG720905:PQG720908 QAC720905:QAC720908 QJY720905:QJY720908 QTU720905:QTU720908 RDQ720905:RDQ720908 RNM720905:RNM720908 RXI720905:RXI720908 SHE720905:SHE720908 SRA720905:SRA720908 TAW720905:TAW720908 TKS720905:TKS720908 TUO720905:TUO720908 UEK720905:UEK720908 UOG720905:UOG720908 UYC720905:UYC720908 VHY720905:VHY720908 VRU720905:VRU720908 WBQ720905:WBQ720908 WLM720905:WLM720908 WVI720905:WVI720908 A786441:A786444 IW786441:IW786444 SS786441:SS786444 ACO786441:ACO786444 AMK786441:AMK786444 AWG786441:AWG786444 BGC786441:BGC786444 BPY786441:BPY786444 BZU786441:BZU786444 CJQ786441:CJQ786444 CTM786441:CTM786444 DDI786441:DDI786444 DNE786441:DNE786444 DXA786441:DXA786444 EGW786441:EGW786444 EQS786441:EQS786444 FAO786441:FAO786444 FKK786441:FKK786444 FUG786441:FUG786444 GEC786441:GEC786444 GNY786441:GNY786444 GXU786441:GXU786444 HHQ786441:HHQ786444 HRM786441:HRM786444 IBI786441:IBI786444 ILE786441:ILE786444 IVA786441:IVA786444 JEW786441:JEW786444 JOS786441:JOS786444 JYO786441:JYO786444 KIK786441:KIK786444 KSG786441:KSG786444 LCC786441:LCC786444 LLY786441:LLY786444 LVU786441:LVU786444 MFQ786441:MFQ786444 MPM786441:MPM786444 MZI786441:MZI786444 NJE786441:NJE786444 NTA786441:NTA786444 OCW786441:OCW786444 OMS786441:OMS786444 OWO786441:OWO786444 PGK786441:PGK786444 PQG786441:PQG786444 QAC786441:QAC786444 QJY786441:QJY786444 QTU786441:QTU786444 RDQ786441:RDQ786444 RNM786441:RNM786444 RXI786441:RXI786444 SHE786441:SHE786444 SRA786441:SRA786444 TAW786441:TAW786444 TKS786441:TKS786444 TUO786441:TUO786444 UEK786441:UEK786444 UOG786441:UOG786444 UYC786441:UYC786444 VHY786441:VHY786444 VRU786441:VRU786444 WBQ786441:WBQ786444 WLM786441:WLM786444 WVI786441:WVI786444 A851977:A851980 IW851977:IW851980 SS851977:SS851980 ACO851977:ACO851980 AMK851977:AMK851980 AWG851977:AWG851980 BGC851977:BGC851980 BPY851977:BPY851980 BZU851977:BZU851980 CJQ851977:CJQ851980 CTM851977:CTM851980 DDI851977:DDI851980 DNE851977:DNE851980 DXA851977:DXA851980 EGW851977:EGW851980 EQS851977:EQS851980 FAO851977:FAO851980 FKK851977:FKK851980 FUG851977:FUG851980 GEC851977:GEC851980 GNY851977:GNY851980 GXU851977:GXU851980 HHQ851977:HHQ851980 HRM851977:HRM851980 IBI851977:IBI851980 ILE851977:ILE851980 IVA851977:IVA851980 JEW851977:JEW851980 JOS851977:JOS851980 JYO851977:JYO851980 KIK851977:KIK851980 KSG851977:KSG851980 LCC851977:LCC851980 LLY851977:LLY851980 LVU851977:LVU851980 MFQ851977:MFQ851980 MPM851977:MPM851980 MZI851977:MZI851980 NJE851977:NJE851980 NTA851977:NTA851980 OCW851977:OCW851980 OMS851977:OMS851980 OWO851977:OWO851980 PGK851977:PGK851980 PQG851977:PQG851980 QAC851977:QAC851980 QJY851977:QJY851980 QTU851977:QTU851980 RDQ851977:RDQ851980 RNM851977:RNM851980 RXI851977:RXI851980 SHE851977:SHE851980 SRA851977:SRA851980 TAW851977:TAW851980 TKS851977:TKS851980 TUO851977:TUO851980 UEK851977:UEK851980 UOG851977:UOG851980 UYC851977:UYC851980 VHY851977:VHY851980 VRU851977:VRU851980 WBQ851977:WBQ851980 WLM851977:WLM851980 WVI851977:WVI851980 A917513:A917516 IW917513:IW917516 SS917513:SS917516 ACO917513:ACO917516 AMK917513:AMK917516 AWG917513:AWG917516 BGC917513:BGC917516 BPY917513:BPY917516 BZU917513:BZU917516 CJQ917513:CJQ917516 CTM917513:CTM917516 DDI917513:DDI917516 DNE917513:DNE917516 DXA917513:DXA917516 EGW917513:EGW917516 EQS917513:EQS917516 FAO917513:FAO917516 FKK917513:FKK917516 FUG917513:FUG917516 GEC917513:GEC917516 GNY917513:GNY917516 GXU917513:GXU917516 HHQ917513:HHQ917516 HRM917513:HRM917516 IBI917513:IBI917516 ILE917513:ILE917516 IVA917513:IVA917516 JEW917513:JEW917516 JOS917513:JOS917516 JYO917513:JYO917516 KIK917513:KIK917516 KSG917513:KSG917516 LCC917513:LCC917516 LLY917513:LLY917516 LVU917513:LVU917516 MFQ917513:MFQ917516 MPM917513:MPM917516 MZI917513:MZI917516 NJE917513:NJE917516 NTA917513:NTA917516 OCW917513:OCW917516 OMS917513:OMS917516 OWO917513:OWO917516 PGK917513:PGK917516 PQG917513:PQG917516 QAC917513:QAC917516 QJY917513:QJY917516 QTU917513:QTU917516 RDQ917513:RDQ917516 RNM917513:RNM917516 RXI917513:RXI917516 SHE917513:SHE917516 SRA917513:SRA917516 TAW917513:TAW917516 TKS917513:TKS917516 TUO917513:TUO917516 UEK917513:UEK917516 UOG917513:UOG917516 UYC917513:UYC917516 VHY917513:VHY917516 VRU917513:VRU917516 WBQ917513:WBQ917516 WLM917513:WLM917516 WVI917513:WVI917516 A983049:A983052 IW983049:IW983052 SS983049:SS983052 ACO983049:ACO983052 AMK983049:AMK983052 AWG983049:AWG983052 BGC983049:BGC983052 BPY983049:BPY983052 BZU983049:BZU983052 CJQ983049:CJQ983052 CTM983049:CTM983052 DDI983049:DDI983052 DNE983049:DNE983052 DXA983049:DXA983052 EGW983049:EGW983052 EQS983049:EQS983052 FAO983049:FAO983052 FKK983049:FKK983052 FUG983049:FUG983052 GEC983049:GEC983052 GNY983049:GNY983052 GXU983049:GXU983052 HHQ983049:HHQ983052 HRM983049:HRM983052 IBI983049:IBI983052 ILE983049:ILE983052 IVA983049:IVA983052 JEW983049:JEW983052 JOS983049:JOS983052 JYO983049:JYO983052 KIK983049:KIK983052 KSG983049:KSG983052 LCC983049:LCC983052 LLY983049:LLY983052 LVU983049:LVU983052 MFQ983049:MFQ983052 MPM983049:MPM983052 MZI983049:MZI983052 NJE983049:NJE983052 NTA983049:NTA983052 OCW983049:OCW983052 OMS983049:OMS983052 OWO983049:OWO983052 PGK983049:PGK983052 PQG983049:PQG983052 QAC983049:QAC983052 QJY983049:QJY983052 QTU983049:QTU983052 RDQ983049:RDQ983052 RNM983049:RNM983052 RXI983049:RXI983052 SHE983049:SHE983052 SRA983049:SRA983052 TAW983049:TAW983052 TKS983049:TKS983052 TUO983049:TUO983052 UEK983049:UEK983052 UOG983049:UOG983052 UYC983049:UYC983052 VHY983049:VHY983052 VRU983049:VRU983052 WBQ983049:WBQ983052 WLM983049:WLM983052 WVI983049:WVI983052" xr:uid="{A510AE72-683D-4153-91C8-4E90E7448357}">
      <formula1>"0,1"</formula1>
    </dataValidation>
  </dataValidations>
  <pageMargins left="0.7" right="0.7" top="0.75" bottom="0.75" header="0.3" footer="0.3"/>
  <pageSetup paperSize="9" scale="8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2</xdr:col>
                    <xdr:colOff>133350</xdr:colOff>
                    <xdr:row>14</xdr:row>
                    <xdr:rowOff>57150</xdr:rowOff>
                  </from>
                  <to>
                    <xdr:col>3</xdr:col>
                    <xdr:colOff>527050</xdr:colOff>
                    <xdr:row>14</xdr:row>
                    <xdr:rowOff>304800</xdr:rowOff>
                  </to>
                </anchor>
              </controlPr>
            </control>
          </mc:Choice>
        </mc:AlternateContent>
        <mc:AlternateContent xmlns:mc="http://schemas.openxmlformats.org/markup-compatibility/2006">
          <mc:Choice Requires="x14">
            <control shapeId="26626" r:id="rId5" name="Check Box 2">
              <controlPr defaultSize="0" autoFill="0" autoLine="0" autoPict="0">
                <anchor moveWithCells="1">
                  <from>
                    <xdr:col>2</xdr:col>
                    <xdr:colOff>133350</xdr:colOff>
                    <xdr:row>13</xdr:row>
                    <xdr:rowOff>31750</xdr:rowOff>
                  </from>
                  <to>
                    <xdr:col>3</xdr:col>
                    <xdr:colOff>546100</xdr:colOff>
                    <xdr:row>13</xdr:row>
                    <xdr:rowOff>222250</xdr:rowOff>
                  </to>
                </anchor>
              </controlPr>
            </control>
          </mc:Choice>
        </mc:AlternateContent>
        <mc:AlternateContent xmlns:mc="http://schemas.openxmlformats.org/markup-compatibility/2006">
          <mc:Choice Requires="x14">
            <control shapeId="26627" r:id="rId6" name="Check Box 3">
              <controlPr defaultSize="0" autoFill="0" autoLine="0" autoPict="0">
                <anchor moveWithCells="1">
                  <from>
                    <xdr:col>4</xdr:col>
                    <xdr:colOff>133350</xdr:colOff>
                    <xdr:row>14</xdr:row>
                    <xdr:rowOff>69850</xdr:rowOff>
                  </from>
                  <to>
                    <xdr:col>4</xdr:col>
                    <xdr:colOff>685800</xdr:colOff>
                    <xdr:row>14</xdr:row>
                    <xdr:rowOff>298450</xdr:rowOff>
                  </to>
                </anchor>
              </controlPr>
            </control>
          </mc:Choice>
        </mc:AlternateContent>
        <mc:AlternateContent xmlns:mc="http://schemas.openxmlformats.org/markup-compatibility/2006">
          <mc:Choice Requires="x14">
            <control shapeId="26628" r:id="rId7" name="Check Box 4">
              <controlPr defaultSize="0" autoFill="0" autoLine="0" autoPict="0">
                <anchor moveWithCells="1">
                  <from>
                    <xdr:col>4</xdr:col>
                    <xdr:colOff>133350</xdr:colOff>
                    <xdr:row>13</xdr:row>
                    <xdr:rowOff>63500</xdr:rowOff>
                  </from>
                  <to>
                    <xdr:col>5</xdr:col>
                    <xdr:colOff>660400</xdr:colOff>
                    <xdr:row>13</xdr:row>
                    <xdr:rowOff>247650</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from>
                    <xdr:col>6</xdr:col>
                    <xdr:colOff>146050</xdr:colOff>
                    <xdr:row>13</xdr:row>
                    <xdr:rowOff>31750</xdr:rowOff>
                  </from>
                  <to>
                    <xdr:col>7</xdr:col>
                    <xdr:colOff>704850</xdr:colOff>
                    <xdr:row>14</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6CD8094318A7E4B94AAAE07EC3017DD" ma:contentTypeVersion="1" ma:contentTypeDescription="新しいドキュメントを作成します。" ma:contentTypeScope="" ma:versionID="6954d57f75f27d5879dade6c9b49f5e7">
  <xsd:schema xmlns:xsd="http://www.w3.org/2001/XMLSchema" xmlns:p="http://schemas.microsoft.com/office/2006/metadata/properties" targetNamespace="http://schemas.microsoft.com/office/2006/metadata/properties" ma:root="true" ma:fieldsID="a9fa1c1555d9a3e298d322dc7b90479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更新"/>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46ABF577-23CC-4F43-ACEF-099C540D1796}">
  <ds:schemaRefs>
    <ds:schemaRef ds:uri="http://schemas.microsoft.com/sharepoint/v3/contenttype/forms"/>
  </ds:schemaRefs>
</ds:datastoreItem>
</file>

<file path=customXml/itemProps2.xml><?xml version="1.0" encoding="utf-8"?>
<ds:datastoreItem xmlns:ds="http://schemas.openxmlformats.org/officeDocument/2006/customXml" ds:itemID="{D6B90E18-85BB-40DF-B2C8-0DB85B57D583}">
  <ds:schemaRefs>
    <ds:schemaRef ds:uri="http://purl.org/dc/elements/1.1/"/>
    <ds:schemaRef ds:uri="http://schemas.microsoft.com/office/2006/metadata/properties"/>
    <ds:schemaRef ds:uri="http://www.w3.org/XML/1998/namespace"/>
    <ds:schemaRef ds:uri="http://purl.org/dc/terms/"/>
    <ds:schemaRef ds:uri="http://schemas.microsoft.com/office/2006/documentManagement/types"/>
    <ds:schemaRef ds:uri="http://schemas.openxmlformats.org/package/2006/metadata/core-properties"/>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1A817DD0-DFBB-46EA-A56F-25CE2B8138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【A型】別記様式２</vt:lpstr>
      <vt:lpstr>別表１</vt:lpstr>
      <vt:lpstr>別表２</vt:lpstr>
      <vt:lpstr>別表３</vt:lpstr>
      <vt:lpstr>別表4</vt:lpstr>
      <vt:lpstr>処遇改善計画書</vt:lpstr>
      <vt:lpstr>処遇改善額</vt:lpstr>
      <vt:lpstr>【A型】別記様式２!Print_Area</vt:lpstr>
      <vt:lpstr>処遇改善額!Print_Area</vt:lpstr>
      <vt:lpstr>処遇改善計画書!Print_Area</vt:lpstr>
      <vt:lpstr>別表１!Print_Area</vt:lpstr>
      <vt:lpstr>別表２!Print_Area</vt:lpstr>
      <vt:lpstr>別表３!Print_Area</vt:lpstr>
      <vt:lpstr>別表4!Print_Area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高齢介護課</cp:lastModifiedBy>
  <dcterms:modified xsi:type="dcterms:W3CDTF">2026-09-24T02:18:23Z</dcterms:modified>
</cp:coreProperties>
</file>