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S24sv01\健康福祉部\高齢介護課\30_高齢福祉担当\85軽費老人ホーム事務費補助金\07交付決定・変更\2026交付\変更交付申請所（１回目）\八尾市版\"/>
    </mc:Choice>
  </mc:AlternateContent>
  <xr:revisionPtr revIDLastSave="0" documentId="13_ncr:1_{236F9D36-D97C-4D34-AC83-05CF94E3215B}" xr6:coauthVersionLast="47" xr6:coauthVersionMax="47" xr10:uidLastSave="{00000000-0000-0000-0000-000000000000}"/>
  <bookViews>
    <workbookView xWindow="-110" yWindow="-110" windowWidth="19420" windowHeight="11500" tabRatio="891" xr2:uid="{00000000-000D-0000-FFFF-FFFF00000000}"/>
  </bookViews>
  <sheets>
    <sheet name="【ケアハウス】別記様式２" sheetId="20" r:id="rId1"/>
    <sheet name="別表１" sheetId="16" r:id="rId2"/>
    <sheet name="別表２" sheetId="17" r:id="rId3"/>
    <sheet name="別表３" sheetId="18" r:id="rId4"/>
    <sheet name="別表4" sheetId="21" r:id="rId5"/>
    <sheet name="処遇改善計画書" sheetId="22" r:id="rId6"/>
    <sheet name="処遇改善額" sheetId="23" r:id="rId7"/>
  </sheets>
  <definedNames>
    <definedName name="_xlnm.Print_Area" localSheetId="0">【ケアハウス】別記様式２!$A$1:$K$38</definedName>
    <definedName name="_xlnm.Print_Area" localSheetId="6">処遇改善額!$A$1:$H$44</definedName>
    <definedName name="_xlnm.Print_Area" localSheetId="5">処遇改善計画書!$A$1:$K$43</definedName>
    <definedName name="_xlnm.Print_Area" localSheetId="2">別表２!$A$1:$P$78</definedName>
    <definedName name="_xlnm.Print_Area" localSheetId="3">別表３!$A$1:$H$87</definedName>
    <definedName name="_xlnm.Print_Area" localSheetId="4">別表4!$A$1:$R$43</definedName>
    <definedName name="サービス名">#REF!</definedName>
    <definedName name="確認">#N/A</definedName>
    <definedName name="種類">#REF!</definedName>
    <definedName name="単価" localSheetId="6">#REF!</definedName>
    <definedName name="単価" localSheetId="4">#REF!</definedName>
    <definedName name="単価">#REF!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9" i="23" l="1"/>
  <c r="C8" i="23"/>
  <c r="C6" i="23"/>
  <c r="E8" i="23"/>
  <c r="C7" i="23"/>
  <c r="E7" i="23" s="1"/>
  <c r="G22" i="23"/>
  <c r="H22" i="23"/>
  <c r="F22" i="23"/>
  <c r="D22" i="23"/>
  <c r="F40" i="23"/>
  <c r="H40" i="23"/>
  <c r="G41" i="23"/>
  <c r="D37" i="23"/>
  <c r="D40" i="23"/>
  <c r="D23" i="23"/>
  <c r="D24" i="23"/>
  <c r="D25" i="23"/>
  <c r="D26" i="23"/>
  <c r="D27" i="23"/>
  <c r="D28" i="23"/>
  <c r="D29" i="23"/>
  <c r="D30" i="23"/>
  <c r="D31" i="23"/>
  <c r="D32" i="23"/>
  <c r="D33" i="23"/>
  <c r="D34" i="23"/>
  <c r="D35" i="23"/>
  <c r="D36" i="23"/>
  <c r="D38" i="23"/>
  <c r="D39" i="23"/>
  <c r="F23" i="23"/>
  <c r="F24" i="23"/>
  <c r="F25" i="23"/>
  <c r="F26" i="23"/>
  <c r="F27" i="23"/>
  <c r="F28" i="23"/>
  <c r="F29" i="23"/>
  <c r="F30" i="23"/>
  <c r="F31" i="23"/>
  <c r="F32" i="23"/>
  <c r="F33" i="23"/>
  <c r="F34" i="23"/>
  <c r="F35" i="23"/>
  <c r="F36" i="23"/>
  <c r="F37" i="23"/>
  <c r="F38" i="23"/>
  <c r="F39" i="23"/>
  <c r="H23" i="23"/>
  <c r="H24" i="23"/>
  <c r="H25" i="23"/>
  <c r="H26" i="23"/>
  <c r="H27" i="23"/>
  <c r="H28" i="23"/>
  <c r="H29" i="23"/>
  <c r="H30" i="23"/>
  <c r="H31" i="23"/>
  <c r="H32" i="23"/>
  <c r="H33" i="23"/>
  <c r="H34" i="23"/>
  <c r="H35" i="23"/>
  <c r="H36" i="23"/>
  <c r="H37" i="23"/>
  <c r="H38" i="23"/>
  <c r="H39" i="23"/>
  <c r="G23" i="23"/>
  <c r="G24" i="23"/>
  <c r="G25" i="23"/>
  <c r="G26" i="23"/>
  <c r="G27" i="23"/>
  <c r="G28" i="23"/>
  <c r="G29" i="23"/>
  <c r="G30" i="23"/>
  <c r="G31" i="23"/>
  <c r="G32" i="23"/>
  <c r="G33" i="23"/>
  <c r="G34" i="23"/>
  <c r="G35" i="23"/>
  <c r="G36" i="23"/>
  <c r="G37" i="23"/>
  <c r="G38" i="23"/>
  <c r="G39" i="23"/>
  <c r="G40" i="23"/>
  <c r="E40" i="23"/>
  <c r="E23" i="23"/>
  <c r="E24" i="23"/>
  <c r="E25" i="23"/>
  <c r="E26" i="23"/>
  <c r="E27" i="23"/>
  <c r="E28" i="23"/>
  <c r="E29" i="23"/>
  <c r="E30" i="23"/>
  <c r="E31" i="23"/>
  <c r="E32" i="23"/>
  <c r="E33" i="23"/>
  <c r="E34" i="23"/>
  <c r="E35" i="23"/>
  <c r="E36" i="23"/>
  <c r="E37" i="23"/>
  <c r="E38" i="23"/>
  <c r="E39" i="23"/>
  <c r="E22" i="23"/>
  <c r="C40" i="23"/>
  <c r="C23" i="23"/>
  <c r="C24" i="23"/>
  <c r="C25" i="23"/>
  <c r="C26" i="23"/>
  <c r="C27" i="23"/>
  <c r="C28" i="23"/>
  <c r="C29" i="23"/>
  <c r="C30" i="23"/>
  <c r="C31" i="23"/>
  <c r="C32" i="23"/>
  <c r="C33" i="23"/>
  <c r="C34" i="23"/>
  <c r="C35" i="23"/>
  <c r="C36" i="23"/>
  <c r="C37" i="23"/>
  <c r="C38" i="23"/>
  <c r="C39" i="23"/>
  <c r="C22" i="23"/>
  <c r="E9" i="23"/>
  <c r="H2" i="23"/>
  <c r="H1" i="23"/>
  <c r="G16" i="22"/>
  <c r="G15" i="22"/>
  <c r="G12" i="22"/>
  <c r="G13" i="22"/>
  <c r="G11" i="22"/>
  <c r="H5" i="22"/>
  <c r="M42" i="21"/>
  <c r="H42" i="21"/>
  <c r="I42" i="21"/>
  <c r="J42" i="21"/>
  <c r="K42" i="21"/>
  <c r="L42" i="21"/>
  <c r="N42" i="21"/>
  <c r="O42" i="21"/>
  <c r="P42" i="21"/>
  <c r="Q42" i="21"/>
  <c r="R42" i="21"/>
  <c r="G42" i="21"/>
  <c r="H41" i="21"/>
  <c r="I41" i="21"/>
  <c r="J41" i="21"/>
  <c r="K41" i="21"/>
  <c r="L41" i="21"/>
  <c r="M41" i="21"/>
  <c r="N41" i="21"/>
  <c r="O41" i="21"/>
  <c r="P41" i="21"/>
  <c r="Q41" i="21"/>
  <c r="R41" i="21"/>
  <c r="G41" i="21"/>
  <c r="G39" i="21"/>
  <c r="G38" i="21"/>
  <c r="G35" i="21"/>
  <c r="G36" i="21"/>
  <c r="G33" i="21"/>
  <c r="H33" i="21"/>
  <c r="O32" i="21"/>
  <c r="H30" i="21"/>
  <c r="I30" i="21"/>
  <c r="J30" i="21"/>
  <c r="K30" i="21"/>
  <c r="L30" i="21"/>
  <c r="M30" i="21"/>
  <c r="N30" i="21"/>
  <c r="O30" i="21"/>
  <c r="P30" i="21"/>
  <c r="Q30" i="21"/>
  <c r="R30" i="21"/>
  <c r="G30" i="21"/>
  <c r="R29" i="21"/>
  <c r="Q29" i="21"/>
  <c r="P29" i="21"/>
  <c r="O29" i="21"/>
  <c r="N29" i="21"/>
  <c r="M29" i="21"/>
  <c r="L29" i="21"/>
  <c r="K29" i="21"/>
  <c r="J29" i="21"/>
  <c r="I29" i="21"/>
  <c r="G29" i="21"/>
  <c r="H29" i="21"/>
  <c r="J28" i="21"/>
  <c r="I28" i="21"/>
  <c r="H28" i="21"/>
  <c r="G28" i="21"/>
  <c r="H39" i="21"/>
  <c r="I39" i="21"/>
  <c r="J39" i="21"/>
  <c r="K39" i="21"/>
  <c r="L39" i="21"/>
  <c r="M39" i="21"/>
  <c r="N39" i="21"/>
  <c r="O39" i="21"/>
  <c r="P39" i="21"/>
  <c r="Q39" i="21"/>
  <c r="R39" i="21"/>
  <c r="H38" i="21"/>
  <c r="I38" i="21"/>
  <c r="J38" i="21"/>
  <c r="K38" i="21"/>
  <c r="L38" i="21"/>
  <c r="M38" i="21"/>
  <c r="N38" i="21"/>
  <c r="O38" i="21"/>
  <c r="P38" i="21"/>
  <c r="Q38" i="21"/>
  <c r="R38" i="21"/>
  <c r="J36" i="21"/>
  <c r="H36" i="21"/>
  <c r="I36" i="21"/>
  <c r="K36" i="21"/>
  <c r="L36" i="21"/>
  <c r="M36" i="21"/>
  <c r="N36" i="21"/>
  <c r="O36" i="21"/>
  <c r="P36" i="21"/>
  <c r="Q36" i="21"/>
  <c r="R36" i="21"/>
  <c r="H35" i="21"/>
  <c r="I35" i="21"/>
  <c r="J35" i="21"/>
  <c r="K35" i="21"/>
  <c r="L35" i="21"/>
  <c r="M35" i="21"/>
  <c r="N35" i="21"/>
  <c r="O35" i="21"/>
  <c r="P35" i="21"/>
  <c r="Q35" i="21"/>
  <c r="R35" i="21"/>
  <c r="I32" i="21"/>
  <c r="I33" i="21"/>
  <c r="H32" i="21"/>
  <c r="J33" i="21"/>
  <c r="K33" i="21"/>
  <c r="L33" i="21"/>
  <c r="M33" i="21"/>
  <c r="N33" i="21"/>
  <c r="O33" i="21"/>
  <c r="P33" i="21"/>
  <c r="Q33" i="21"/>
  <c r="R33" i="21"/>
  <c r="K32" i="21"/>
  <c r="J32" i="21"/>
  <c r="L32" i="21"/>
  <c r="M32" i="21"/>
  <c r="N32" i="21"/>
  <c r="P32" i="21"/>
  <c r="Q32" i="21"/>
  <c r="R32" i="21"/>
  <c r="G32" i="21"/>
  <c r="R28" i="21"/>
  <c r="Q28" i="21"/>
  <c r="P28" i="21"/>
  <c r="O28" i="21"/>
  <c r="N28" i="21"/>
  <c r="M28" i="21"/>
  <c r="L28" i="21"/>
  <c r="K28" i="21"/>
  <c r="F11" i="23" l="1"/>
  <c r="C26" i="16" s="1"/>
  <c r="E6" i="23"/>
  <c r="H41" i="23"/>
  <c r="F41" i="23"/>
  <c r="E41" i="23"/>
  <c r="D41" i="23"/>
  <c r="C41" i="23"/>
  <c r="M43" i="21"/>
  <c r="O43" i="21"/>
  <c r="G40" i="21"/>
  <c r="I31" i="21"/>
  <c r="G31" i="21"/>
  <c r="H31" i="21"/>
  <c r="G43" i="21"/>
  <c r="J40" i="21"/>
  <c r="J37" i="21"/>
  <c r="J34" i="21"/>
  <c r="J43" i="21"/>
  <c r="R43" i="21"/>
  <c r="Q43" i="21"/>
  <c r="P43" i="21"/>
  <c r="N43" i="21"/>
  <c r="L43" i="21"/>
  <c r="K43" i="21"/>
  <c r="I43" i="21"/>
  <c r="H43" i="21"/>
  <c r="F12" i="23" l="1"/>
  <c r="C27" i="16" s="1"/>
  <c r="C28" i="16" s="1"/>
  <c r="B18" i="16"/>
  <c r="D18" i="16"/>
  <c r="C16" i="16" l="1"/>
  <c r="R37" i="21"/>
  <c r="Q37" i="21"/>
  <c r="I37" i="21"/>
  <c r="R40" i="21"/>
  <c r="Q40" i="21"/>
  <c r="K40" i="21"/>
  <c r="I40" i="21"/>
  <c r="I34" i="21"/>
  <c r="R34" i="21"/>
  <c r="Q34" i="21"/>
  <c r="K34" i="21"/>
  <c r="K37" i="21"/>
  <c r="H34" i="21"/>
  <c r="P34" i="21"/>
  <c r="H37" i="21"/>
  <c r="P37" i="21"/>
  <c r="H40" i="21"/>
  <c r="P40" i="21"/>
  <c r="M40" i="21"/>
  <c r="L37" i="21"/>
  <c r="C19" i="16" s="1"/>
  <c r="M37" i="21"/>
  <c r="N34" i="21"/>
  <c r="N37" i="21"/>
  <c r="N40" i="21"/>
  <c r="L34" i="21"/>
  <c r="C18" i="16" s="1"/>
  <c r="L40" i="21"/>
  <c r="C20" i="16" s="1"/>
  <c r="M34" i="21"/>
  <c r="G34" i="21"/>
  <c r="O34" i="21"/>
  <c r="G37" i="21"/>
  <c r="O37" i="21"/>
  <c r="O40" i="21"/>
  <c r="N10" i="17"/>
  <c r="C33" i="21" l="1"/>
  <c r="C34" i="21" s="1"/>
  <c r="D8" i="16"/>
  <c r="B8" i="16"/>
  <c r="H5" i="20"/>
  <c r="F34" i="18"/>
  <c r="D42" i="18" s="1"/>
  <c r="F33" i="18"/>
  <c r="F4" i="18"/>
  <c r="F5" i="18"/>
  <c r="C17" i="18" s="1"/>
  <c r="F17" i="18" s="1"/>
  <c r="N25" i="17"/>
  <c r="B27" i="18" s="1"/>
  <c r="B26" i="17"/>
  <c r="M26" i="17"/>
  <c r="D30" i="17"/>
  <c r="D4" i="17"/>
  <c r="M77" i="17"/>
  <c r="L77" i="17"/>
  <c r="K77" i="17"/>
  <c r="J77" i="17"/>
  <c r="I77" i="17"/>
  <c r="H77" i="17"/>
  <c r="G77" i="17"/>
  <c r="F77" i="17"/>
  <c r="E77" i="17"/>
  <c r="D77" i="17"/>
  <c r="C77" i="17"/>
  <c r="B77" i="17"/>
  <c r="N77" i="17" s="1"/>
  <c r="M76" i="17"/>
  <c r="L76" i="17"/>
  <c r="K76" i="17"/>
  <c r="J76" i="17"/>
  <c r="I76" i="17"/>
  <c r="H76" i="17"/>
  <c r="G76" i="17"/>
  <c r="F76" i="17"/>
  <c r="E76" i="17"/>
  <c r="D76" i="17"/>
  <c r="C76" i="17"/>
  <c r="N76" i="17" s="1"/>
  <c r="B76" i="17"/>
  <c r="M75" i="17"/>
  <c r="L75" i="17"/>
  <c r="K75" i="17"/>
  <c r="J75" i="17"/>
  <c r="I75" i="17"/>
  <c r="H75" i="17"/>
  <c r="G75" i="17"/>
  <c r="F75" i="17"/>
  <c r="E75" i="17"/>
  <c r="D75" i="17"/>
  <c r="C75" i="17"/>
  <c r="B75" i="17"/>
  <c r="N75" i="17" s="1"/>
  <c r="M74" i="17"/>
  <c r="L74" i="17"/>
  <c r="K74" i="17"/>
  <c r="J74" i="17"/>
  <c r="I74" i="17"/>
  <c r="H74" i="17"/>
  <c r="G74" i="17"/>
  <c r="F74" i="17"/>
  <c r="E74" i="17"/>
  <c r="D74" i="17"/>
  <c r="C74" i="17"/>
  <c r="B74" i="17"/>
  <c r="N74" i="17" s="1"/>
  <c r="M73" i="17"/>
  <c r="L73" i="17"/>
  <c r="K73" i="17"/>
  <c r="J73" i="17"/>
  <c r="I73" i="17"/>
  <c r="H73" i="17"/>
  <c r="G73" i="17"/>
  <c r="F73" i="17"/>
  <c r="E73" i="17"/>
  <c r="D73" i="17"/>
  <c r="C73" i="17"/>
  <c r="B73" i="17"/>
  <c r="M72" i="17"/>
  <c r="L72" i="17"/>
  <c r="K72" i="17"/>
  <c r="J72" i="17"/>
  <c r="I72" i="17"/>
  <c r="H72" i="17"/>
  <c r="G72" i="17"/>
  <c r="F72" i="17"/>
  <c r="E72" i="17"/>
  <c r="D72" i="17"/>
  <c r="C72" i="17"/>
  <c r="B72" i="17"/>
  <c r="N72" i="17" s="1"/>
  <c r="M71" i="17"/>
  <c r="L71" i="17"/>
  <c r="K71" i="17"/>
  <c r="J71" i="17"/>
  <c r="I71" i="17"/>
  <c r="H71" i="17"/>
  <c r="G71" i="17"/>
  <c r="F71" i="17"/>
  <c r="E71" i="17"/>
  <c r="D71" i="17"/>
  <c r="C71" i="17"/>
  <c r="C78" i="17" s="1"/>
  <c r="B71" i="17"/>
  <c r="M70" i="17"/>
  <c r="L70" i="17"/>
  <c r="K70" i="17"/>
  <c r="J70" i="17"/>
  <c r="I70" i="17"/>
  <c r="H70" i="17"/>
  <c r="G70" i="17"/>
  <c r="F70" i="17"/>
  <c r="E70" i="17"/>
  <c r="D70" i="17"/>
  <c r="C70" i="17"/>
  <c r="B70" i="17"/>
  <c r="N70" i="17" s="1"/>
  <c r="M69" i="17"/>
  <c r="L69" i="17"/>
  <c r="K69" i="17"/>
  <c r="J69" i="17"/>
  <c r="I69" i="17"/>
  <c r="H69" i="17"/>
  <c r="G69" i="17"/>
  <c r="F69" i="17"/>
  <c r="E69" i="17"/>
  <c r="D69" i="17"/>
  <c r="C69" i="17"/>
  <c r="B69" i="17"/>
  <c r="N69" i="17" s="1"/>
  <c r="M68" i="17"/>
  <c r="L68" i="17"/>
  <c r="K68" i="17"/>
  <c r="J68" i="17"/>
  <c r="I68" i="17"/>
  <c r="H68" i="17"/>
  <c r="G68" i="17"/>
  <c r="F68" i="17"/>
  <c r="E68" i="17"/>
  <c r="D68" i="17"/>
  <c r="C68" i="17"/>
  <c r="B68" i="17"/>
  <c r="N68" i="17"/>
  <c r="M67" i="17"/>
  <c r="L67" i="17"/>
  <c r="K67" i="17"/>
  <c r="J67" i="17"/>
  <c r="I67" i="17"/>
  <c r="H67" i="17"/>
  <c r="G67" i="17"/>
  <c r="F67" i="17"/>
  <c r="E67" i="17"/>
  <c r="D67" i="17"/>
  <c r="C67" i="17"/>
  <c r="B67" i="17"/>
  <c r="N67" i="17" s="1"/>
  <c r="M66" i="17"/>
  <c r="L66" i="17"/>
  <c r="K66" i="17"/>
  <c r="J66" i="17"/>
  <c r="I66" i="17"/>
  <c r="H66" i="17"/>
  <c r="G66" i="17"/>
  <c r="F66" i="17"/>
  <c r="E66" i="17"/>
  <c r="D66" i="17"/>
  <c r="C66" i="17"/>
  <c r="B66" i="17"/>
  <c r="M65" i="17"/>
  <c r="L65" i="17"/>
  <c r="K65" i="17"/>
  <c r="J65" i="17"/>
  <c r="I65" i="17"/>
  <c r="H65" i="17"/>
  <c r="N65" i="17" s="1"/>
  <c r="G65" i="17"/>
  <c r="F65" i="17"/>
  <c r="E65" i="17"/>
  <c r="D65" i="17"/>
  <c r="C65" i="17"/>
  <c r="B65" i="17"/>
  <c r="M64" i="17"/>
  <c r="L64" i="17"/>
  <c r="K64" i="17"/>
  <c r="J64" i="17"/>
  <c r="I64" i="17"/>
  <c r="H64" i="17"/>
  <c r="G64" i="17"/>
  <c r="F64" i="17"/>
  <c r="E64" i="17"/>
  <c r="D64" i="17"/>
  <c r="N64" i="17" s="1"/>
  <c r="C64" i="17"/>
  <c r="B64" i="17"/>
  <c r="M63" i="17"/>
  <c r="L63" i="17"/>
  <c r="K63" i="17"/>
  <c r="J63" i="17"/>
  <c r="I63" i="17"/>
  <c r="H63" i="17"/>
  <c r="G63" i="17"/>
  <c r="F63" i="17"/>
  <c r="E63" i="17"/>
  <c r="D63" i="17"/>
  <c r="C63" i="17"/>
  <c r="B63" i="17"/>
  <c r="N63" i="17" s="1"/>
  <c r="M62" i="17"/>
  <c r="L62" i="17"/>
  <c r="L78" i="17" s="1"/>
  <c r="K62" i="17"/>
  <c r="J62" i="17"/>
  <c r="I62" i="17"/>
  <c r="H62" i="17"/>
  <c r="G62" i="17"/>
  <c r="F62" i="17"/>
  <c r="F78" i="17" s="1"/>
  <c r="E62" i="17"/>
  <c r="D62" i="17"/>
  <c r="N62" i="17" s="1"/>
  <c r="C62" i="17"/>
  <c r="B62" i="17"/>
  <c r="M61" i="17"/>
  <c r="L61" i="17"/>
  <c r="K61" i="17"/>
  <c r="K78" i="17" s="1"/>
  <c r="J61" i="17"/>
  <c r="J78" i="17" s="1"/>
  <c r="I61" i="17"/>
  <c r="I78" i="17" s="1"/>
  <c r="H61" i="17"/>
  <c r="G61" i="17"/>
  <c r="F61" i="17"/>
  <c r="E61" i="17"/>
  <c r="D61" i="17"/>
  <c r="C61" i="17"/>
  <c r="B61" i="17"/>
  <c r="B78" i="17" s="1"/>
  <c r="M60" i="17"/>
  <c r="L60" i="17"/>
  <c r="K60" i="17"/>
  <c r="J60" i="17"/>
  <c r="I60" i="17"/>
  <c r="H60" i="17"/>
  <c r="G60" i="17"/>
  <c r="F60" i="17"/>
  <c r="E60" i="17"/>
  <c r="D60" i="17"/>
  <c r="C60" i="17"/>
  <c r="B60" i="17"/>
  <c r="N60" i="17" s="1"/>
  <c r="M59" i="17"/>
  <c r="M78" i="17"/>
  <c r="L59" i="17"/>
  <c r="K59" i="17"/>
  <c r="J59" i="17"/>
  <c r="I59" i="17"/>
  <c r="H59" i="17"/>
  <c r="G59" i="17"/>
  <c r="G78" i="17" s="1"/>
  <c r="F59" i="17"/>
  <c r="E59" i="17"/>
  <c r="D59" i="17"/>
  <c r="C59" i="17"/>
  <c r="B59" i="17"/>
  <c r="N59" i="17" s="1"/>
  <c r="M52" i="17"/>
  <c r="L52" i="17"/>
  <c r="K52" i="17"/>
  <c r="J52" i="17"/>
  <c r="I52" i="17"/>
  <c r="H52" i="17"/>
  <c r="G52" i="17"/>
  <c r="F52" i="17"/>
  <c r="E52" i="17"/>
  <c r="D52" i="17"/>
  <c r="C52" i="17"/>
  <c r="B52" i="17"/>
  <c r="N51" i="17"/>
  <c r="B56" i="18" s="1"/>
  <c r="N50" i="17"/>
  <c r="B55" i="18"/>
  <c r="N49" i="17"/>
  <c r="B54" i="18" s="1"/>
  <c r="N48" i="17"/>
  <c r="B53" i="18" s="1"/>
  <c r="N47" i="17"/>
  <c r="B52" i="18" s="1"/>
  <c r="N46" i="17"/>
  <c r="B51" i="18"/>
  <c r="N45" i="17"/>
  <c r="B50" i="18" s="1"/>
  <c r="N44" i="17"/>
  <c r="B49" i="18" s="1"/>
  <c r="N43" i="17"/>
  <c r="B48" i="18" s="1"/>
  <c r="N42" i="17"/>
  <c r="B47" i="18"/>
  <c r="N41" i="17"/>
  <c r="B46" i="18" s="1"/>
  <c r="N40" i="17"/>
  <c r="B45" i="18" s="1"/>
  <c r="N39" i="17"/>
  <c r="B44" i="18" s="1"/>
  <c r="N38" i="17"/>
  <c r="B43" i="18"/>
  <c r="N37" i="17"/>
  <c r="B42" i="18" s="1"/>
  <c r="N36" i="17"/>
  <c r="B41" i="18" s="1"/>
  <c r="N35" i="17"/>
  <c r="B40" i="18" s="1"/>
  <c r="N34" i="17"/>
  <c r="B39" i="18"/>
  <c r="N33" i="17"/>
  <c r="B38" i="18" s="1"/>
  <c r="L26" i="17"/>
  <c r="K26" i="17"/>
  <c r="J26" i="17"/>
  <c r="I26" i="17"/>
  <c r="H26" i="17"/>
  <c r="G26" i="17"/>
  <c r="F26" i="17"/>
  <c r="E26" i="17"/>
  <c r="D26" i="17"/>
  <c r="C26" i="17"/>
  <c r="N24" i="17"/>
  <c r="B26" i="18" s="1"/>
  <c r="N23" i="17"/>
  <c r="B25" i="18"/>
  <c r="N22" i="17"/>
  <c r="B24" i="18"/>
  <c r="N21" i="17"/>
  <c r="B23" i="18"/>
  <c r="N20" i="17"/>
  <c r="B22" i="18"/>
  <c r="B80" i="18" s="1"/>
  <c r="N19" i="17"/>
  <c r="B21" i="18" s="1"/>
  <c r="N18" i="17"/>
  <c r="B20" i="18"/>
  <c r="N17" i="17"/>
  <c r="B19" i="18"/>
  <c r="N16" i="17"/>
  <c r="B18" i="18"/>
  <c r="B76" i="18" s="1"/>
  <c r="N15" i="17"/>
  <c r="B17" i="18"/>
  <c r="N14" i="17"/>
  <c r="B16" i="18"/>
  <c r="B74" i="18" s="1"/>
  <c r="N13" i="17"/>
  <c r="B15" i="18"/>
  <c r="N12" i="17"/>
  <c r="B14" i="18" s="1"/>
  <c r="N11" i="17"/>
  <c r="B13" i="18"/>
  <c r="B12" i="18"/>
  <c r="B70" i="18" s="1"/>
  <c r="N9" i="17"/>
  <c r="B11" i="18"/>
  <c r="N8" i="17"/>
  <c r="B10" i="18" s="1"/>
  <c r="N7" i="17"/>
  <c r="B9" i="18"/>
  <c r="N73" i="17"/>
  <c r="F60" i="18" l="1"/>
  <c r="P1" i="21"/>
  <c r="F61" i="18"/>
  <c r="P2" i="21"/>
  <c r="C55" i="18"/>
  <c r="D14" i="18"/>
  <c r="E14" i="18" s="1"/>
  <c r="C9" i="18"/>
  <c r="F9" i="18" s="1"/>
  <c r="C24" i="18"/>
  <c r="F24" i="18" s="1"/>
  <c r="D22" i="18"/>
  <c r="E22" i="18" s="1"/>
  <c r="B57" i="18"/>
  <c r="B67" i="18"/>
  <c r="B85" i="18"/>
  <c r="B78" i="18"/>
  <c r="B75" i="18"/>
  <c r="B69" i="18"/>
  <c r="B82" i="18"/>
  <c r="B79" i="18"/>
  <c r="B84" i="18"/>
  <c r="E42" i="18"/>
  <c r="B77" i="18"/>
  <c r="C54" i="18"/>
  <c r="F54" i="18" s="1"/>
  <c r="D38" i="18"/>
  <c r="E38" i="18" s="1"/>
  <c r="L1" i="17"/>
  <c r="L54" i="17" s="1"/>
  <c r="C48" i="18"/>
  <c r="F48" i="18" s="1"/>
  <c r="D47" i="18"/>
  <c r="E47" i="18" s="1"/>
  <c r="C14" i="18"/>
  <c r="F14" i="18" s="1"/>
  <c r="F72" i="18" s="1"/>
  <c r="N61" i="17"/>
  <c r="C42" i="18"/>
  <c r="F42" i="18" s="1"/>
  <c r="D19" i="18"/>
  <c r="E19" i="18" s="1"/>
  <c r="N71" i="17"/>
  <c r="C40" i="18"/>
  <c r="F40" i="18" s="1"/>
  <c r="C53" i="18"/>
  <c r="F53" i="18" s="1"/>
  <c r="F82" i="18" s="1"/>
  <c r="D40" i="18"/>
  <c r="E40" i="18" s="1"/>
  <c r="D51" i="18"/>
  <c r="E51" i="18" s="1"/>
  <c r="F1" i="18"/>
  <c r="D24" i="18"/>
  <c r="E24" i="18" s="1"/>
  <c r="D9" i="18"/>
  <c r="E9" i="18" s="1"/>
  <c r="D21" i="18"/>
  <c r="E21" i="18" s="1"/>
  <c r="C18" i="18"/>
  <c r="F18" i="18" s="1"/>
  <c r="B81" i="18"/>
  <c r="D45" i="18"/>
  <c r="E45" i="18" s="1"/>
  <c r="D46" i="18"/>
  <c r="E46" i="18" s="1"/>
  <c r="E78" i="17"/>
  <c r="D48" i="18"/>
  <c r="E48" i="18" s="1"/>
  <c r="C22" i="18"/>
  <c r="D39" i="18"/>
  <c r="E39" i="18" s="1"/>
  <c r="B73" i="18"/>
  <c r="D27" i="18"/>
  <c r="E27" i="18" s="1"/>
  <c r="D53" i="18"/>
  <c r="E53" i="18" s="1"/>
  <c r="C50" i="18"/>
  <c r="F50" i="18" s="1"/>
  <c r="D55" i="18"/>
  <c r="E55" i="18" s="1"/>
  <c r="F51" i="18"/>
  <c r="C51" i="18"/>
  <c r="C38" i="18"/>
  <c r="F38" i="18" s="1"/>
  <c r="D25" i="18"/>
  <c r="E25" i="18" s="1"/>
  <c r="C13" i="18"/>
  <c r="F13" i="18" s="1"/>
  <c r="D17" i="18"/>
  <c r="E17" i="18" s="1"/>
  <c r="D12" i="18"/>
  <c r="E12" i="18" s="1"/>
  <c r="F2" i="18"/>
  <c r="D52" i="18"/>
  <c r="E52" i="18" s="1"/>
  <c r="C12" i="18"/>
  <c r="F12" i="18" s="1"/>
  <c r="H78" i="17"/>
  <c r="B83" i="18"/>
  <c r="D11" i="18"/>
  <c r="E11" i="18" s="1"/>
  <c r="D20" i="18"/>
  <c r="E20" i="18" s="1"/>
  <c r="D41" i="18"/>
  <c r="E41" i="18" s="1"/>
  <c r="C49" i="18"/>
  <c r="F49" i="18" s="1"/>
  <c r="F22" i="18"/>
  <c r="C43" i="18"/>
  <c r="C39" i="18"/>
  <c r="F39" i="18" s="1"/>
  <c r="C26" i="18"/>
  <c r="F26" i="18" s="1"/>
  <c r="F84" i="18" s="1"/>
  <c r="C20" i="18"/>
  <c r="F20" i="18" s="1"/>
  <c r="D18" i="18"/>
  <c r="E18" i="18" s="1"/>
  <c r="E76" i="18" s="1"/>
  <c r="C52" i="18"/>
  <c r="F52" i="18" s="1"/>
  <c r="C46" i="18"/>
  <c r="F46" i="18" s="1"/>
  <c r="F75" i="18" s="1"/>
  <c r="D44" i="18"/>
  <c r="E44" i="18" s="1"/>
  <c r="F55" i="18"/>
  <c r="F43" i="18"/>
  <c r="D56" i="18"/>
  <c r="C56" i="18" s="1"/>
  <c r="F56" i="18" s="1"/>
  <c r="D43" i="18"/>
  <c r="E43" i="18" s="1"/>
  <c r="C10" i="18"/>
  <c r="F10" i="18" s="1"/>
  <c r="C23" i="18"/>
  <c r="F23" i="18" s="1"/>
  <c r="F81" i="18" s="1"/>
  <c r="C21" i="18"/>
  <c r="F21" i="18" s="1"/>
  <c r="F79" i="18" s="1"/>
  <c r="C11" i="18"/>
  <c r="F11" i="18" s="1"/>
  <c r="F69" i="18" s="1"/>
  <c r="D26" i="18"/>
  <c r="E26" i="18" s="1"/>
  <c r="C25" i="18"/>
  <c r="F25" i="18"/>
  <c r="D23" i="18"/>
  <c r="E23" i="18" s="1"/>
  <c r="C16" i="18"/>
  <c r="F16" i="18" s="1"/>
  <c r="C45" i="18"/>
  <c r="F45" i="18" s="1"/>
  <c r="C47" i="18"/>
  <c r="F47" i="18" s="1"/>
  <c r="D49" i="18"/>
  <c r="E49" i="18" s="1"/>
  <c r="D16" i="18"/>
  <c r="E16" i="18" s="1"/>
  <c r="D54" i="18"/>
  <c r="E54" i="18" s="1"/>
  <c r="D15" i="18"/>
  <c r="E15" i="18" s="1"/>
  <c r="D78" i="17"/>
  <c r="N52" i="17"/>
  <c r="C41" i="18"/>
  <c r="F41" i="18" s="1"/>
  <c r="C44" i="18"/>
  <c r="F44" i="18" s="1"/>
  <c r="D50" i="18"/>
  <c r="E50" i="18" s="1"/>
  <c r="C15" i="18"/>
  <c r="F15" i="18" s="1"/>
  <c r="L2" i="17"/>
  <c r="L55" i="17" s="1"/>
  <c r="D10" i="18"/>
  <c r="E10" i="18" s="1"/>
  <c r="C27" i="18"/>
  <c r="F27" i="18" s="1"/>
  <c r="C19" i="18"/>
  <c r="F19" i="18" s="1"/>
  <c r="D13" i="18"/>
  <c r="E13" i="18" s="1"/>
  <c r="N66" i="17"/>
  <c r="N78" i="17"/>
  <c r="B72" i="18"/>
  <c r="B71" i="18"/>
  <c r="B28" i="18"/>
  <c r="B68" i="18"/>
  <c r="N26" i="17"/>
  <c r="E71" i="18" l="1"/>
  <c r="F76" i="18"/>
  <c r="F73" i="18"/>
  <c r="E67" i="18"/>
  <c r="E74" i="18"/>
  <c r="E84" i="18"/>
  <c r="F80" i="18"/>
  <c r="E83" i="18"/>
  <c r="E79" i="18"/>
  <c r="F85" i="18"/>
  <c r="F57" i="18"/>
  <c r="F67" i="18"/>
  <c r="E73" i="18"/>
  <c r="F78" i="18"/>
  <c r="E69" i="18"/>
  <c r="F74" i="18"/>
  <c r="E80" i="18"/>
  <c r="E81" i="18"/>
  <c r="E78" i="18"/>
  <c r="E75" i="18"/>
  <c r="F71" i="18"/>
  <c r="F70" i="18"/>
  <c r="E56" i="18"/>
  <c r="E57" i="18" s="1"/>
  <c r="F83" i="18"/>
  <c r="E70" i="18"/>
  <c r="F77" i="18"/>
  <c r="E77" i="18"/>
  <c r="E72" i="18"/>
  <c r="E82" i="18"/>
  <c r="B86" i="18"/>
  <c r="F68" i="18"/>
  <c r="F28" i="18"/>
  <c r="E68" i="18"/>
  <c r="E28" i="18"/>
  <c r="E85" i="18" l="1"/>
  <c r="E86" i="18" s="1"/>
  <c r="F86" i="18"/>
  <c r="F29" i="20" l="1"/>
  <c r="F31" i="20" s="1"/>
  <c r="J31" i="21" l="1"/>
  <c r="C29" i="21" s="1"/>
  <c r="D17" i="16"/>
  <c r="Q31" i="21"/>
  <c r="M31" i="21"/>
  <c r="O31" i="21"/>
  <c r="R31" i="21"/>
  <c r="K31" i="21"/>
  <c r="N31" i="21"/>
  <c r="P31" i="21"/>
  <c r="L31" i="21"/>
  <c r="C17" i="16" s="1"/>
  <c r="C30" i="21" l="1"/>
  <c r="C37" i="21"/>
  <c r="C3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H5" authorId="0" shapeId="0" xr:uid="{00000000-0006-0000-0000-000001000000}">
      <text>
        <r>
          <rPr>
            <b/>
            <sz val="9"/>
            <color indexed="81"/>
            <rFont val="ＭＳ Ｐゴシック"/>
            <family val="3"/>
            <charset val="128"/>
          </rPr>
          <t>印刷日が自動入力されます。</t>
        </r>
      </text>
    </comment>
    <comment ref="H15" authorId="0" shapeId="0" xr:uid="{00000000-0006-0000-0000-000002000000}">
      <text>
        <r>
          <rPr>
            <b/>
            <sz val="9"/>
            <color indexed="81"/>
            <rFont val="ＭＳ Ｐゴシック"/>
            <family val="3"/>
            <charset val="128"/>
          </rPr>
          <t>施設名を入力して下さい。</t>
        </r>
        <r>
          <rPr>
            <sz val="9"/>
            <color indexed="81"/>
            <rFont val="ＭＳ Ｐゴシック"/>
            <family val="3"/>
            <charset val="128"/>
          </rPr>
          <t xml:space="preserve">
ここに入力いただくと、別表にも反映されます。</t>
        </r>
      </text>
    </comment>
    <comment ref="H16" authorId="0" shapeId="0" xr:uid="{00000000-0006-0000-0000-000003000000}">
      <text>
        <r>
          <rPr>
            <b/>
            <sz val="9"/>
            <color indexed="81"/>
            <rFont val="ＭＳ Ｐゴシック"/>
            <family val="3"/>
            <charset val="128"/>
          </rPr>
          <t xml:space="preserve">施設コード（４桁）を入力して下さい。
</t>
        </r>
        <r>
          <rPr>
            <sz val="9"/>
            <color indexed="81"/>
            <rFont val="ＭＳ Ｐゴシック"/>
            <family val="3"/>
            <charset val="128"/>
          </rPr>
          <t xml:space="preserve">ここに入力いただくと、別表にも反映されます。
</t>
        </r>
      </text>
    </comment>
    <comment ref="F30" authorId="0" shapeId="0" xr:uid="{00000000-0006-0000-0000-000004000000}">
      <text>
        <r>
          <rPr>
            <b/>
            <sz val="9"/>
            <color indexed="81"/>
            <rFont val="ＭＳ Ｐゴシック"/>
            <family val="3"/>
            <charset val="128"/>
          </rPr>
          <t>現在の交付決定額を入力して下さい。</t>
        </r>
      </text>
    </comment>
    <comment ref="F31" authorId="0" shapeId="0" xr:uid="{00000000-0006-0000-0000-000005000000}">
      <text>
        <r>
          <rPr>
            <b/>
            <sz val="9"/>
            <color indexed="81"/>
            <rFont val="ＭＳ Ｐゴシック"/>
            <family val="3"/>
            <charset val="128"/>
          </rPr>
          <t>自動計算されます。</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H6" authorId="0" shapeId="0" xr:uid="{00000000-0006-0000-0200-000001000000}">
      <text>
        <r>
          <rPr>
            <b/>
            <sz val="9"/>
            <color indexed="10"/>
            <rFont val="MS P ゴシック"/>
            <family val="3"/>
            <charset val="128"/>
          </rPr>
          <t>令和８年10月１日までは実績を入力して下さい。
それ以降分は見込の数値を入力して下さい。</t>
        </r>
      </text>
    </comment>
    <comment ref="A7" authorId="0" shapeId="0" xr:uid="{00000000-0006-0000-0200-000002000000}">
      <text>
        <r>
          <rPr>
            <b/>
            <sz val="9"/>
            <color indexed="10"/>
            <rFont val="MS P ゴシック"/>
            <family val="3"/>
            <charset val="128"/>
          </rPr>
          <t>令和８年９月  日付け八健高第2395号軽費老人ホーム利用料等取扱基準で定める「対象収入による階層区分</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松岡　はるか</author>
    <author>大阪府</author>
  </authors>
  <commentList>
    <comment ref="A1" authorId="0" shapeId="0" xr:uid="{0437D536-18A0-4FC2-902A-F4464B854A90}">
      <text>
        <r>
          <rPr>
            <b/>
            <sz val="10"/>
            <color indexed="10"/>
            <rFont val="MS P ゴシック"/>
            <family val="3"/>
            <charset val="128"/>
          </rPr>
          <t>・特定施設入居者生活介護及びその他サービスに従事する職員については入力しないでください。
・小数点第２位以下を切捨ててください。</t>
        </r>
      </text>
    </comment>
    <comment ref="L6" authorId="1" shapeId="0" xr:uid="{B2787B5E-2914-40FE-8531-99FE5A9DC3D9}">
      <text>
        <r>
          <rPr>
            <b/>
            <sz val="9"/>
            <color indexed="10"/>
            <rFont val="MS P ゴシック"/>
            <family val="3"/>
            <charset val="128"/>
          </rPr>
          <t>令和８年９月までは実績を入力して下さい。
それ以降分は見込の数値を入力して下さい。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H5" authorId="0" shapeId="0" xr:uid="{48D2D956-5548-43BF-9CBB-BDB60367E26C}">
      <text>
        <r>
          <rPr>
            <b/>
            <sz val="10"/>
            <color indexed="81"/>
            <rFont val="MS P ゴシック"/>
            <family val="3"/>
            <charset val="128"/>
          </rPr>
          <t>印刷日が自動入力されます。</t>
        </r>
      </text>
    </comment>
  </commentList>
</comments>
</file>

<file path=xl/sharedStrings.xml><?xml version="1.0" encoding="utf-8"?>
<sst xmlns="http://schemas.openxmlformats.org/spreadsheetml/2006/main" count="294" uniqueCount="174">
  <si>
    <t>事務費基準額</t>
  </si>
  <si>
    <t>備考</t>
  </si>
  <si>
    <t>階層区分</t>
  </si>
  <si>
    <t>4月</t>
  </si>
  <si>
    <t>5月</t>
  </si>
  <si>
    <t>6月</t>
  </si>
  <si>
    <t>７月</t>
  </si>
  <si>
    <t>８月</t>
  </si>
  <si>
    <t>９月</t>
  </si>
  <si>
    <t>10月</t>
  </si>
  <si>
    <t>11月</t>
  </si>
  <si>
    <t>12月</t>
  </si>
  <si>
    <t>１月</t>
  </si>
  <si>
    <t>２月</t>
  </si>
  <si>
    <t>３月</t>
  </si>
  <si>
    <t>計</t>
  </si>
  <si>
    <t>階層の区分</t>
  </si>
  <si>
    <t>(注)</t>
  </si>
  <si>
    <t>　単価区分ごとに別々に記入し、「備考」欄に加算・月別等その理由を簡潔に記入すること。</t>
  </si>
  <si>
    <t>補　助　金　所　要　額　調　書</t>
    <rPh sb="0" eb="5">
      <t>ホジョキン</t>
    </rPh>
    <rPh sb="6" eb="7">
      <t>トコロ</t>
    </rPh>
    <rPh sb="8" eb="9">
      <t>ヨウ</t>
    </rPh>
    <rPh sb="10" eb="11">
      <t>ガク</t>
    </rPh>
    <rPh sb="12" eb="13">
      <t>チョウ</t>
    </rPh>
    <rPh sb="14" eb="15">
      <t>ショ</t>
    </rPh>
    <phoneticPr fontId="1"/>
  </si>
  <si>
    <t>夫婦の場合</t>
    <rPh sb="0" eb="2">
      <t>フウフ</t>
    </rPh>
    <rPh sb="3" eb="5">
      <t>バアイ</t>
    </rPh>
    <phoneticPr fontId="1"/>
  </si>
  <si>
    <t>施設名</t>
    <rPh sb="0" eb="2">
      <t>シセツ</t>
    </rPh>
    <rPh sb="2" eb="3">
      <t>メイ</t>
    </rPh>
    <phoneticPr fontId="1"/>
  </si>
  <si>
    <t>（注１）</t>
    <rPh sb="1" eb="2">
      <t>チュウ</t>
    </rPh>
    <phoneticPr fontId="1"/>
  </si>
  <si>
    <t>施設コード</t>
    <rPh sb="0" eb="2">
      <t>シセツ</t>
    </rPh>
    <phoneticPr fontId="1"/>
  </si>
  <si>
    <t>（一般、特定入所者合計分）</t>
    <rPh sb="1" eb="3">
      <t>イッパン</t>
    </rPh>
    <rPh sb="4" eb="6">
      <t>トクテイ</t>
    </rPh>
    <rPh sb="6" eb="9">
      <t>ニュウショシャ</t>
    </rPh>
    <rPh sb="9" eb="11">
      <t>ゴウケイ</t>
    </rPh>
    <rPh sb="11" eb="12">
      <t>ブン</t>
    </rPh>
    <phoneticPr fontId="1"/>
  </si>
  <si>
    <t>施設定員</t>
    <rPh sb="0" eb="2">
      <t>シセツ</t>
    </rPh>
    <phoneticPr fontId="1"/>
  </si>
  <si>
    <t>事務費分
（月額）②</t>
    <rPh sb="0" eb="2">
      <t>ジム</t>
    </rPh>
    <rPh sb="2" eb="3">
      <t>ヒ</t>
    </rPh>
    <rPh sb="3" eb="4">
      <t>ブン</t>
    </rPh>
    <rPh sb="6" eb="8">
      <t>ゲツガク</t>
    </rPh>
    <phoneticPr fontId="1"/>
  </si>
  <si>
    <t>事務費（月額基準単価）</t>
    <rPh sb="0" eb="2">
      <t>ジム</t>
    </rPh>
    <rPh sb="2" eb="3">
      <t>ヒ</t>
    </rPh>
    <rPh sb="4" eb="6">
      <t>ゲツガク</t>
    </rPh>
    <rPh sb="6" eb="8">
      <t>キジュン</t>
    </rPh>
    <rPh sb="8" eb="10">
      <t>タンカ</t>
    </rPh>
    <phoneticPr fontId="1"/>
  </si>
  <si>
    <t>サービスの提供に要する費用の全額</t>
  </si>
  <si>
    <t>（注２）</t>
    <rPh sb="1" eb="2">
      <t>チュウ</t>
    </rPh>
    <phoneticPr fontId="1"/>
  </si>
  <si>
    <t>　特定施設入所者生活介護の指定を受けた施設は、（特定施設入所者分）及び（一般、特定施設入所者分）も記入すること。</t>
    <rPh sb="1" eb="3">
      <t>トクテイ</t>
    </rPh>
    <rPh sb="3" eb="5">
      <t>シセツ</t>
    </rPh>
    <rPh sb="5" eb="8">
      <t>ニュウショシャ</t>
    </rPh>
    <rPh sb="8" eb="10">
      <t>セイカツ</t>
    </rPh>
    <rPh sb="10" eb="12">
      <t>カイゴ</t>
    </rPh>
    <rPh sb="13" eb="15">
      <t>シテイ</t>
    </rPh>
    <rPh sb="16" eb="17">
      <t>ウ</t>
    </rPh>
    <rPh sb="19" eb="21">
      <t>シセツ</t>
    </rPh>
    <rPh sb="24" eb="26">
      <t>トクテイ</t>
    </rPh>
    <rPh sb="26" eb="28">
      <t>シセツ</t>
    </rPh>
    <rPh sb="28" eb="31">
      <t>ニュウショシャ</t>
    </rPh>
    <rPh sb="31" eb="32">
      <t>ブン</t>
    </rPh>
    <rPh sb="33" eb="34">
      <t>オヨ</t>
    </rPh>
    <rPh sb="36" eb="38">
      <t>イッパン</t>
    </rPh>
    <rPh sb="39" eb="41">
      <t>トクテイ</t>
    </rPh>
    <rPh sb="41" eb="43">
      <t>シセツ</t>
    </rPh>
    <rPh sb="43" eb="46">
      <t>ニュウショシャ</t>
    </rPh>
    <rPh sb="46" eb="47">
      <t>ブン</t>
    </rPh>
    <rPh sb="49" eb="51">
      <t>キニュウ</t>
    </rPh>
    <phoneticPr fontId="1"/>
  </si>
  <si>
    <t>(注２)</t>
    <rPh sb="1" eb="2">
      <t>チュウ</t>
    </rPh>
    <phoneticPr fontId="1"/>
  </si>
  <si>
    <t>所　 在　 地</t>
    <rPh sb="0" eb="1">
      <t>トコロ</t>
    </rPh>
    <rPh sb="3" eb="4">
      <t>ザイ</t>
    </rPh>
    <rPh sb="6" eb="7">
      <t>チ</t>
    </rPh>
    <phoneticPr fontId="1"/>
  </si>
  <si>
    <t>法　 人　 名</t>
    <rPh sb="0" eb="1">
      <t>ホウ</t>
    </rPh>
    <rPh sb="3" eb="4">
      <t>ヒト</t>
    </rPh>
    <rPh sb="6" eb="7">
      <t>メイ</t>
    </rPh>
    <phoneticPr fontId="1"/>
  </si>
  <si>
    <t>代表者氏名</t>
    <rPh sb="0" eb="3">
      <t>ダイヒョウシャ</t>
    </rPh>
    <rPh sb="3" eb="5">
      <t>シメイ</t>
    </rPh>
    <phoneticPr fontId="1"/>
  </si>
  <si>
    <t>施　設　名</t>
    <rPh sb="0" eb="1">
      <t>シ</t>
    </rPh>
    <rPh sb="2" eb="3">
      <t>セツ</t>
    </rPh>
    <rPh sb="4" eb="5">
      <t>メイ</t>
    </rPh>
    <phoneticPr fontId="1"/>
  </si>
  <si>
    <t>記</t>
    <rPh sb="0" eb="1">
      <t>キ</t>
    </rPh>
    <phoneticPr fontId="1"/>
  </si>
  <si>
    <t>施　設　情　報</t>
    <rPh sb="0" eb="1">
      <t>シ</t>
    </rPh>
    <rPh sb="2" eb="3">
      <t>セツ</t>
    </rPh>
    <rPh sb="4" eb="5">
      <t>ジョウ</t>
    </rPh>
    <rPh sb="6" eb="7">
      <t>ホウ</t>
    </rPh>
    <phoneticPr fontId="1"/>
  </si>
  <si>
    <t>施設形態</t>
    <rPh sb="0" eb="2">
      <t>シセツ</t>
    </rPh>
    <rPh sb="2" eb="4">
      <t>ケイタイ</t>
    </rPh>
    <phoneticPr fontId="1"/>
  </si>
  <si>
    <t>特定施設入所者生活介護の指定有無</t>
    <rPh sb="0" eb="2">
      <t>トクテイ</t>
    </rPh>
    <rPh sb="2" eb="4">
      <t>シセツ</t>
    </rPh>
    <rPh sb="4" eb="6">
      <t>ニュウショ</t>
    </rPh>
    <rPh sb="6" eb="7">
      <t>シャ</t>
    </rPh>
    <rPh sb="7" eb="9">
      <t>セイカツ</t>
    </rPh>
    <rPh sb="9" eb="11">
      <t>カイゴ</t>
    </rPh>
    <rPh sb="12" eb="14">
      <t>シテイ</t>
    </rPh>
    <rPh sb="14" eb="16">
      <t>ウム</t>
    </rPh>
    <phoneticPr fontId="1"/>
  </si>
  <si>
    <t>軽費老人ホーム定員数</t>
    <rPh sb="0" eb="2">
      <t>ケイヒ</t>
    </rPh>
    <rPh sb="2" eb="4">
      <t>ロウジン</t>
    </rPh>
    <rPh sb="7" eb="10">
      <t>テイインスウ</t>
    </rPh>
    <phoneticPr fontId="1"/>
  </si>
  <si>
    <t>（内特定施設定員数）</t>
    <rPh sb="1" eb="2">
      <t>ウチ</t>
    </rPh>
    <rPh sb="2" eb="4">
      <t>トクテイ</t>
    </rPh>
    <rPh sb="4" eb="6">
      <t>シセツ</t>
    </rPh>
    <rPh sb="6" eb="9">
      <t>テイインスウ</t>
    </rPh>
    <phoneticPr fontId="1"/>
  </si>
  <si>
    <t>一般入所　事務費単価
（月額基準単価）</t>
    <rPh sb="0" eb="2">
      <t>イッパン</t>
    </rPh>
    <rPh sb="2" eb="4">
      <t>ニュウショ</t>
    </rPh>
    <rPh sb="5" eb="8">
      <t>ジムヒ</t>
    </rPh>
    <rPh sb="8" eb="10">
      <t>タンカ</t>
    </rPh>
    <rPh sb="12" eb="14">
      <t>ゲツガク</t>
    </rPh>
    <rPh sb="14" eb="16">
      <t>キジュン</t>
    </rPh>
    <rPh sb="16" eb="18">
      <t>タンカ</t>
    </rPh>
    <phoneticPr fontId="1"/>
  </si>
  <si>
    <t>特定施設入所者生活介護　事務費単価
（月額基準単価）</t>
    <phoneticPr fontId="1"/>
  </si>
  <si>
    <t>項目</t>
    <rPh sb="0" eb="2">
      <t>コウモク</t>
    </rPh>
    <phoneticPr fontId="1"/>
  </si>
  <si>
    <t>金額</t>
    <rPh sb="0" eb="2">
      <t>キンガク</t>
    </rPh>
    <phoneticPr fontId="1"/>
  </si>
  <si>
    <t>備考</t>
    <rPh sb="0" eb="2">
      <t>ビコウ</t>
    </rPh>
    <phoneticPr fontId="1"/>
  </si>
  <si>
    <t>事務費支出額</t>
    <rPh sb="0" eb="3">
      <t>ジムヒ</t>
    </rPh>
    <rPh sb="3" eb="6">
      <t>シシュツガク</t>
    </rPh>
    <phoneticPr fontId="1"/>
  </si>
  <si>
    <t>（B)</t>
    <phoneticPr fontId="1"/>
  </si>
  <si>
    <t>事務費基準額</t>
    <rPh sb="0" eb="3">
      <t>ジムヒ</t>
    </rPh>
    <rPh sb="3" eb="5">
      <t>キジュン</t>
    </rPh>
    <rPh sb="5" eb="6">
      <t>ガク</t>
    </rPh>
    <phoneticPr fontId="1"/>
  </si>
  <si>
    <t>（C)</t>
    <phoneticPr fontId="1"/>
  </si>
  <si>
    <t>事務費本人徴収額</t>
    <rPh sb="0" eb="3">
      <t>ジムヒ</t>
    </rPh>
    <rPh sb="3" eb="5">
      <t>ホンニン</t>
    </rPh>
    <rPh sb="5" eb="8">
      <t>チョウシュウガク</t>
    </rPh>
    <phoneticPr fontId="1"/>
  </si>
  <si>
    <t>（D)</t>
    <phoneticPr fontId="1"/>
  </si>
  <si>
    <t>減免額・補助所要額</t>
    <rPh sb="0" eb="2">
      <t>ゲンメン</t>
    </rPh>
    <rPh sb="2" eb="3">
      <t>ガク</t>
    </rPh>
    <rPh sb="4" eb="6">
      <t>ホジョ</t>
    </rPh>
    <rPh sb="6" eb="8">
      <t>ショヨウ</t>
    </rPh>
    <rPh sb="8" eb="9">
      <t>ガク</t>
    </rPh>
    <phoneticPr fontId="1"/>
  </si>
  <si>
    <t>（E)=（B)又は（C）ー（D)</t>
    <rPh sb="7" eb="8">
      <t>マタ</t>
    </rPh>
    <phoneticPr fontId="1"/>
  </si>
  <si>
    <t>(B)欄の額又は(C)欄の額のいずれか少ない方の額から(D)欄の額を減じた額が入力されます。</t>
    <rPh sb="39" eb="41">
      <t>ニュウリョク</t>
    </rPh>
    <phoneticPr fontId="1"/>
  </si>
  <si>
    <t>一般入所者分</t>
    <rPh sb="0" eb="2">
      <t>イッパン</t>
    </rPh>
    <rPh sb="2" eb="5">
      <t>ニュウショシャ</t>
    </rPh>
    <rPh sb="5" eb="6">
      <t>ブン</t>
    </rPh>
    <phoneticPr fontId="1"/>
  </si>
  <si>
    <t>定員</t>
    <rPh sb="0" eb="2">
      <t>テイイン</t>
    </rPh>
    <phoneticPr fontId="1"/>
  </si>
  <si>
    <t>　各月の利用人員は、各月初日の実利用人員を記入すること。（ただし、事業開始後３ヶ月を経過した日の属する月までは、30日又は当該月の実日数で除した人員によること。）</t>
    <phoneticPr fontId="1"/>
  </si>
  <si>
    <t>特定施設入所者分</t>
    <rPh sb="0" eb="2">
      <t>トクテイ</t>
    </rPh>
    <rPh sb="2" eb="4">
      <t>シセツ</t>
    </rPh>
    <rPh sb="4" eb="7">
      <t>ニュウショシャ</t>
    </rPh>
    <rPh sb="7" eb="8">
      <t>ブン</t>
    </rPh>
    <phoneticPr fontId="1"/>
  </si>
  <si>
    <t>（注３）</t>
    <rPh sb="1" eb="2">
      <t>チュウ</t>
    </rPh>
    <phoneticPr fontId="1"/>
  </si>
  <si>
    <t>事務費本人徴収額
⑤=①×②</t>
    <phoneticPr fontId="1"/>
  </si>
  <si>
    <t>年額
④=①×③</t>
    <rPh sb="0" eb="2">
      <t>ネンガクガク</t>
    </rPh>
    <phoneticPr fontId="1"/>
  </si>
  <si>
    <t>(注１)</t>
    <phoneticPr fontId="1"/>
  </si>
  <si>
    <t>　特定施設入所者生活介護の指定を受けた施設は、（特定施設入所者分）及び（一般、特定施設入所者分）も記入すること。</t>
    <phoneticPr fontId="1"/>
  </si>
  <si>
    <t>別表１　補助金所要額調書</t>
    <rPh sb="0" eb="2">
      <t>ベッピョウ</t>
    </rPh>
    <rPh sb="4" eb="7">
      <t>ホジョキン</t>
    </rPh>
    <rPh sb="7" eb="9">
      <t>ショヨウ</t>
    </rPh>
    <rPh sb="9" eb="10">
      <t>ガク</t>
    </rPh>
    <rPh sb="10" eb="12">
      <t>チョウショ</t>
    </rPh>
    <phoneticPr fontId="1"/>
  </si>
  <si>
    <t>一般、特定入所者　合計分</t>
    <phoneticPr fontId="1"/>
  </si>
  <si>
    <t>合計</t>
    <rPh sb="0" eb="2">
      <t>ゴウケイ</t>
    </rPh>
    <phoneticPr fontId="1"/>
  </si>
  <si>
    <t>月額③</t>
    <rPh sb="0" eb="2">
      <t>ゲツガク</t>
    </rPh>
    <phoneticPr fontId="1"/>
  </si>
  <si>
    <t>単価区分別利用人員
①</t>
    <phoneticPr fontId="1"/>
  </si>
  <si>
    <t>夫婦の
場合</t>
    <rPh sb="0" eb="2">
      <t>フウフ</t>
    </rPh>
    <rPh sb="4" eb="6">
      <t>バアイ</t>
    </rPh>
    <phoneticPr fontId="1"/>
  </si>
  <si>
    <t>軽費老人ホーム事務費補助金変更交付申請書</t>
    <rPh sb="0" eb="2">
      <t>ケイヒ</t>
    </rPh>
    <rPh sb="2" eb="4">
      <t>ロウジン</t>
    </rPh>
    <rPh sb="7" eb="10">
      <t>ジムヒ</t>
    </rPh>
    <rPh sb="10" eb="13">
      <t>ホジョキン</t>
    </rPh>
    <rPh sb="13" eb="15">
      <t>ヘンコウ</t>
    </rPh>
    <rPh sb="15" eb="17">
      <t>コウフ</t>
    </rPh>
    <rPh sb="17" eb="20">
      <t>シンセイショ</t>
    </rPh>
    <phoneticPr fontId="1"/>
  </si>
  <si>
    <t>１　補助金　変更後交付申請額</t>
    <rPh sb="2" eb="5">
      <t>ホジョキン</t>
    </rPh>
    <rPh sb="6" eb="8">
      <t>ヘンコウ</t>
    </rPh>
    <rPh sb="8" eb="9">
      <t>ゴ</t>
    </rPh>
    <rPh sb="9" eb="11">
      <t>コウフ</t>
    </rPh>
    <rPh sb="11" eb="13">
      <t>シンセイ</t>
    </rPh>
    <rPh sb="13" eb="14">
      <t>ガク</t>
    </rPh>
    <phoneticPr fontId="1"/>
  </si>
  <si>
    <t>円</t>
    <rPh sb="0" eb="1">
      <t>エン</t>
    </rPh>
    <phoneticPr fontId="1"/>
  </si>
  <si>
    <t>２　補助金　既交付決定額</t>
    <rPh sb="2" eb="5">
      <t>ホジョキン</t>
    </rPh>
    <rPh sb="6" eb="7">
      <t>スデ</t>
    </rPh>
    <rPh sb="7" eb="9">
      <t>コウフ</t>
    </rPh>
    <rPh sb="9" eb="11">
      <t>ケッテイ</t>
    </rPh>
    <rPh sb="11" eb="12">
      <t>ガク</t>
    </rPh>
    <phoneticPr fontId="1"/>
  </si>
  <si>
    <t>３　差引増減額</t>
    <rPh sb="2" eb="4">
      <t>サシヒキ</t>
    </rPh>
    <rPh sb="4" eb="7">
      <t>ゾウゲンガク</t>
    </rPh>
    <phoneticPr fontId="1"/>
  </si>
  <si>
    <t>変更交付申請用</t>
    <rPh sb="0" eb="2">
      <t>ヘンコウ</t>
    </rPh>
    <rPh sb="2" eb="4">
      <t>コウフ</t>
    </rPh>
    <rPh sb="4" eb="6">
      <t>シンセイ</t>
    </rPh>
    <rPh sb="6" eb="7">
      <t>ヨウ</t>
    </rPh>
    <phoneticPr fontId="1"/>
  </si>
  <si>
    <r>
      <rPr>
        <b/>
        <u/>
        <sz val="12"/>
        <rFont val="ＭＳ Ｐゴシック"/>
        <family val="3"/>
        <charset val="128"/>
      </rPr>
      <t>交付申請時の事務費支出額</t>
    </r>
    <r>
      <rPr>
        <sz val="12"/>
        <rFont val="ＭＳ Ｐゴシック"/>
        <family val="3"/>
        <charset val="128"/>
      </rPr>
      <t>を入力してください。</t>
    </r>
    <rPh sb="0" eb="2">
      <t>コウフ</t>
    </rPh>
    <rPh sb="2" eb="5">
      <t>シンセイジ</t>
    </rPh>
    <rPh sb="9" eb="11">
      <t>シシュツ</t>
    </rPh>
    <rPh sb="13" eb="15">
      <t>ニュウリョク</t>
    </rPh>
    <phoneticPr fontId="1"/>
  </si>
  <si>
    <t>別表2　階層別・月別利用人員内訳</t>
    <rPh sb="0" eb="2">
      <t>ベッピョウ</t>
    </rPh>
    <phoneticPr fontId="1"/>
  </si>
  <si>
    <t>別表3　利用料納付額及び事務費基準額内訳</t>
    <rPh sb="0" eb="2">
      <t>ベッピョウ</t>
    </rPh>
    <rPh sb="4" eb="6">
      <t>リヨウ</t>
    </rPh>
    <rPh sb="6" eb="7">
      <t>リョウ</t>
    </rPh>
    <rPh sb="7" eb="9">
      <t>ノウフ</t>
    </rPh>
    <rPh sb="9" eb="10">
      <t>ガク</t>
    </rPh>
    <rPh sb="10" eb="11">
      <t>オヨ</t>
    </rPh>
    <rPh sb="12" eb="15">
      <t>ジムヒ</t>
    </rPh>
    <rPh sb="15" eb="17">
      <t>キジュン</t>
    </rPh>
    <rPh sb="17" eb="18">
      <t>ガク</t>
    </rPh>
    <rPh sb="18" eb="20">
      <t>ウチワケ</t>
    </rPh>
    <phoneticPr fontId="1"/>
  </si>
  <si>
    <t>（別記様式２）</t>
    <rPh sb="1" eb="3">
      <t>ベッキ</t>
    </rPh>
    <rPh sb="3" eb="5">
      <t>ヨウシキ</t>
    </rPh>
    <phoneticPr fontId="1"/>
  </si>
  <si>
    <t>生活費　設定額</t>
    <rPh sb="0" eb="3">
      <t>セイカツヒ</t>
    </rPh>
    <rPh sb="4" eb="6">
      <t>セッテイ</t>
    </rPh>
    <rPh sb="6" eb="7">
      <t>ガク</t>
    </rPh>
    <phoneticPr fontId="1"/>
  </si>
  <si>
    <t>選択して下さい</t>
    <phoneticPr fontId="1"/>
  </si>
  <si>
    <t>　別表4：職員の状況表</t>
    <rPh sb="1" eb="3">
      <t>ベッピョウ</t>
    </rPh>
    <rPh sb="5" eb="7">
      <t>ショクイン</t>
    </rPh>
    <rPh sb="8" eb="10">
      <t>ジョウキョウ</t>
    </rPh>
    <rPh sb="10" eb="11">
      <t>ヒョウ</t>
    </rPh>
    <phoneticPr fontId="1"/>
  </si>
  <si>
    <t>（常勤換算にて入力）</t>
    <rPh sb="1" eb="3">
      <t>ジョウキン</t>
    </rPh>
    <rPh sb="3" eb="5">
      <t>カンサン</t>
    </rPh>
    <rPh sb="7" eb="9">
      <t>ニュウリョク</t>
    </rPh>
    <phoneticPr fontId="1"/>
  </si>
  <si>
    <t>職種</t>
    <rPh sb="0" eb="2">
      <t>ショクシュ</t>
    </rPh>
    <phoneticPr fontId="1"/>
  </si>
  <si>
    <t>氏名</t>
    <rPh sb="0" eb="2">
      <t>シメイ</t>
    </rPh>
    <phoneticPr fontId="1"/>
  </si>
  <si>
    <t>勤務開始日</t>
    <rPh sb="0" eb="2">
      <t>キンム</t>
    </rPh>
    <rPh sb="2" eb="5">
      <t>カイシビ</t>
    </rPh>
    <phoneticPr fontId="1"/>
  </si>
  <si>
    <t>R８年</t>
    <rPh sb="2" eb="3">
      <t>ネン</t>
    </rPh>
    <phoneticPr fontId="1"/>
  </si>
  <si>
    <t>異動日
勤務終了日</t>
    <rPh sb="0" eb="2">
      <t>イドウ</t>
    </rPh>
    <rPh sb="2" eb="3">
      <t>ビ</t>
    </rPh>
    <rPh sb="4" eb="6">
      <t>キンム</t>
    </rPh>
    <rPh sb="6" eb="9">
      <t>シュウリョウビ</t>
    </rPh>
    <phoneticPr fontId="1"/>
  </si>
  <si>
    <t>４月</t>
    <rPh sb="1" eb="2">
      <t>ガツ</t>
    </rPh>
    <phoneticPr fontId="1"/>
  </si>
  <si>
    <t>５月</t>
    <rPh sb="1" eb="2">
      <t>ガツ</t>
    </rPh>
    <phoneticPr fontId="1"/>
  </si>
  <si>
    <t>６月</t>
  </si>
  <si>
    <t>１０月</t>
  </si>
  <si>
    <t>１１月</t>
  </si>
  <si>
    <t>１２月</t>
  </si>
  <si>
    <t>生活相談員</t>
  </si>
  <si>
    <t>介護職員</t>
  </si>
  <si>
    <t>栄養士</t>
  </si>
  <si>
    <t>事務員</t>
  </si>
  <si>
    <t>施設長</t>
    <rPh sb="0" eb="3">
      <t>シセツチョウ</t>
    </rPh>
    <phoneticPr fontId="1"/>
  </si>
  <si>
    <t>生活相談員</t>
    <rPh sb="0" eb="2">
      <t>セイカツ</t>
    </rPh>
    <rPh sb="2" eb="5">
      <t>ソウダンイン</t>
    </rPh>
    <phoneticPr fontId="1"/>
  </si>
  <si>
    <t>常勤</t>
    <rPh sb="0" eb="2">
      <t>ジョウキン</t>
    </rPh>
    <phoneticPr fontId="1"/>
  </si>
  <si>
    <t>非常勤</t>
    <rPh sb="0" eb="3">
      <t>ヒジョウキン</t>
    </rPh>
    <phoneticPr fontId="1"/>
  </si>
  <si>
    <t>計</t>
    <rPh sb="0" eb="1">
      <t>ケイ</t>
    </rPh>
    <phoneticPr fontId="1"/>
  </si>
  <si>
    <t>介護職員</t>
    <rPh sb="0" eb="2">
      <t>カイゴ</t>
    </rPh>
    <rPh sb="2" eb="4">
      <t>ショクイン</t>
    </rPh>
    <phoneticPr fontId="1"/>
  </si>
  <si>
    <t>栄養士</t>
    <rPh sb="0" eb="3">
      <t>エイヨウシ</t>
    </rPh>
    <phoneticPr fontId="1"/>
  </si>
  <si>
    <t>事務員</t>
    <rPh sb="0" eb="3">
      <t>ジムイン</t>
    </rPh>
    <phoneticPr fontId="1"/>
  </si>
  <si>
    <t>基準</t>
    <rPh sb="0" eb="2">
      <t>キジュン</t>
    </rPh>
    <phoneticPr fontId="1"/>
  </si>
  <si>
    <t>配置人員</t>
    <rPh sb="0" eb="2">
      <t>ハイチ</t>
    </rPh>
    <rPh sb="2" eb="4">
      <t>ジンイン</t>
    </rPh>
    <phoneticPr fontId="1"/>
  </si>
  <si>
    <t>（内常勤者数）</t>
    <rPh sb="1" eb="2">
      <t>ウチ</t>
    </rPh>
    <rPh sb="2" eb="4">
      <t>ジョウキン</t>
    </rPh>
    <rPh sb="4" eb="5">
      <t>シャ</t>
    </rPh>
    <rPh sb="5" eb="6">
      <t>スウ</t>
    </rPh>
    <phoneticPr fontId="1"/>
  </si>
  <si>
    <r>
      <rPr>
        <b/>
        <u/>
        <sz val="11"/>
        <rFont val="ＭＳ Ｐゴシック"/>
        <family val="3"/>
        <charset val="128"/>
      </rPr>
      <t>前年度平均</t>
    </r>
    <r>
      <rPr>
        <sz val="11"/>
        <rFont val="ＭＳ Ｐゴシック"/>
        <family val="3"/>
        <charset val="128"/>
      </rPr>
      <t>　一般入所者数</t>
    </r>
    <rPh sb="0" eb="3">
      <t>ゼンネンド</t>
    </rPh>
    <rPh sb="1" eb="3">
      <t>ネンド</t>
    </rPh>
    <rPh sb="3" eb="5">
      <t>ヘイキン</t>
    </rPh>
    <rPh sb="6" eb="8">
      <t>イッパン</t>
    </rPh>
    <rPh sb="8" eb="11">
      <t>ニュウショシャ</t>
    </rPh>
    <rPh sb="11" eb="12">
      <t>スウ</t>
    </rPh>
    <phoneticPr fontId="1"/>
  </si>
  <si>
    <r>
      <rPr>
        <b/>
        <u/>
        <sz val="10"/>
        <rFont val="ＭＳ Ｐゴシック"/>
        <family val="3"/>
        <charset val="128"/>
      </rPr>
      <t>前年度平均</t>
    </r>
    <r>
      <rPr>
        <sz val="10"/>
        <rFont val="ＭＳ Ｐゴシック"/>
        <family val="3"/>
        <charset val="128"/>
      </rPr>
      <t>　特定施設入所者数</t>
    </r>
    <rPh sb="0" eb="2">
      <t>ゼンネン</t>
    </rPh>
    <rPh sb="2" eb="3">
      <t>ド</t>
    </rPh>
    <rPh sb="3" eb="5">
      <t>ヘイキン</t>
    </rPh>
    <rPh sb="10" eb="13">
      <t>ニュウショシャ</t>
    </rPh>
    <rPh sb="13" eb="14">
      <t>スウ</t>
    </rPh>
    <phoneticPr fontId="1"/>
  </si>
  <si>
    <t>選択して下さい</t>
  </si>
  <si>
    <t>職員状況
（令和８年９月時点）</t>
    <rPh sb="0" eb="2">
      <t>ショクイン</t>
    </rPh>
    <rPh sb="2" eb="4">
      <t>ジョウキョウ</t>
    </rPh>
    <rPh sb="6" eb="8">
      <t>レイワ</t>
    </rPh>
    <rPh sb="9" eb="10">
      <t>ネン</t>
    </rPh>
    <rPh sb="11" eb="12">
      <t>ガツ</t>
    </rPh>
    <rPh sb="12" eb="14">
      <t>ジテン</t>
    </rPh>
    <phoneticPr fontId="1"/>
  </si>
  <si>
    <t>R９年</t>
    <rPh sb="2" eb="3">
      <t>ネン</t>
    </rPh>
    <phoneticPr fontId="1"/>
  </si>
  <si>
    <t>調理員その他の職員</t>
  </si>
  <si>
    <t>施設長</t>
  </si>
  <si>
    <t>兼務関係</t>
    <phoneticPr fontId="1"/>
  </si>
  <si>
    <t>常勤
非常勤</t>
    <rPh sb="0" eb="2">
      <t>ジョウキン</t>
    </rPh>
    <rPh sb="3" eb="6">
      <t>ヒジョウキン</t>
    </rPh>
    <phoneticPr fontId="1"/>
  </si>
  <si>
    <t>調理員その他の職員</t>
    <rPh sb="0" eb="3">
      <t>チョウリイン</t>
    </rPh>
    <rPh sb="5" eb="6">
      <t>タ</t>
    </rPh>
    <rPh sb="7" eb="9">
      <t>ショクイン</t>
    </rPh>
    <phoneticPr fontId="1"/>
  </si>
  <si>
    <t>　年間職員数（常勤換算）</t>
    <rPh sb="1" eb="3">
      <t>ネンカン</t>
    </rPh>
    <rPh sb="3" eb="5">
      <t>ショクイン</t>
    </rPh>
    <rPh sb="5" eb="6">
      <t>スウ</t>
    </rPh>
    <rPh sb="7" eb="11">
      <t>ジョウキンカンサン</t>
    </rPh>
    <phoneticPr fontId="1"/>
  </si>
  <si>
    <t>　月平均職員数（常勤換算）</t>
    <rPh sb="1" eb="7">
      <t>ツキヘイキンショクインスウ</t>
    </rPh>
    <rPh sb="8" eb="12">
      <t>ジョウキンカンサン</t>
    </rPh>
    <phoneticPr fontId="1"/>
  </si>
  <si>
    <t>＜介護職員＞</t>
    <rPh sb="1" eb="5">
      <t>カイゴショクイン</t>
    </rPh>
    <phoneticPr fontId="1"/>
  </si>
  <si>
    <t>＜全職員（介護職員含む）＞</t>
    <rPh sb="1" eb="4">
      <t>ゼンショクイン</t>
    </rPh>
    <rPh sb="5" eb="9">
      <t>カイゴショクイン</t>
    </rPh>
    <rPh sb="9" eb="10">
      <t>フク</t>
    </rPh>
    <phoneticPr fontId="1"/>
  </si>
  <si>
    <t>　年間介護職員数（常勤換算）</t>
    <rPh sb="1" eb="7">
      <t>ネンカンカイゴショクイン</t>
    </rPh>
    <rPh sb="7" eb="8">
      <t>スウ</t>
    </rPh>
    <rPh sb="9" eb="13">
      <t>ジョウキンカンサン</t>
    </rPh>
    <phoneticPr fontId="1"/>
  </si>
  <si>
    <t>　月平均介護職員数（常勤換算）</t>
    <rPh sb="1" eb="8">
      <t>ツキヘイキンカイゴショクイン</t>
    </rPh>
    <rPh sb="8" eb="9">
      <t>スウ</t>
    </rPh>
    <rPh sb="10" eb="12">
      <t>ジョウキン</t>
    </rPh>
    <rPh sb="12" eb="14">
      <t>カンサン</t>
    </rPh>
    <phoneticPr fontId="1"/>
  </si>
  <si>
    <t>＜介護職員除く職員数＞</t>
    <rPh sb="1" eb="6">
      <t>カイゴショクインノゾ</t>
    </rPh>
    <rPh sb="7" eb="10">
      <t>ショクインスウ</t>
    </rPh>
    <phoneticPr fontId="1"/>
  </si>
  <si>
    <t>別表３の事務費基準額の総額に、処遇改善総額（年額）を加えた額が入力されます。</t>
    <phoneticPr fontId="1"/>
  </si>
  <si>
    <t>別表３の事務費本人徴収額と処遇改善額により増額した本人徴収額の合計額が入力されます。</t>
    <phoneticPr fontId="1"/>
  </si>
  <si>
    <t>軽費老人ホーム処遇改善計画書</t>
    <rPh sb="0" eb="2">
      <t>ケイヒ</t>
    </rPh>
    <rPh sb="2" eb="4">
      <t>ロウジン</t>
    </rPh>
    <rPh sb="7" eb="14">
      <t>ショグウカイゼンケイカクショ</t>
    </rPh>
    <phoneticPr fontId="1"/>
  </si>
  <si>
    <t>令和８年度に実施する処遇改善について計画書を提出いたします。</t>
    <rPh sb="0" eb="2">
      <t>レイワ</t>
    </rPh>
    <rPh sb="3" eb="5">
      <t>ネンド</t>
    </rPh>
    <rPh sb="6" eb="8">
      <t>ジッシ</t>
    </rPh>
    <rPh sb="10" eb="14">
      <t>ショグウカイゼン</t>
    </rPh>
    <rPh sb="18" eb="21">
      <t>ケイカクショ</t>
    </rPh>
    <rPh sb="22" eb="24">
      <t>テイシュツ</t>
    </rPh>
    <phoneticPr fontId="1"/>
  </si>
  <si>
    <t>記</t>
    <rPh sb="0" eb="1">
      <t>シル</t>
    </rPh>
    <phoneticPr fontId="1"/>
  </si>
  <si>
    <t>実施する処遇改善に✓を入れてください。</t>
    <rPh sb="0" eb="2">
      <t>ジッシ</t>
    </rPh>
    <rPh sb="4" eb="8">
      <t>ショグウカイゼン</t>
    </rPh>
    <rPh sb="11" eb="12">
      <t>イ</t>
    </rPh>
    <phoneticPr fontId="1"/>
  </si>
  <si>
    <t>施設コード</t>
    <rPh sb="0" eb="1">
      <t>シ</t>
    </rPh>
    <rPh sb="1" eb="2">
      <t>セツ</t>
    </rPh>
    <phoneticPr fontId="1"/>
  </si>
  <si>
    <t>加算１：介護職員１人当たり9,000円</t>
    <rPh sb="0" eb="2">
      <t>カサン</t>
    </rPh>
    <rPh sb="4" eb="8">
      <t>カイゴショクイン</t>
    </rPh>
    <rPh sb="9" eb="10">
      <t>リ</t>
    </rPh>
    <rPh sb="10" eb="11">
      <t>ア</t>
    </rPh>
    <rPh sb="18" eb="19">
      <t>エン</t>
    </rPh>
    <phoneticPr fontId="1"/>
  </si>
  <si>
    <t>加算２：サービスの提供に要する費用×1.16％</t>
    <rPh sb="0" eb="2">
      <t>カサン</t>
    </rPh>
    <phoneticPr fontId="1"/>
  </si>
  <si>
    <t>加算３：職員１人当たり10,000円（令和８年４月～令和８年９月）</t>
    <rPh sb="0" eb="2">
      <t>カサン</t>
    </rPh>
    <rPh sb="4" eb="6">
      <t>ショクイン</t>
    </rPh>
    <rPh sb="7" eb="8">
      <t>ヒト</t>
    </rPh>
    <rPh sb="8" eb="9">
      <t>ア</t>
    </rPh>
    <rPh sb="17" eb="18">
      <t>エン</t>
    </rPh>
    <rPh sb="19" eb="21">
      <t>レイワ</t>
    </rPh>
    <rPh sb="22" eb="23">
      <t>ネン</t>
    </rPh>
    <rPh sb="24" eb="25">
      <t>ガツ</t>
    </rPh>
    <rPh sb="26" eb="28">
      <t>レイワ</t>
    </rPh>
    <rPh sb="29" eb="30">
      <t>ネン</t>
    </rPh>
    <rPh sb="31" eb="32">
      <t>ガツ</t>
    </rPh>
    <phoneticPr fontId="1"/>
  </si>
  <si>
    <t>加算４：職員１人当たり10,000円（令和８年６月～）</t>
    <rPh sb="0" eb="2">
      <t>カサン</t>
    </rPh>
    <rPh sb="4" eb="6">
      <t>ショクイン</t>
    </rPh>
    <rPh sb="7" eb="8">
      <t>ヒト</t>
    </rPh>
    <rPh sb="8" eb="9">
      <t>ア</t>
    </rPh>
    <rPh sb="17" eb="18">
      <t>エン</t>
    </rPh>
    <rPh sb="19" eb="21">
      <t>レイワ</t>
    </rPh>
    <rPh sb="22" eb="23">
      <t>ネン</t>
    </rPh>
    <rPh sb="24" eb="25">
      <t>ガツ</t>
    </rPh>
    <phoneticPr fontId="1"/>
  </si>
  <si>
    <t>処遇改善を実施する場合は、下記【１】から【３】をご入力ください。</t>
    <rPh sb="13" eb="15">
      <t>カキ</t>
    </rPh>
    <rPh sb="25" eb="27">
      <t>ニュウリョク</t>
    </rPh>
    <phoneticPr fontId="1"/>
  </si>
  <si>
    <t>【１】申請する処遇改善加算は「１」、申請しないものは「0」と入力してください</t>
    <rPh sb="3" eb="5">
      <t>シンセイ</t>
    </rPh>
    <rPh sb="7" eb="9">
      <t>ショグウ</t>
    </rPh>
    <rPh sb="9" eb="11">
      <t>カイゼン</t>
    </rPh>
    <rPh sb="11" eb="13">
      <t>カサン</t>
    </rPh>
    <rPh sb="18" eb="20">
      <t>シンセイ</t>
    </rPh>
    <rPh sb="30" eb="32">
      <t>ニュウリョク</t>
    </rPh>
    <phoneticPr fontId="1"/>
  </si>
  <si>
    <t>0:申請しない　1:申請する</t>
    <rPh sb="2" eb="4">
      <t>シンセイ</t>
    </rPh>
    <rPh sb="10" eb="12">
      <t>シンセイ</t>
    </rPh>
    <phoneticPr fontId="1"/>
  </si>
  <si>
    <t>処遇改善額(月額）</t>
    <rPh sb="0" eb="2">
      <t>ショグウ</t>
    </rPh>
    <rPh sb="2" eb="5">
      <t>カイゼンガク</t>
    </rPh>
    <rPh sb="6" eb="8">
      <t>ゲツガク</t>
    </rPh>
    <phoneticPr fontId="1"/>
  </si>
  <si>
    <t>対象入所者１人当たりの処遇改善額</t>
    <rPh sb="0" eb="2">
      <t>タイショウ</t>
    </rPh>
    <rPh sb="2" eb="5">
      <t>ニュウショシャ</t>
    </rPh>
    <rPh sb="6" eb="7">
      <t>ニン</t>
    </rPh>
    <rPh sb="7" eb="8">
      <t>ア</t>
    </rPh>
    <rPh sb="11" eb="13">
      <t>ショグウ</t>
    </rPh>
    <rPh sb="13" eb="15">
      <t>カイゼン</t>
    </rPh>
    <rPh sb="15" eb="16">
      <t>ガク</t>
    </rPh>
    <phoneticPr fontId="1"/>
  </si>
  <si>
    <t>加算1</t>
    <rPh sb="0" eb="2">
      <t>カサン</t>
    </rPh>
    <phoneticPr fontId="1"/>
  </si>
  <si>
    <t>加算2</t>
    <rPh sb="0" eb="2">
      <t>カサン</t>
    </rPh>
    <phoneticPr fontId="1"/>
  </si>
  <si>
    <t>加算3(令和8年9月まで）</t>
    <rPh sb="0" eb="2">
      <t>カサン</t>
    </rPh>
    <rPh sb="4" eb="6">
      <t>レイワ</t>
    </rPh>
    <rPh sb="7" eb="8">
      <t>ネン</t>
    </rPh>
    <rPh sb="9" eb="10">
      <t>ガツ</t>
    </rPh>
    <phoneticPr fontId="1"/>
  </si>
  <si>
    <t>加算4（令和8年6月から）</t>
    <rPh sb="0" eb="2">
      <t>カサン</t>
    </rPh>
    <rPh sb="4" eb="6">
      <t>レイワ</t>
    </rPh>
    <rPh sb="7" eb="8">
      <t>ネン</t>
    </rPh>
    <rPh sb="9" eb="10">
      <t>ガツ</t>
    </rPh>
    <phoneticPr fontId="1"/>
  </si>
  <si>
    <t>処遇改善総額（年額）　</t>
    <rPh sb="0" eb="2">
      <t>ショグウ</t>
    </rPh>
    <rPh sb="2" eb="4">
      <t>カイゼン</t>
    </rPh>
    <rPh sb="4" eb="6">
      <t>ソウガク</t>
    </rPh>
    <rPh sb="7" eb="9">
      <t>ネンガク</t>
    </rPh>
    <phoneticPr fontId="1"/>
  </si>
  <si>
    <t>処遇改善により増額された本人徴収額の合計額（年額）</t>
    <rPh sb="0" eb="2">
      <t>ショグウ</t>
    </rPh>
    <rPh sb="2" eb="4">
      <t>カイゼン</t>
    </rPh>
    <rPh sb="7" eb="9">
      <t>ゾウガク</t>
    </rPh>
    <rPh sb="12" eb="14">
      <t>ホンニン</t>
    </rPh>
    <rPh sb="14" eb="17">
      <t>チョウシュウガク</t>
    </rPh>
    <rPh sb="18" eb="20">
      <t>ゴウケイ</t>
    </rPh>
    <rPh sb="20" eb="21">
      <t>ガク</t>
    </rPh>
    <rPh sb="22" eb="24">
      <t>ネンガク</t>
    </rPh>
    <phoneticPr fontId="1"/>
  </si>
  <si>
    <r>
      <rPr>
        <b/>
        <sz val="11"/>
        <rFont val="ＭＳ Ｐゴシック"/>
        <family val="3"/>
        <charset val="128"/>
      </rPr>
      <t>【２】処遇改善見込総額（年額）</t>
    </r>
    <r>
      <rPr>
        <sz val="11"/>
        <rFont val="ＭＳ Ｐゴシック"/>
        <family val="3"/>
        <charset val="128"/>
      </rPr>
      <t xml:space="preserve">
実際に支給する処遇改善額の総額（見込み）を入力してください。金額は</t>
    </r>
    <r>
      <rPr>
        <u/>
        <sz val="11"/>
        <rFont val="ＭＳ Ｐゴシック"/>
        <family val="3"/>
        <charset val="128"/>
      </rPr>
      <t>処遇改善総額（年額）</t>
    </r>
    <r>
      <rPr>
        <sz val="11"/>
        <rFont val="ＭＳ Ｐゴシック"/>
        <family val="3"/>
        <charset val="128"/>
      </rPr>
      <t>を超えるように設定してください。</t>
    </r>
    <rPh sb="49" eb="51">
      <t>ショグウ</t>
    </rPh>
    <rPh sb="51" eb="53">
      <t>カイゼン</t>
    </rPh>
    <rPh sb="53" eb="55">
      <t>ソウガク</t>
    </rPh>
    <rPh sb="56" eb="58">
      <t>ネンガク</t>
    </rPh>
    <phoneticPr fontId="1"/>
  </si>
  <si>
    <r>
      <rPr>
        <b/>
        <sz val="11"/>
        <rFont val="ＭＳ Ｐゴシック"/>
        <family val="3"/>
        <charset val="128"/>
      </rPr>
      <t>【３】処遇改善額の支給方法</t>
    </r>
    <r>
      <rPr>
        <sz val="11"/>
        <rFont val="ＭＳ Ｐゴシック"/>
        <family val="3"/>
        <charset val="128"/>
      </rPr>
      <t xml:space="preserve">
あてはまるものに✓をつけてください</t>
    </r>
    <rPh sb="3" eb="5">
      <t>ショグウ</t>
    </rPh>
    <rPh sb="5" eb="7">
      <t>カイゼン</t>
    </rPh>
    <rPh sb="7" eb="8">
      <t>ガク</t>
    </rPh>
    <rPh sb="9" eb="11">
      <t>シキュウ</t>
    </rPh>
    <rPh sb="11" eb="13">
      <t>ホウホウ</t>
    </rPh>
    <phoneticPr fontId="1"/>
  </si>
  <si>
    <t>基本給</t>
    <rPh sb="0" eb="3">
      <t>キホンキュウ</t>
    </rPh>
    <phoneticPr fontId="1"/>
  </si>
  <si>
    <t>手当（新設）</t>
    <rPh sb="0" eb="2">
      <t>テアテ</t>
    </rPh>
    <rPh sb="3" eb="5">
      <t>シンセツ</t>
    </rPh>
    <phoneticPr fontId="1"/>
  </si>
  <si>
    <t>手当（既存）</t>
    <rPh sb="0" eb="2">
      <t>テアテ</t>
    </rPh>
    <rPh sb="3" eb="5">
      <t>キゾン</t>
    </rPh>
    <phoneticPr fontId="1"/>
  </si>
  <si>
    <t>賞与</t>
    <rPh sb="0" eb="2">
      <t>ショウヨ</t>
    </rPh>
    <phoneticPr fontId="1"/>
  </si>
  <si>
    <t>その他
（　　　　　　　　　　　　　　　　　　　）</t>
    <rPh sb="2" eb="3">
      <t>タ</t>
    </rPh>
    <phoneticPr fontId="1"/>
  </si>
  <si>
    <t>（参考）処遇改善により増額された本人徴収額（月額）</t>
    <rPh sb="1" eb="3">
      <t>サンコウ</t>
    </rPh>
    <rPh sb="4" eb="6">
      <t>ショグウ</t>
    </rPh>
    <rPh sb="6" eb="8">
      <t>カイゼン</t>
    </rPh>
    <rPh sb="11" eb="13">
      <t>ゾウガク</t>
    </rPh>
    <rPh sb="16" eb="18">
      <t>ホンニン</t>
    </rPh>
    <rPh sb="18" eb="21">
      <t>チョウシュウガク</t>
    </rPh>
    <rPh sb="22" eb="24">
      <t>ゲツガク</t>
    </rPh>
    <phoneticPr fontId="1"/>
  </si>
  <si>
    <t>階層
区分</t>
    <phoneticPr fontId="1"/>
  </si>
  <si>
    <t>利用人数</t>
    <rPh sb="0" eb="2">
      <t>リヨウ</t>
    </rPh>
    <rPh sb="2" eb="4">
      <t>ニンズウ</t>
    </rPh>
    <phoneticPr fontId="1"/>
  </si>
  <si>
    <t>処遇改善
本人徴収額</t>
    <rPh sb="0" eb="2">
      <t>ショグウ</t>
    </rPh>
    <rPh sb="2" eb="4">
      <t>カイゼン</t>
    </rPh>
    <phoneticPr fontId="1"/>
  </si>
  <si>
    <t>4月-5月</t>
    <rPh sb="1" eb="2">
      <t>ガツ</t>
    </rPh>
    <rPh sb="4" eb="5">
      <t>ガツ</t>
    </rPh>
    <phoneticPr fontId="1"/>
  </si>
  <si>
    <t>6月-9月</t>
    <rPh sb="1" eb="2">
      <t>ガツ</t>
    </rPh>
    <rPh sb="4" eb="5">
      <t>ガツ</t>
    </rPh>
    <phoneticPr fontId="1"/>
  </si>
  <si>
    <t>当該施設におけるサービスの提供に要する費用の全額</t>
    <phoneticPr fontId="1"/>
  </si>
  <si>
    <t>各期間の合計</t>
    <rPh sb="0" eb="1">
      <t>カク</t>
    </rPh>
    <rPh sb="1" eb="3">
      <t>キカン</t>
    </rPh>
    <rPh sb="4" eb="6">
      <t>ゴウケイ</t>
    </rPh>
    <phoneticPr fontId="1"/>
  </si>
  <si>
    <t>【注意事項】</t>
    <rPh sb="1" eb="3">
      <t>チュウイ</t>
    </rPh>
    <rPh sb="3" eb="5">
      <t>ジコウ</t>
    </rPh>
    <phoneticPr fontId="1"/>
  </si>
  <si>
    <t xml:space="preserve">
〇　処遇改善を実施する場合は、処遇改善見込総額（年額）が処遇改善総額（年額）を上回るように支給してください。（処遇改善実績額が処遇改善総額（年額）を上回らない場合、返還が発生いたしますのでご注意ください）
〇　実績報告・指導監査の際に、事務費補助金について確認いたしますので、処遇改善の支給実績が確認できるようにしてください。（給与明細に処遇改善分の金額を記載する等）
〇　各処遇改善について、下記によって求めた金額を、各施設におけるサービスの提供に要する基本額に加算します。
　処遇改善額（月額）÷「対象入所者数（一般入所者数）」＝「対象入所者一人当たりの処遇改善月額（小数点切捨）」
〇介護保険制度上の処遇改善加算とは異なりますので、特定施設入居者生活介護の指定を受けている事業者については、ご注意ください。</t>
    <rPh sb="188" eb="189">
      <t>カク</t>
    </rPh>
    <rPh sb="189" eb="191">
      <t>ショグウ</t>
    </rPh>
    <rPh sb="191" eb="193">
      <t>カイゼン</t>
    </rPh>
    <rPh sb="198" eb="200">
      <t>カキ</t>
    </rPh>
    <phoneticPr fontId="1"/>
  </si>
  <si>
    <t>10月-3月</t>
    <rPh sb="2" eb="3">
      <t>ガツ</t>
    </rPh>
    <rPh sb="5" eb="6">
      <t>ガツ</t>
    </rPh>
    <phoneticPr fontId="1"/>
  </si>
  <si>
    <r>
      <t xml:space="preserve">　　 　 </t>
    </r>
    <r>
      <rPr>
        <sz val="7"/>
        <rFont val="ＭＳ Ｐゴシック"/>
        <family val="3"/>
        <charset val="128"/>
      </rPr>
      <t xml:space="preserve"> </t>
    </r>
    <r>
      <rPr>
        <sz val="12"/>
        <rFont val="ＭＳ Ｐゴシック"/>
        <family val="3"/>
        <charset val="128"/>
      </rPr>
      <t xml:space="preserve"> 介護職員１人当たり9,000円（令和８年４月～令和８年９月）</t>
    </r>
    <rPh sb="7" eb="9">
      <t>カイゴ</t>
    </rPh>
    <rPh sb="9" eb="11">
      <t>ショクイン</t>
    </rPh>
    <rPh sb="12" eb="13">
      <t>ヒト</t>
    </rPh>
    <rPh sb="13" eb="14">
      <t>ア</t>
    </rPh>
    <rPh sb="21" eb="22">
      <t>エン</t>
    </rPh>
    <phoneticPr fontId="1"/>
  </si>
  <si>
    <r>
      <t xml:space="preserve">　　　  </t>
    </r>
    <r>
      <rPr>
        <sz val="9"/>
        <rFont val="ＭＳ Ｐゴシック"/>
        <family val="3"/>
        <charset val="128"/>
      </rPr>
      <t>　</t>
    </r>
    <r>
      <rPr>
        <sz val="12"/>
        <rFont val="ＭＳ Ｐゴシック"/>
        <family val="3"/>
        <charset val="128"/>
      </rPr>
      <t>介護職員１人当たり9,000円（令和８年６月～）</t>
    </r>
    <rPh sb="6" eb="8">
      <t>カイゴ</t>
    </rPh>
    <rPh sb="8" eb="10">
      <t>ショクイン</t>
    </rPh>
    <rPh sb="11" eb="12">
      <t>ヒト</t>
    </rPh>
    <rPh sb="12" eb="13">
      <t>ア</t>
    </rPh>
    <rPh sb="20" eb="21">
      <t>エン</t>
    </rPh>
    <phoneticPr fontId="1"/>
  </si>
  <si>
    <t>　八尾市長　様</t>
    <rPh sb="1" eb="5">
      <t>ヤオシチョウ</t>
    </rPh>
    <rPh sb="6" eb="7">
      <t>サマ</t>
    </rPh>
    <phoneticPr fontId="1"/>
  </si>
  <si>
    <t>　先に交付の決定を受けた令和８年度の八尾市軽費老人ホーム事務費補助金について、下記のとおり変更が生じたので、八尾市軽費老人ホーム事務費補助金交付要綱第５条の規定により、関係書類を添えて申請します。</t>
    <rPh sb="1" eb="2">
      <t>サキ</t>
    </rPh>
    <rPh sb="3" eb="5">
      <t>コウフ</t>
    </rPh>
    <rPh sb="6" eb="8">
      <t>ケッテイ</t>
    </rPh>
    <rPh sb="9" eb="10">
      <t>ウ</t>
    </rPh>
    <rPh sb="12" eb="14">
      <t>レイワ</t>
    </rPh>
    <rPh sb="15" eb="17">
      <t>ネンド</t>
    </rPh>
    <rPh sb="18" eb="21">
      <t>ヤオシ</t>
    </rPh>
    <rPh sb="21" eb="23">
      <t>ケイヒ</t>
    </rPh>
    <rPh sb="23" eb="25">
      <t>ロウジン</t>
    </rPh>
    <rPh sb="28" eb="31">
      <t>ジムヒ</t>
    </rPh>
    <rPh sb="31" eb="34">
      <t>ホジョキン</t>
    </rPh>
    <rPh sb="54" eb="57">
      <t>ヤオシ</t>
    </rPh>
    <phoneticPr fontId="1"/>
  </si>
  <si>
    <t>※　当初予算に大きな変更があり、事務費支出額が大きく変わる場合や、職員の配置に変更があり、事務費単価の変更が見込まられる施設については、八尾市高齢介護課までご連絡下さい。</t>
    <rPh sb="2" eb="4">
      <t>トウショ</t>
    </rPh>
    <rPh sb="4" eb="6">
      <t>ヨサン</t>
    </rPh>
    <rPh sb="7" eb="8">
      <t>オオ</t>
    </rPh>
    <rPh sb="10" eb="12">
      <t>ヘンコウ</t>
    </rPh>
    <rPh sb="16" eb="19">
      <t>ジムヒ</t>
    </rPh>
    <rPh sb="19" eb="22">
      <t>シシュツガク</t>
    </rPh>
    <rPh sb="23" eb="24">
      <t>オオ</t>
    </rPh>
    <rPh sb="26" eb="27">
      <t>カ</t>
    </rPh>
    <rPh sb="29" eb="31">
      <t>バアイ</t>
    </rPh>
    <rPh sb="33" eb="35">
      <t>ショクイン</t>
    </rPh>
    <rPh sb="36" eb="38">
      <t>ハイチ</t>
    </rPh>
    <rPh sb="39" eb="41">
      <t>ヘンコウ</t>
    </rPh>
    <rPh sb="45" eb="48">
      <t>ジムヒ</t>
    </rPh>
    <rPh sb="48" eb="50">
      <t>タンカ</t>
    </rPh>
    <rPh sb="51" eb="53">
      <t>ヘンコウ</t>
    </rPh>
    <rPh sb="54" eb="56">
      <t>ミコ</t>
    </rPh>
    <rPh sb="60" eb="62">
      <t>シセツ</t>
    </rPh>
    <rPh sb="68" eb="71">
      <t>ヤオシ</t>
    </rPh>
    <rPh sb="71" eb="76">
      <t>コウレイカイゴカ</t>
    </rPh>
    <rPh sb="79" eb="81">
      <t>レンラク</t>
    </rPh>
    <rPh sb="81" eb="82">
      <t>クダ</t>
    </rPh>
    <phoneticPr fontId="1"/>
  </si>
  <si>
    <t>　各加算の内容は、八尾市軽費老人ホーム利用料等取扱基準の別表の「３．処遇改善に伴い軽費老人ホームのサービスの提供に要する基本額（月額）に加算する額」をご確認ください。</t>
    <rPh sb="1" eb="2">
      <t>カク</t>
    </rPh>
    <rPh sb="2" eb="4">
      <t>カサン</t>
    </rPh>
    <rPh sb="5" eb="7">
      <t>ナイヨウ</t>
    </rPh>
    <rPh sb="9" eb="12">
      <t>ヤオシ</t>
    </rPh>
    <rPh sb="28" eb="30">
      <t>ベッピョウ</t>
    </rPh>
    <rPh sb="76" eb="78">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</si>
</sst>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人&quot;"/>
    <numFmt numFmtId="177" formatCode="#,##0&quot;円&quot;"/>
    <numFmt numFmtId="178" formatCode="[$-411]ggge&quot;年&quot;m&quot;月&quot;d&quot;日&quot;;@"/>
    <numFmt numFmtId="179" formatCode="0&quot;名&quot;"/>
    <numFmt numFmtId="180" formatCode="0,000&quot;円&quot;"/>
    <numFmt numFmtId="181" formatCode="0&quot;円&quot;"/>
    <numFmt numFmtId="182" formatCode="0.0"/>
    <numFmt numFmtId="183" formatCode="0.0&quot;名&quot;"/>
  </numFmts>
  <fonts count="35">
    <font>
      <sz val="11"/>
      <name val="ＭＳ Ｐゴシック"/>
      <family val="3"/>
      <charset val="128"/>
    </font>
    <font>
      <sz val="6"/>
      <name val="ＭＳ Ｐゴシック"/>
      <family val="3"/>
      <charset val="128"/>
    </font>
    <font>
      <sz val="20"/>
      <name val="ＭＳ Ｐゴシック"/>
      <family val="3"/>
      <charset val="128"/>
    </font>
    <font>
      <sz val="11"/>
      <name val="ＭＳ Ｐゴシック"/>
      <family val="3"/>
      <charset val="128"/>
    </font>
    <font>
      <sz val="9"/>
      <name val="ＭＳ Ｐゴシック"/>
      <family val="3"/>
      <charset val="128"/>
    </font>
    <font>
      <sz val="10"/>
      <name val="ＭＳ Ｐゴシック"/>
      <family val="3"/>
      <charset val="128"/>
    </font>
    <font>
      <sz val="24"/>
      <name val="ＭＳ Ｐゴシック"/>
      <family val="3"/>
      <charset val="128"/>
    </font>
    <font>
      <sz val="12"/>
      <name val="ＭＳ Ｐゴシック"/>
      <family val="3"/>
      <charset val="128"/>
    </font>
    <font>
      <sz val="10"/>
      <name val="ＭＳ ゴシック"/>
      <family val="3"/>
      <charset val="128"/>
    </font>
    <font>
      <b/>
      <u/>
      <sz val="20"/>
      <name val="ＭＳ Ｐゴシック"/>
      <family val="3"/>
      <charset val="128"/>
    </font>
    <font>
      <b/>
      <sz val="12"/>
      <name val="ＭＳ Ｐゴシック"/>
      <family val="3"/>
      <charset val="128"/>
    </font>
    <font>
      <sz val="14"/>
      <name val="ＭＳ Ｐゴシック"/>
      <family val="3"/>
      <charset val="128"/>
    </font>
    <font>
      <b/>
      <u/>
      <sz val="12"/>
      <name val="ＭＳ Ｐゴシック"/>
      <family val="3"/>
      <charset val="128"/>
    </font>
    <font>
      <b/>
      <sz val="11"/>
      <name val="ＭＳ Ｐゴシック"/>
      <family val="3"/>
      <charset val="128"/>
    </font>
    <font>
      <b/>
      <sz val="16"/>
      <name val="ＭＳ Ｐゴシック"/>
      <family val="3"/>
      <charset val="128"/>
    </font>
    <font>
      <b/>
      <sz val="10"/>
      <name val="ＭＳ Ｐゴシック"/>
      <family val="3"/>
      <charset val="128"/>
    </font>
    <font>
      <b/>
      <sz val="9"/>
      <color indexed="81"/>
      <name val="ＭＳ Ｐゴシック"/>
      <family val="3"/>
      <charset val="128"/>
    </font>
    <font>
      <sz val="9"/>
      <color indexed="81"/>
      <name val="ＭＳ Ｐゴシック"/>
      <family val="3"/>
      <charset val="128"/>
    </font>
    <font>
      <sz val="11"/>
      <color theme="1"/>
      <name val="ＭＳ Ｐゴシック"/>
      <family val="3"/>
      <charset val="128"/>
      <scheme val="minor"/>
    </font>
    <font>
      <sz val="11"/>
      <color theme="1"/>
      <name val="ＭＳ Ｐゴシック"/>
      <family val="3"/>
      <charset val="128"/>
    </font>
    <font>
      <b/>
      <sz val="9"/>
      <color indexed="10"/>
      <name val="MS P ゴシック"/>
      <family val="3"/>
      <charset val="128"/>
    </font>
    <font>
      <b/>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b/>
      <sz val="10"/>
      <color indexed="10"/>
      <name val="MS P ゴシック"/>
      <family val="3"/>
      <charset val="128"/>
    </font>
    <font>
      <b/>
      <u/>
      <sz val="11"/>
      <name val="ＭＳ Ｐゴシック"/>
      <family val="3"/>
      <charset val="128"/>
    </font>
    <font>
      <b/>
      <u/>
      <sz val="10"/>
      <name val="ＭＳ Ｐゴシック"/>
      <family val="3"/>
      <charset val="128"/>
    </font>
    <font>
      <sz val="10.5"/>
      <color theme="1"/>
      <name val="ＭＳ Ｐゴシック"/>
      <family val="3"/>
      <charset val="128"/>
      <scheme val="minor"/>
    </font>
    <font>
      <b/>
      <sz val="10"/>
      <color indexed="81"/>
      <name val="MS P ゴシック"/>
      <family val="3"/>
      <charset val="128"/>
    </font>
    <font>
      <sz val="7"/>
      <name val="ＭＳ Ｐゴシック"/>
      <family val="3"/>
      <charset val="128"/>
    </font>
    <font>
      <u/>
      <sz val="11"/>
      <name val="ＭＳ Ｐゴシック"/>
      <family val="3"/>
      <charset val="128"/>
    </font>
  </fonts>
  <fills count="10">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diagonalUp="1">
      <left/>
      <right style="thin">
        <color indexed="64"/>
      </right>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diagonalUp="1">
      <left style="thin">
        <color indexed="64"/>
      </left>
      <right/>
      <top/>
      <bottom style="thin">
        <color indexed="64"/>
      </bottom>
      <diagonal style="thin">
        <color indexed="64"/>
      </diagonal>
    </border>
    <border>
      <left/>
      <right style="thin">
        <color indexed="64"/>
      </right>
      <top/>
      <bottom style="thin">
        <color indexed="64"/>
      </bottom>
      <diagonal/>
    </border>
    <border>
      <left/>
      <right style="thin">
        <color indexed="64"/>
      </right>
      <top/>
      <bottom/>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right/>
      <top style="thin">
        <color indexed="64"/>
      </top>
      <bottom/>
      <diagonal/>
    </border>
    <border diagonalUp="1">
      <left style="medium">
        <color indexed="64"/>
      </left>
      <right/>
      <top style="thin">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double">
        <color indexed="64"/>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8">
    <xf numFmtId="0" fontId="0" fillId="0" borderId="0"/>
    <xf numFmtId="9" fontId="3" fillId="0" borderId="0" applyFont="0" applyFill="0" applyBorder="0" applyAlignment="0" applyProtection="0"/>
    <xf numFmtId="38" fontId="3" fillId="0" borderId="0" applyFont="0" applyFill="0" applyBorder="0" applyAlignment="0" applyProtection="0"/>
    <xf numFmtId="0" fontId="18"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18" fillId="0" borderId="0">
      <alignment vertical="center"/>
    </xf>
  </cellStyleXfs>
  <cellXfs count="340">
    <xf numFmtId="0" fontId="0" fillId="0" borderId="0" xfId="0"/>
    <xf numFmtId="0" fontId="0" fillId="0" borderId="0" xfId="0" applyAlignment="1">
      <alignment horizontal="right"/>
    </xf>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horizontal="center"/>
    </xf>
    <xf numFmtId="0" fontId="0" fillId="0" borderId="0" xfId="0" applyAlignment="1">
      <alignment horizontal="center" vertical="center"/>
    </xf>
    <xf numFmtId="38" fontId="0" fillId="0" borderId="0" xfId="2" applyFont="1" applyAlignment="1">
      <alignment vertical="center"/>
    </xf>
    <xf numFmtId="176" fontId="0" fillId="0" borderId="1" xfId="0" applyNumberFormat="1" applyBorder="1" applyAlignment="1">
      <alignment horizontal="center" vertical="center"/>
    </xf>
    <xf numFmtId="0" fontId="0" fillId="0" borderId="2" xfId="0" applyBorder="1" applyAlignment="1">
      <alignment horizontal="center" vertical="center"/>
    </xf>
    <xf numFmtId="0" fontId="7" fillId="0" borderId="0" xfId="0" applyFont="1" applyAlignment="1">
      <alignment vertical="center"/>
    </xf>
    <xf numFmtId="0" fontId="5" fillId="0" borderId="0" xfId="0" applyFont="1" applyAlignment="1">
      <alignment horizontal="center" vertical="center"/>
    </xf>
    <xf numFmtId="0" fontId="7" fillId="2" borderId="1" xfId="0" applyFont="1" applyFill="1" applyBorder="1" applyAlignment="1">
      <alignment vertical="center"/>
    </xf>
    <xf numFmtId="0" fontId="7" fillId="2" borderId="3" xfId="0" applyFont="1" applyFill="1" applyBorder="1" applyAlignment="1">
      <alignment vertical="center"/>
    </xf>
    <xf numFmtId="0" fontId="7" fillId="2" borderId="4" xfId="0" applyFont="1" applyFill="1" applyBorder="1" applyAlignment="1">
      <alignment vertical="center"/>
    </xf>
    <xf numFmtId="0" fontId="0" fillId="2" borderId="5" xfId="0" applyFill="1" applyBorder="1" applyAlignment="1">
      <alignment vertical="center" wrapText="1" shrinkToFit="1"/>
    </xf>
    <xf numFmtId="0" fontId="5" fillId="2" borderId="6" xfId="0" applyFont="1" applyFill="1" applyBorder="1" applyAlignment="1">
      <alignment vertical="center" wrapText="1" shrinkToFit="1"/>
    </xf>
    <xf numFmtId="0" fontId="10" fillId="3" borderId="1" xfId="0" applyFont="1" applyFill="1" applyBorder="1" applyAlignment="1">
      <alignment horizontal="center" vertical="center"/>
    </xf>
    <xf numFmtId="0" fontId="11" fillId="0" borderId="5" xfId="0" applyFont="1" applyBorder="1" applyAlignment="1">
      <alignment vertical="center"/>
    </xf>
    <xf numFmtId="0" fontId="7" fillId="0" borderId="7" xfId="0" applyFont="1" applyBorder="1" applyAlignment="1">
      <alignment vertical="center"/>
    </xf>
    <xf numFmtId="38" fontId="11" fillId="0" borderId="1" xfId="2" applyFont="1" applyBorder="1" applyAlignment="1">
      <alignment vertical="center"/>
    </xf>
    <xf numFmtId="38" fontId="0" fillId="0" borderId="0" xfId="2" applyFont="1" applyFill="1"/>
    <xf numFmtId="0" fontId="12" fillId="0" borderId="0" xfId="0" applyFont="1" applyAlignment="1">
      <alignment horizontal="left"/>
    </xf>
    <xf numFmtId="0" fontId="0" fillId="0" borderId="4" xfId="0" applyBorder="1" applyAlignment="1">
      <alignment horizontal="center"/>
    </xf>
    <xf numFmtId="179" fontId="0" fillId="0" borderId="4" xfId="0" applyNumberFormat="1" applyBorder="1"/>
    <xf numFmtId="0" fontId="0" fillId="0" borderId="0" xfId="0" applyAlignment="1">
      <alignment horizontal="left"/>
    </xf>
    <xf numFmtId="0" fontId="5" fillId="0" borderId="0" xfId="0" applyFont="1"/>
    <xf numFmtId="0" fontId="4"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horizontal="center" vertical="top"/>
    </xf>
    <xf numFmtId="0" fontId="12" fillId="0" borderId="0" xfId="0" applyFont="1"/>
    <xf numFmtId="0" fontId="0" fillId="0" borderId="8" xfId="0" applyBorder="1" applyAlignment="1">
      <alignment horizontal="center" vertical="center"/>
    </xf>
    <xf numFmtId="176" fontId="0" fillId="0" borderId="8" xfId="0" applyNumberFormat="1" applyBorder="1" applyAlignment="1">
      <alignment horizontal="center" vertical="center"/>
    </xf>
    <xf numFmtId="176" fontId="0" fillId="0" borderId="2" xfId="0" applyNumberFormat="1" applyBorder="1" applyAlignment="1">
      <alignment horizontal="center" vertical="center"/>
    </xf>
    <xf numFmtId="38" fontId="0" fillId="0" borderId="0" xfId="2" applyFont="1" applyBorder="1" applyAlignment="1">
      <alignment vertical="center"/>
    </xf>
    <xf numFmtId="177" fontId="5" fillId="4" borderId="4" xfId="2" applyNumberFormat="1" applyFont="1" applyFill="1" applyBorder="1" applyAlignment="1">
      <alignment horizontal="center" vertical="center"/>
    </xf>
    <xf numFmtId="177" fontId="3" fillId="4" borderId="0" xfId="2" applyNumberFormat="1" applyFont="1" applyFill="1" applyBorder="1" applyAlignment="1">
      <alignment vertical="center"/>
    </xf>
    <xf numFmtId="177" fontId="3" fillId="4" borderId="1" xfId="2" applyNumberFormat="1" applyFont="1" applyFill="1" applyBorder="1" applyAlignment="1">
      <alignment vertical="center"/>
    </xf>
    <xf numFmtId="177" fontId="3" fillId="4" borderId="8" xfId="2" applyNumberFormat="1" applyFont="1" applyFill="1" applyBorder="1" applyAlignment="1">
      <alignment vertical="center"/>
    </xf>
    <xf numFmtId="0" fontId="7" fillId="2" borderId="5" xfId="0" applyFont="1" applyFill="1" applyBorder="1" applyAlignment="1">
      <alignment vertical="center"/>
    </xf>
    <xf numFmtId="0" fontId="7" fillId="0" borderId="9" xfId="0" applyFont="1" applyBorder="1" applyAlignment="1">
      <alignment vertical="center"/>
    </xf>
    <xf numFmtId="0" fontId="7" fillId="2" borderId="6" xfId="0" applyFont="1" applyFill="1" applyBorder="1" applyAlignment="1">
      <alignment vertical="center" shrinkToFit="1"/>
    </xf>
    <xf numFmtId="38" fontId="0" fillId="0" borderId="10" xfId="2" applyFont="1" applyBorder="1" applyAlignment="1">
      <alignment horizontal="center" vertical="center"/>
    </xf>
    <xf numFmtId="38" fontId="0" fillId="0" borderId="11" xfId="2" applyFont="1" applyBorder="1" applyAlignment="1">
      <alignment vertical="center"/>
    </xf>
    <xf numFmtId="176" fontId="13" fillId="0" borderId="12" xfId="2" applyNumberFormat="1" applyFont="1" applyBorder="1" applyAlignment="1">
      <alignment vertical="center"/>
    </xf>
    <xf numFmtId="38" fontId="0" fillId="0" borderId="13" xfId="2" applyFont="1" applyBorder="1" applyAlignment="1">
      <alignment horizontal="right" vertical="center"/>
    </xf>
    <xf numFmtId="38" fontId="0" fillId="0" borderId="14" xfId="2" applyFont="1" applyBorder="1" applyAlignment="1">
      <alignment vertical="center"/>
    </xf>
    <xf numFmtId="176" fontId="13" fillId="0" borderId="2" xfId="0" applyNumberFormat="1" applyFont="1" applyBorder="1" applyAlignment="1">
      <alignment horizontal="center" vertical="center"/>
    </xf>
    <xf numFmtId="176" fontId="5" fillId="5" borderId="1" xfId="0" applyNumberFormat="1" applyFont="1" applyFill="1" applyBorder="1" applyAlignment="1" applyProtection="1">
      <alignment horizontal="center" vertical="center"/>
      <protection locked="0"/>
    </xf>
    <xf numFmtId="176" fontId="5" fillId="6" borderId="1" xfId="0" applyNumberFormat="1" applyFont="1" applyFill="1" applyBorder="1" applyAlignment="1" applyProtection="1">
      <alignment horizontal="center" vertical="center"/>
      <protection locked="0"/>
    </xf>
    <xf numFmtId="176" fontId="0" fillId="5" borderId="1" xfId="0" applyNumberFormat="1" applyFill="1" applyBorder="1" applyAlignment="1" applyProtection="1">
      <alignment horizontal="center" vertical="center"/>
      <protection locked="0"/>
    </xf>
    <xf numFmtId="176" fontId="0" fillId="6" borderId="1" xfId="0" applyNumberFormat="1" applyFill="1" applyBorder="1" applyAlignment="1" applyProtection="1">
      <alignment horizontal="center" vertical="center"/>
      <protection locked="0"/>
    </xf>
    <xf numFmtId="0" fontId="10" fillId="5" borderId="12" xfId="0" applyFont="1" applyFill="1" applyBorder="1" applyAlignment="1" applyProtection="1">
      <alignment vertical="center"/>
      <protection locked="0"/>
    </xf>
    <xf numFmtId="179" fontId="7" fillId="5" borderId="12" xfId="0" applyNumberFormat="1" applyFont="1" applyFill="1" applyBorder="1" applyAlignment="1" applyProtection="1">
      <alignment vertical="center"/>
      <protection locked="0"/>
    </xf>
    <xf numFmtId="180" fontId="7" fillId="5" borderId="12" xfId="0" applyNumberFormat="1" applyFont="1" applyFill="1" applyBorder="1" applyAlignment="1" applyProtection="1">
      <alignment vertical="center"/>
      <protection locked="0"/>
    </xf>
    <xf numFmtId="177" fontId="13" fillId="7" borderId="12" xfId="2" applyNumberFormat="1" applyFont="1" applyFill="1" applyBorder="1" applyAlignment="1">
      <alignment vertical="center"/>
    </xf>
    <xf numFmtId="0" fontId="7" fillId="4" borderId="0" xfId="0" applyFont="1" applyFill="1" applyAlignment="1">
      <alignment vertical="center"/>
    </xf>
    <xf numFmtId="0" fontId="5" fillId="4" borderId="0" xfId="0" applyFont="1" applyFill="1" applyAlignment="1">
      <alignment horizontal="right" vertical="center"/>
    </xf>
    <xf numFmtId="0" fontId="5" fillId="4" borderId="0" xfId="0" applyFont="1" applyFill="1" applyAlignment="1">
      <alignment vertical="center"/>
    </xf>
    <xf numFmtId="0" fontId="8" fillId="4" borderId="0" xfId="0" applyFont="1" applyFill="1" applyAlignment="1">
      <alignment horizontal="right" vertical="center"/>
    </xf>
    <xf numFmtId="0" fontId="7" fillId="4" borderId="0" xfId="0" applyFont="1" applyFill="1" applyAlignment="1">
      <alignment horizontal="center" vertical="center"/>
    </xf>
    <xf numFmtId="0" fontId="0" fillId="4" borderId="0" xfId="0" applyFill="1"/>
    <xf numFmtId="0" fontId="6" fillId="4" borderId="0" xfId="0" applyFont="1" applyFill="1" applyAlignment="1">
      <alignment horizontal="center" vertical="center"/>
    </xf>
    <xf numFmtId="0" fontId="9" fillId="4" borderId="0" xfId="0" applyFont="1" applyFill="1"/>
    <xf numFmtId="0" fontId="0" fillId="4" borderId="0" xfId="0" applyFill="1" applyAlignment="1">
      <alignment horizontal="right" vertical="center"/>
    </xf>
    <xf numFmtId="0" fontId="0" fillId="4" borderId="0" xfId="0" applyFill="1" applyAlignment="1">
      <alignment vertical="center"/>
    </xf>
    <xf numFmtId="0" fontId="7" fillId="4" borderId="0" xfId="0" applyFont="1" applyFill="1" applyAlignment="1">
      <alignment horizontal="right" vertical="center"/>
    </xf>
    <xf numFmtId="0" fontId="0" fillId="4" borderId="0" xfId="0" applyFill="1" applyAlignment="1">
      <alignment horizontal="right"/>
    </xf>
    <xf numFmtId="0" fontId="0" fillId="4" borderId="0" xfId="0" applyFill="1" applyAlignment="1">
      <alignment horizontal="center"/>
    </xf>
    <xf numFmtId="0" fontId="2" fillId="4" borderId="0" xfId="0" applyFont="1" applyFill="1"/>
    <xf numFmtId="38" fontId="3" fillId="4" borderId="15" xfId="2" applyFont="1" applyFill="1" applyBorder="1" applyAlignment="1">
      <alignment vertical="center"/>
    </xf>
    <xf numFmtId="38" fontId="3" fillId="4" borderId="1" xfId="2" applyFont="1" applyFill="1" applyBorder="1" applyAlignment="1">
      <alignment vertical="center"/>
    </xf>
    <xf numFmtId="38" fontId="3" fillId="4" borderId="0" xfId="2" applyFont="1" applyFill="1" applyAlignment="1">
      <alignment vertical="center"/>
    </xf>
    <xf numFmtId="38" fontId="3" fillId="4" borderId="0" xfId="2" applyFont="1" applyFill="1" applyBorder="1" applyAlignment="1">
      <alignment vertical="center"/>
    </xf>
    <xf numFmtId="38" fontId="3" fillId="4" borderId="1" xfId="2" applyFont="1" applyFill="1" applyBorder="1" applyAlignment="1">
      <alignment horizontal="left" vertical="center"/>
    </xf>
    <xf numFmtId="38" fontId="5" fillId="4" borderId="4" xfId="2" applyFont="1" applyFill="1" applyBorder="1" applyAlignment="1">
      <alignment vertical="center" shrinkToFit="1"/>
    </xf>
    <xf numFmtId="38" fontId="12" fillId="4" borderId="0" xfId="2" applyFont="1" applyFill="1" applyBorder="1" applyAlignment="1">
      <alignment vertical="center"/>
    </xf>
    <xf numFmtId="38" fontId="5" fillId="4" borderId="2" xfId="2" applyFont="1" applyFill="1" applyBorder="1" applyAlignment="1">
      <alignment vertical="center"/>
    </xf>
    <xf numFmtId="38" fontId="5" fillId="4" borderId="1" xfId="2" applyFont="1" applyFill="1" applyBorder="1" applyAlignment="1">
      <alignment vertical="center" shrinkToFit="1"/>
    </xf>
    <xf numFmtId="0" fontId="3" fillId="4" borderId="4" xfId="2" applyNumberFormat="1" applyFont="1" applyFill="1" applyBorder="1" applyAlignment="1">
      <alignment vertical="center"/>
    </xf>
    <xf numFmtId="0" fontId="0" fillId="4" borderId="4" xfId="0" applyFill="1" applyBorder="1" applyAlignment="1">
      <alignment horizontal="right" vertical="center"/>
    </xf>
    <xf numFmtId="38" fontId="3" fillId="4" borderId="0" xfId="2" applyFont="1" applyFill="1" applyBorder="1" applyAlignment="1">
      <alignment vertical="center" wrapText="1"/>
    </xf>
    <xf numFmtId="38" fontId="3" fillId="4" borderId="0" xfId="2" applyFont="1" applyFill="1" applyAlignment="1">
      <alignment vertical="center" wrapText="1"/>
    </xf>
    <xf numFmtId="38" fontId="5" fillId="4" borderId="1" xfId="2" applyFont="1" applyFill="1" applyBorder="1" applyAlignment="1">
      <alignment horizontal="center" vertical="center" wrapText="1"/>
    </xf>
    <xf numFmtId="176" fontId="3" fillId="4" borderId="1" xfId="2" applyNumberFormat="1" applyFont="1" applyFill="1" applyBorder="1" applyAlignment="1">
      <alignment horizontal="right" vertical="center"/>
    </xf>
    <xf numFmtId="177" fontId="3" fillId="4" borderId="1" xfId="2" applyNumberFormat="1" applyFont="1" applyFill="1" applyBorder="1" applyAlignment="1">
      <alignment horizontal="right" vertical="center"/>
    </xf>
    <xf numFmtId="38" fontId="5" fillId="4" borderId="1" xfId="2" applyFont="1" applyFill="1" applyBorder="1" applyAlignment="1">
      <alignment vertical="center"/>
    </xf>
    <xf numFmtId="38" fontId="19" fillId="4" borderId="1" xfId="2" applyFont="1" applyFill="1" applyBorder="1" applyAlignment="1">
      <alignment vertical="center"/>
    </xf>
    <xf numFmtId="38" fontId="3" fillId="4" borderId="1" xfId="2" quotePrefix="1" applyFont="1" applyFill="1" applyBorder="1" applyAlignment="1">
      <alignment vertical="center"/>
    </xf>
    <xf numFmtId="38" fontId="3" fillId="4" borderId="1" xfId="2" applyFont="1" applyFill="1" applyBorder="1" applyAlignment="1">
      <alignment horizontal="center" vertical="center"/>
    </xf>
    <xf numFmtId="38" fontId="3" fillId="4" borderId="8" xfId="2" applyFont="1" applyFill="1" applyBorder="1" applyAlignment="1">
      <alignment horizontal="center" vertical="center"/>
    </xf>
    <xf numFmtId="176" fontId="3" fillId="4" borderId="8" xfId="2" applyNumberFormat="1" applyFont="1" applyFill="1" applyBorder="1" applyAlignment="1">
      <alignment horizontal="right" vertical="center"/>
    </xf>
    <xf numFmtId="177" fontId="3" fillId="4" borderId="8" xfId="2" applyNumberFormat="1" applyFont="1" applyFill="1" applyBorder="1" applyAlignment="1">
      <alignment horizontal="right" vertical="center"/>
    </xf>
    <xf numFmtId="38" fontId="4" fillId="4" borderId="8" xfId="2" quotePrefix="1" applyFont="1" applyFill="1" applyBorder="1" applyAlignment="1">
      <alignment vertical="center" wrapText="1"/>
    </xf>
    <xf numFmtId="38" fontId="3" fillId="4" borderId="2" xfId="2" applyFont="1" applyFill="1" applyBorder="1" applyAlignment="1">
      <alignment horizontal="center" vertical="center"/>
    </xf>
    <xf numFmtId="176" fontId="13" fillId="4" borderId="2" xfId="2" applyNumberFormat="1" applyFont="1" applyFill="1" applyBorder="1" applyAlignment="1">
      <alignment vertical="center"/>
    </xf>
    <xf numFmtId="38" fontId="13" fillId="4" borderId="16" xfId="2" applyFont="1" applyFill="1" applyBorder="1" applyAlignment="1">
      <alignment vertical="center"/>
    </xf>
    <xf numFmtId="38" fontId="13" fillId="4" borderId="16" xfId="2" applyFont="1" applyFill="1" applyBorder="1" applyAlignment="1">
      <alignment horizontal="right" vertical="center"/>
    </xf>
    <xf numFmtId="177" fontId="13" fillId="4" borderId="2" xfId="2" applyNumberFormat="1" applyFont="1" applyFill="1" applyBorder="1" applyAlignment="1">
      <alignment vertical="center"/>
    </xf>
    <xf numFmtId="38" fontId="3" fillId="4" borderId="2" xfId="2" applyFont="1" applyFill="1" applyBorder="1" applyAlignment="1">
      <alignment vertical="center"/>
    </xf>
    <xf numFmtId="38" fontId="4" fillId="4" borderId="0" xfId="2" applyFont="1" applyFill="1" applyBorder="1" applyAlignment="1">
      <alignment horizontal="right" vertical="top"/>
    </xf>
    <xf numFmtId="38" fontId="12" fillId="4" borderId="0" xfId="2" applyFont="1" applyFill="1" applyBorder="1" applyAlignment="1">
      <alignment horizontal="left" vertical="center"/>
    </xf>
    <xf numFmtId="38" fontId="5" fillId="4" borderId="2" xfId="2" applyFont="1" applyFill="1" applyBorder="1" applyAlignment="1">
      <alignment vertical="center" shrinkToFit="1"/>
    </xf>
    <xf numFmtId="38" fontId="3" fillId="4" borderId="16" xfId="2" applyFont="1" applyFill="1" applyBorder="1" applyAlignment="1">
      <alignment vertical="center"/>
    </xf>
    <xf numFmtId="38" fontId="3" fillId="4" borderId="16" xfId="2" applyFont="1" applyFill="1" applyBorder="1" applyAlignment="1">
      <alignment horizontal="right" vertical="center"/>
    </xf>
    <xf numFmtId="38" fontId="4" fillId="4" borderId="0" xfId="2" applyFont="1" applyFill="1" applyBorder="1" applyAlignment="1">
      <alignment horizontal="center" vertical="top"/>
    </xf>
    <xf numFmtId="38" fontId="4" fillId="4" borderId="0" xfId="2" applyFont="1" applyFill="1" applyBorder="1" applyAlignment="1">
      <alignment vertical="top" wrapText="1"/>
    </xf>
    <xf numFmtId="0" fontId="4" fillId="4" borderId="0" xfId="0" applyFont="1" applyFill="1" applyAlignment="1">
      <alignment vertical="top"/>
    </xf>
    <xf numFmtId="0" fontId="4" fillId="4" borderId="4" xfId="0" applyFont="1" applyFill="1" applyBorder="1" applyAlignment="1">
      <alignment vertical="top"/>
    </xf>
    <xf numFmtId="9" fontId="3" fillId="4" borderId="0" xfId="1" applyFont="1" applyFill="1" applyBorder="1" applyAlignment="1">
      <alignment vertical="center"/>
    </xf>
    <xf numFmtId="0" fontId="13" fillId="4" borderId="0" xfId="0" applyFont="1" applyFill="1"/>
    <xf numFmtId="177" fontId="3" fillId="4" borderId="17" xfId="2" applyNumberFormat="1" applyFont="1" applyFill="1" applyBorder="1" applyAlignment="1">
      <alignment vertical="center"/>
    </xf>
    <xf numFmtId="177" fontId="3" fillId="4" borderId="18" xfId="2" applyNumberFormat="1" applyFont="1" applyFill="1" applyBorder="1" applyAlignment="1">
      <alignment horizontal="right" vertical="center"/>
    </xf>
    <xf numFmtId="177" fontId="3" fillId="4" borderId="18" xfId="2" applyNumberFormat="1" applyFont="1" applyFill="1" applyBorder="1" applyAlignment="1">
      <alignment vertical="center"/>
    </xf>
    <xf numFmtId="176" fontId="3" fillId="4" borderId="9" xfId="2" applyNumberFormat="1" applyFont="1" applyFill="1" applyBorder="1" applyAlignment="1">
      <alignment horizontal="right" vertical="center"/>
    </xf>
    <xf numFmtId="177" fontId="3" fillId="4" borderId="19" xfId="2" applyNumberFormat="1" applyFont="1" applyFill="1" applyBorder="1" applyAlignment="1">
      <alignment vertical="center"/>
    </xf>
    <xf numFmtId="177" fontId="3" fillId="4" borderId="19" xfId="2" applyNumberFormat="1" applyFont="1" applyFill="1" applyBorder="1" applyAlignment="1">
      <alignment horizontal="right" vertical="center"/>
    </xf>
    <xf numFmtId="177" fontId="3" fillId="4" borderId="9" xfId="2" applyNumberFormat="1" applyFont="1" applyFill="1" applyBorder="1" applyAlignment="1">
      <alignment horizontal="right" vertical="center"/>
    </xf>
    <xf numFmtId="38" fontId="3" fillId="4" borderId="0" xfId="2" applyFont="1" applyFill="1" applyBorder="1" applyAlignment="1">
      <alignment horizontal="right" vertical="top"/>
    </xf>
    <xf numFmtId="0" fontId="5" fillId="0" borderId="5" xfId="0" applyFont="1" applyBorder="1" applyAlignment="1">
      <alignment vertical="center" wrapText="1"/>
    </xf>
    <xf numFmtId="0" fontId="5" fillId="0" borderId="5" xfId="0" applyFont="1" applyBorder="1" applyAlignment="1">
      <alignment horizontal="center" vertical="center"/>
    </xf>
    <xf numFmtId="0" fontId="5" fillId="0" borderId="20" xfId="0" applyFont="1" applyBorder="1" applyAlignment="1">
      <alignment horizontal="center" vertical="center"/>
    </xf>
    <xf numFmtId="176" fontId="5" fillId="0" borderId="20" xfId="0" applyNumberFormat="1"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176" fontId="5" fillId="5" borderId="24" xfId="0" applyNumberFormat="1" applyFont="1" applyFill="1" applyBorder="1" applyAlignment="1" applyProtection="1">
      <alignment horizontal="center" vertical="center"/>
      <protection locked="0"/>
    </xf>
    <xf numFmtId="176" fontId="5" fillId="5" borderId="25" xfId="0" applyNumberFormat="1" applyFont="1" applyFill="1" applyBorder="1" applyAlignment="1" applyProtection="1">
      <alignment horizontal="center" vertical="center"/>
      <protection locked="0"/>
    </xf>
    <xf numFmtId="176" fontId="5" fillId="6" borderId="24" xfId="0" applyNumberFormat="1" applyFont="1" applyFill="1" applyBorder="1" applyAlignment="1" applyProtection="1">
      <alignment horizontal="center" vertical="center"/>
      <protection locked="0"/>
    </xf>
    <xf numFmtId="176" fontId="5" fillId="6" borderId="25" xfId="0" applyNumberFormat="1" applyFont="1" applyFill="1" applyBorder="1" applyAlignment="1" applyProtection="1">
      <alignment horizontal="center" vertical="center"/>
      <protection locked="0"/>
    </xf>
    <xf numFmtId="176" fontId="5" fillId="0" borderId="26" xfId="0" applyNumberFormat="1" applyFont="1" applyBorder="1" applyAlignment="1">
      <alignment horizontal="center" vertical="center"/>
    </xf>
    <xf numFmtId="176" fontId="5" fillId="0" borderId="27" xfId="0" applyNumberFormat="1" applyFont="1" applyBorder="1" applyAlignment="1">
      <alignment horizontal="center" vertical="center"/>
    </xf>
    <xf numFmtId="176" fontId="5" fillId="0" borderId="28" xfId="0" applyNumberFormat="1" applyFont="1" applyBorder="1" applyAlignment="1">
      <alignment horizontal="center" vertical="center"/>
    </xf>
    <xf numFmtId="0" fontId="0" fillId="0" borderId="5" xfId="0" applyBorder="1" applyAlignment="1">
      <alignment vertical="center" wrapText="1"/>
    </xf>
    <xf numFmtId="0" fontId="0" fillId="0" borderId="5" xfId="0" applyBorder="1" applyAlignment="1">
      <alignment horizontal="center" vertical="center"/>
    </xf>
    <xf numFmtId="0" fontId="0" fillId="0" borderId="20" xfId="0" applyBorder="1" applyAlignment="1">
      <alignment horizontal="center" vertical="center"/>
    </xf>
    <xf numFmtId="176" fontId="0" fillId="0" borderId="20" xfId="0" applyNumberForma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176" fontId="0" fillId="5" borderId="24" xfId="0" applyNumberFormat="1" applyFill="1" applyBorder="1" applyAlignment="1" applyProtection="1">
      <alignment horizontal="center" vertical="center"/>
      <protection locked="0"/>
    </xf>
    <xf numFmtId="176" fontId="0" fillId="5" borderId="25" xfId="0" applyNumberFormat="1" applyFill="1" applyBorder="1" applyAlignment="1" applyProtection="1">
      <alignment horizontal="center" vertical="center"/>
      <protection locked="0"/>
    </xf>
    <xf numFmtId="176" fontId="0" fillId="6" borderId="24" xfId="0" applyNumberFormat="1" applyFill="1" applyBorder="1" applyAlignment="1" applyProtection="1">
      <alignment horizontal="center" vertical="center"/>
      <protection locked="0"/>
    </xf>
    <xf numFmtId="176" fontId="0" fillId="6" borderId="25" xfId="0" applyNumberFormat="1" applyFill="1" applyBorder="1" applyAlignment="1" applyProtection="1">
      <alignment horizontal="center" vertical="center"/>
      <protection locked="0"/>
    </xf>
    <xf numFmtId="176" fontId="0" fillId="0" borderId="26" xfId="0" applyNumberFormat="1" applyBorder="1" applyAlignment="1">
      <alignment horizontal="center" vertical="center"/>
    </xf>
    <xf numFmtId="176" fontId="0" fillId="0" borderId="27" xfId="0" applyNumberFormat="1" applyBorder="1" applyAlignment="1">
      <alignment horizontal="center" vertical="center"/>
    </xf>
    <xf numFmtId="176" fontId="0" fillId="0" borderId="28" xfId="0" applyNumberFormat="1" applyBorder="1" applyAlignment="1">
      <alignment horizontal="center" vertical="center"/>
    </xf>
    <xf numFmtId="0" fontId="5" fillId="0" borderId="29" xfId="0" applyFont="1" applyBorder="1" applyAlignment="1">
      <alignment horizontal="center" vertical="center"/>
    </xf>
    <xf numFmtId="176" fontId="5" fillId="5" borderId="5" xfId="0" applyNumberFormat="1" applyFont="1" applyFill="1" applyBorder="1" applyAlignment="1" applyProtection="1">
      <alignment horizontal="center" vertical="center"/>
      <protection locked="0"/>
    </xf>
    <xf numFmtId="176" fontId="5" fillId="6" borderId="5" xfId="0" applyNumberFormat="1" applyFont="1" applyFill="1" applyBorder="1" applyAlignment="1" applyProtection="1">
      <alignment horizontal="center" vertical="center"/>
      <protection locked="0"/>
    </xf>
    <xf numFmtId="176" fontId="5" fillId="0" borderId="30" xfId="0" applyNumberFormat="1" applyFont="1" applyBorder="1" applyAlignment="1">
      <alignment horizontal="center" vertical="center"/>
    </xf>
    <xf numFmtId="176" fontId="15" fillId="0" borderId="20" xfId="0" applyNumberFormat="1" applyFont="1" applyBorder="1" applyAlignment="1">
      <alignment horizontal="center" vertical="center"/>
    </xf>
    <xf numFmtId="0" fontId="0" fillId="0" borderId="29" xfId="0" applyBorder="1" applyAlignment="1">
      <alignment horizontal="center" vertical="center"/>
    </xf>
    <xf numFmtId="176" fontId="0" fillId="5" borderId="5" xfId="0" applyNumberFormat="1" applyFill="1" applyBorder="1" applyAlignment="1" applyProtection="1">
      <alignment horizontal="center" vertical="center"/>
      <protection locked="0"/>
    </xf>
    <xf numFmtId="176" fontId="0" fillId="6" borderId="5" xfId="0" applyNumberFormat="1" applyFill="1" applyBorder="1" applyAlignment="1" applyProtection="1">
      <alignment horizontal="center" vertical="center"/>
      <protection locked="0"/>
    </xf>
    <xf numFmtId="176" fontId="0" fillId="0" borderId="30" xfId="0" applyNumberFormat="1" applyBorder="1" applyAlignment="1">
      <alignment horizontal="center" vertical="center"/>
    </xf>
    <xf numFmtId="176" fontId="13" fillId="0" borderId="20" xfId="0" applyNumberFormat="1" applyFont="1" applyBorder="1" applyAlignment="1">
      <alignment horizontal="center" vertical="center"/>
    </xf>
    <xf numFmtId="0" fontId="5" fillId="2" borderId="33" xfId="0" applyFont="1" applyFill="1" applyBorder="1" applyAlignment="1">
      <alignment vertical="center" wrapText="1" shrinkToFit="1"/>
    </xf>
    <xf numFmtId="181" fontId="7" fillId="2" borderId="34" xfId="0" applyNumberFormat="1" applyFont="1" applyFill="1" applyBorder="1" applyAlignment="1">
      <alignment vertical="center"/>
    </xf>
    <xf numFmtId="0" fontId="7" fillId="0" borderId="0" xfId="0" applyFont="1" applyAlignment="1">
      <alignment horizontal="right" vertical="center"/>
    </xf>
    <xf numFmtId="0" fontId="7" fillId="0" borderId="0" xfId="0" applyFont="1" applyAlignment="1">
      <alignment horizontal="center" vertical="center"/>
    </xf>
    <xf numFmtId="180" fontId="11" fillId="5" borderId="12" xfId="0" applyNumberFormat="1" applyFont="1" applyFill="1" applyBorder="1" applyAlignment="1" applyProtection="1">
      <alignment vertical="center"/>
      <protection locked="0"/>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0" borderId="1" xfId="0" applyFont="1" applyBorder="1" applyAlignment="1">
      <alignment vertical="center"/>
    </xf>
    <xf numFmtId="0" fontId="7" fillId="0" borderId="18" xfId="0" applyFont="1" applyBorder="1" applyAlignment="1">
      <alignment vertical="center"/>
    </xf>
    <xf numFmtId="0" fontId="5" fillId="2" borderId="4" xfId="0" applyFont="1" applyFill="1" applyBorder="1" applyAlignment="1">
      <alignment vertical="center" wrapText="1" shrinkToFit="1"/>
    </xf>
    <xf numFmtId="183" fontId="7" fillId="5" borderId="12" xfId="0" applyNumberFormat="1" applyFont="1" applyFill="1" applyBorder="1" applyAlignment="1" applyProtection="1">
      <alignment vertical="center"/>
      <protection locked="0"/>
    </xf>
    <xf numFmtId="0" fontId="27" fillId="0" borderId="0" xfId="3" applyFont="1" applyProtection="1">
      <alignment vertical="center"/>
      <protection locked="0"/>
    </xf>
    <xf numFmtId="0" fontId="18" fillId="0" borderId="0" xfId="3" applyProtection="1">
      <alignment vertical="center"/>
      <protection locked="0"/>
    </xf>
    <xf numFmtId="0" fontId="26" fillId="0" borderId="0" xfId="3" applyFont="1" applyProtection="1">
      <alignment vertical="center"/>
      <protection locked="0"/>
    </xf>
    <xf numFmtId="0" fontId="18" fillId="0" borderId="0" xfId="3">
      <alignment vertical="center"/>
    </xf>
    <xf numFmtId="0" fontId="25" fillId="2" borderId="35" xfId="3" applyFont="1" applyFill="1" applyBorder="1" applyAlignment="1">
      <alignment horizontal="center" vertical="center"/>
    </xf>
    <xf numFmtId="0" fontId="25" fillId="2" borderId="9" xfId="3" applyFont="1" applyFill="1" applyBorder="1" applyAlignment="1">
      <alignment horizontal="center" vertical="center"/>
    </xf>
    <xf numFmtId="0" fontId="18" fillId="2" borderId="5" xfId="3" applyFill="1" applyBorder="1">
      <alignment vertical="center"/>
    </xf>
    <xf numFmtId="0" fontId="18" fillId="2" borderId="36" xfId="3" applyFill="1" applyBorder="1">
      <alignment vertical="center"/>
    </xf>
    <xf numFmtId="0" fontId="18" fillId="0" borderId="20" xfId="3" applyBorder="1">
      <alignment vertical="center"/>
    </xf>
    <xf numFmtId="182" fontId="27" fillId="0" borderId="0" xfId="3" applyNumberFormat="1" applyFont="1">
      <alignment vertical="center"/>
    </xf>
    <xf numFmtId="0" fontId="18" fillId="2" borderId="9" xfId="3" applyFill="1" applyBorder="1">
      <alignment vertical="center"/>
    </xf>
    <xf numFmtId="0" fontId="18" fillId="2" borderId="37" xfId="3" applyFill="1" applyBorder="1">
      <alignment vertical="center"/>
    </xf>
    <xf numFmtId="0" fontId="18" fillId="0" borderId="38" xfId="3" applyBorder="1">
      <alignment vertical="center"/>
    </xf>
    <xf numFmtId="0" fontId="27" fillId="0" borderId="0" xfId="3" applyFont="1">
      <alignment vertical="center"/>
    </xf>
    <xf numFmtId="0" fontId="18" fillId="2" borderId="35" xfId="3" applyFill="1" applyBorder="1">
      <alignment vertical="center"/>
    </xf>
    <xf numFmtId="0" fontId="18" fillId="2" borderId="39" xfId="3" applyFill="1" applyBorder="1">
      <alignment vertical="center"/>
    </xf>
    <xf numFmtId="0" fontId="18" fillId="0" borderId="40" xfId="3" applyBorder="1">
      <alignment vertical="center"/>
    </xf>
    <xf numFmtId="0" fontId="18" fillId="2" borderId="2" xfId="3" applyFill="1" applyBorder="1">
      <alignment vertical="center"/>
    </xf>
    <xf numFmtId="0" fontId="18" fillId="2" borderId="41" xfId="3" applyFill="1" applyBorder="1" applyAlignment="1">
      <alignment horizontal="center" vertical="center"/>
    </xf>
    <xf numFmtId="0" fontId="18" fillId="0" borderId="15" xfId="3" applyBorder="1">
      <alignment vertical="center"/>
    </xf>
    <xf numFmtId="0" fontId="18" fillId="0" borderId="35" xfId="3" applyBorder="1">
      <alignment vertical="center"/>
    </xf>
    <xf numFmtId="0" fontId="18" fillId="2" borderId="3" xfId="3" applyFill="1" applyBorder="1">
      <alignment vertical="center"/>
    </xf>
    <xf numFmtId="0" fontId="18" fillId="2" borderId="42" xfId="3" applyFill="1" applyBorder="1" applyAlignment="1">
      <alignment horizontal="center" vertical="center"/>
    </xf>
    <xf numFmtId="0" fontId="18" fillId="0" borderId="14" xfId="3" applyBorder="1">
      <alignment vertical="center"/>
    </xf>
    <xf numFmtId="0" fontId="18" fillId="0" borderId="2" xfId="3" applyBorder="1">
      <alignment vertical="center"/>
    </xf>
    <xf numFmtId="0" fontId="22" fillId="0" borderId="1" xfId="3" applyFont="1" applyBorder="1" applyProtection="1">
      <alignment vertical="center"/>
      <protection locked="0"/>
    </xf>
    <xf numFmtId="182" fontId="23" fillId="0" borderId="1" xfId="3" applyNumberFormat="1" applyFont="1" applyBorder="1" applyProtection="1">
      <alignment vertical="center"/>
      <protection locked="0"/>
    </xf>
    <xf numFmtId="0" fontId="18" fillId="0" borderId="1" xfId="3" applyBorder="1" applyAlignment="1" applyProtection="1">
      <alignment horizontal="center" vertical="center" shrinkToFit="1"/>
      <protection locked="0"/>
    </xf>
    <xf numFmtId="0" fontId="25" fillId="2" borderId="15" xfId="3" applyFont="1" applyFill="1" applyBorder="1" applyAlignment="1">
      <alignment horizontal="center" vertical="center"/>
    </xf>
    <xf numFmtId="0" fontId="22" fillId="0" borderId="1" xfId="3" applyFont="1" applyBorder="1" applyAlignment="1" applyProtection="1">
      <alignment vertical="center" shrinkToFit="1"/>
      <protection locked="0"/>
    </xf>
    <xf numFmtId="57" fontId="22" fillId="0" borderId="2" xfId="3" applyNumberFormat="1" applyFont="1" applyBorder="1" applyProtection="1">
      <alignment vertical="center"/>
      <protection locked="0"/>
    </xf>
    <xf numFmtId="0" fontId="18" fillId="0" borderId="0" xfId="3" applyAlignment="1">
      <alignment horizontal="left" vertical="center"/>
    </xf>
    <xf numFmtId="0" fontId="18" fillId="0" borderId="0" xfId="3" applyAlignment="1">
      <alignment horizontal="right" vertical="center"/>
    </xf>
    <xf numFmtId="0" fontId="31" fillId="0" borderId="0" xfId="3" applyFont="1">
      <alignment vertical="center"/>
    </xf>
    <xf numFmtId="0" fontId="7" fillId="4" borderId="0" xfId="6" applyFont="1" applyFill="1" applyAlignment="1">
      <alignment vertical="center"/>
    </xf>
    <xf numFmtId="0" fontId="5" fillId="4" borderId="0" xfId="6" applyFont="1" applyFill="1" applyAlignment="1">
      <alignment horizontal="right" vertical="center"/>
    </xf>
    <xf numFmtId="0" fontId="5" fillId="4" borderId="0" xfId="6" applyFont="1" applyFill="1" applyAlignment="1">
      <alignment vertical="center"/>
    </xf>
    <xf numFmtId="0" fontId="8" fillId="4" borderId="0" xfId="6" applyFont="1" applyFill="1" applyAlignment="1">
      <alignment horizontal="right" vertical="center"/>
    </xf>
    <xf numFmtId="0" fontId="7" fillId="4" borderId="0" xfId="6" applyFont="1" applyFill="1" applyAlignment="1">
      <alignment horizontal="center" vertical="center"/>
    </xf>
    <xf numFmtId="38" fontId="11" fillId="0" borderId="1" xfId="2" applyFont="1" applyFill="1" applyBorder="1" applyAlignment="1">
      <alignment vertical="center"/>
    </xf>
    <xf numFmtId="0" fontId="13" fillId="0" borderId="0" xfId="0" applyFont="1"/>
    <xf numFmtId="0" fontId="0" fillId="0" borderId="1" xfId="0" applyBorder="1"/>
    <xf numFmtId="0" fontId="18" fillId="5" borderId="1" xfId="7" applyFill="1" applyBorder="1">
      <alignment vertical="center"/>
    </xf>
    <xf numFmtId="0" fontId="18" fillId="0" borderId="1" xfId="7" applyBorder="1">
      <alignment vertical="center"/>
    </xf>
    <xf numFmtId="0" fontId="18" fillId="5" borderId="1" xfId="7" applyFill="1" applyBorder="1" applyAlignment="1">
      <alignment vertical="top" wrapText="1"/>
    </xf>
    <xf numFmtId="0" fontId="18" fillId="0" borderId="1" xfId="7" applyBorder="1" applyAlignment="1">
      <alignment vertical="center" wrapText="1"/>
    </xf>
    <xf numFmtId="38" fontId="3" fillId="4" borderId="0" xfId="2" applyFont="1" applyFill="1" applyBorder="1" applyAlignment="1" applyProtection="1">
      <alignment vertical="center"/>
    </xf>
    <xf numFmtId="177" fontId="3" fillId="9" borderId="0" xfId="2" applyNumberFormat="1" applyFont="1" applyFill="1" applyBorder="1" applyAlignment="1" applyProtection="1">
      <alignment vertical="center"/>
    </xf>
    <xf numFmtId="176" fontId="0" fillId="0" borderId="1" xfId="0" applyNumberFormat="1" applyBorder="1"/>
    <xf numFmtId="177" fontId="0" fillId="0" borderId="1" xfId="0" applyNumberFormat="1" applyBorder="1"/>
    <xf numFmtId="177" fontId="3" fillId="9" borderId="5" xfId="2" applyNumberFormat="1" applyFont="1" applyFill="1" applyBorder="1" applyAlignment="1" applyProtection="1">
      <alignment vertical="center"/>
    </xf>
    <xf numFmtId="38" fontId="3" fillId="4" borderId="1" xfId="2" applyFont="1" applyFill="1" applyBorder="1" applyAlignment="1" applyProtection="1">
      <alignment horizontal="center" vertical="center"/>
    </xf>
    <xf numFmtId="38" fontId="3" fillId="4" borderId="8" xfId="2" applyFont="1" applyFill="1" applyBorder="1" applyAlignment="1" applyProtection="1">
      <alignment horizontal="center" vertical="center"/>
    </xf>
    <xf numFmtId="177" fontId="3" fillId="9" borderId="44" xfId="2" applyNumberFormat="1" applyFont="1" applyFill="1" applyBorder="1" applyAlignment="1" applyProtection="1">
      <alignment vertical="center" wrapText="1"/>
    </xf>
    <xf numFmtId="176" fontId="0" fillId="0" borderId="1" xfId="0" applyNumberFormat="1" applyBorder="1" applyAlignment="1">
      <alignment vertical="center"/>
    </xf>
    <xf numFmtId="177" fontId="3" fillId="4" borderId="9" xfId="2" applyNumberFormat="1" applyFont="1" applyFill="1" applyBorder="1" applyAlignment="1" applyProtection="1">
      <alignment horizontal="right" vertical="center"/>
    </xf>
    <xf numFmtId="176" fontId="0" fillId="0" borderId="47" xfId="0" applyNumberFormat="1" applyBorder="1"/>
    <xf numFmtId="177" fontId="0" fillId="0" borderId="47" xfId="0" applyNumberFormat="1" applyBorder="1"/>
    <xf numFmtId="38" fontId="13" fillId="0" borderId="0" xfId="2" applyFont="1" applyFill="1" applyBorder="1" applyAlignment="1" applyProtection="1">
      <alignment vertical="center"/>
    </xf>
    <xf numFmtId="176" fontId="0" fillId="0" borderId="0" xfId="0" applyNumberFormat="1"/>
    <xf numFmtId="177" fontId="0" fillId="0" borderId="0" xfId="0" applyNumberFormat="1"/>
    <xf numFmtId="0" fontId="0" fillId="5" borderId="1" xfId="0" applyFill="1" applyBorder="1" applyProtection="1">
      <protection locked="0"/>
    </xf>
    <xf numFmtId="0" fontId="0" fillId="0" borderId="1" xfId="0" applyBorder="1" applyAlignment="1">
      <alignment shrinkToFit="1"/>
    </xf>
    <xf numFmtId="0" fontId="5" fillId="4" borderId="0" xfId="0" applyFont="1" applyFill="1" applyAlignment="1">
      <alignment horizontal="center" vertical="center" shrinkToFit="1"/>
    </xf>
    <xf numFmtId="178" fontId="7" fillId="4" borderId="0" xfId="0" applyNumberFormat="1" applyFont="1" applyFill="1" applyAlignment="1">
      <alignment horizontal="right" vertical="center"/>
    </xf>
    <xf numFmtId="0" fontId="0" fillId="4" borderId="0" xfId="0" applyFill="1" applyAlignment="1">
      <alignment horizontal="left" vertical="center"/>
    </xf>
    <xf numFmtId="38" fontId="7" fillId="4" borderId="6" xfId="2" applyFont="1" applyFill="1" applyBorder="1" applyAlignment="1">
      <alignment horizontal="right" vertical="center"/>
    </xf>
    <xf numFmtId="0" fontId="7" fillId="4" borderId="0" xfId="0" applyFont="1" applyFill="1" applyAlignment="1">
      <alignment horizontal="center" vertical="center"/>
    </xf>
    <xf numFmtId="0" fontId="7" fillId="4" borderId="0" xfId="0" applyFont="1" applyFill="1" applyAlignment="1">
      <alignment horizontal="left" vertical="center" wrapText="1"/>
    </xf>
    <xf numFmtId="38" fontId="7" fillId="4" borderId="4" xfId="2" applyFont="1" applyFill="1" applyBorder="1" applyAlignment="1">
      <alignment horizontal="right" vertical="center"/>
    </xf>
    <xf numFmtId="38" fontId="7" fillId="8" borderId="6" xfId="2" applyFont="1" applyFill="1" applyBorder="1" applyAlignment="1">
      <alignment horizontal="right" vertical="center"/>
    </xf>
    <xf numFmtId="0" fontId="14" fillId="4" borderId="3" xfId="0" applyFont="1" applyFill="1" applyBorder="1" applyAlignment="1">
      <alignment horizontal="left" vertical="center"/>
    </xf>
    <xf numFmtId="0" fontId="14" fillId="4" borderId="31" xfId="0" applyFont="1" applyFill="1" applyBorder="1" applyAlignment="1">
      <alignment horizontal="left" vertical="center"/>
    </xf>
    <xf numFmtId="0" fontId="14" fillId="4" borderId="10" xfId="0" applyFont="1" applyFill="1" applyBorder="1" applyAlignment="1">
      <alignment horizontal="left" vertical="center"/>
    </xf>
    <xf numFmtId="0" fontId="14" fillId="4" borderId="14" xfId="0" applyFont="1" applyFill="1" applyBorder="1" applyAlignment="1">
      <alignment horizontal="left" vertical="center"/>
    </xf>
    <xf numFmtId="0" fontId="7" fillId="0" borderId="1" xfId="0" applyFont="1" applyBorder="1" applyAlignment="1">
      <alignment horizontal="left" vertical="center" wrapText="1"/>
    </xf>
    <xf numFmtId="0" fontId="11" fillId="4" borderId="0" xfId="0" applyFont="1" applyFill="1" applyAlignment="1">
      <alignment vertical="center" wrapText="1"/>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20"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20" xfId="0" applyFont="1" applyFill="1" applyBorder="1" applyAlignment="1">
      <alignment horizontal="center" vertical="center"/>
    </xf>
    <xf numFmtId="0" fontId="10" fillId="3" borderId="1" xfId="0" applyFont="1" applyFill="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4" xfId="0" applyFont="1" applyBorder="1" applyAlignment="1">
      <alignment horizontal="center" vertical="center"/>
    </xf>
    <xf numFmtId="0" fontId="4" fillId="0" borderId="0" xfId="0" applyFont="1" applyAlignment="1">
      <alignment vertical="top" wrapText="1"/>
    </xf>
    <xf numFmtId="0" fontId="0" fillId="0" borderId="9" xfId="0" applyBorder="1" applyAlignment="1">
      <alignment horizontal="center" vertical="center" wrapText="1"/>
    </xf>
    <xf numFmtId="0" fontId="0" fillId="0" borderId="2" xfId="0" applyBorder="1" applyAlignment="1">
      <alignment horizontal="center" vertical="center"/>
    </xf>
    <xf numFmtId="0" fontId="5" fillId="0" borderId="3" xfId="0" applyFont="1" applyBorder="1" applyAlignment="1">
      <alignment horizontal="center" vertical="center" wrapText="1"/>
    </xf>
    <xf numFmtId="0" fontId="5" fillId="0" borderId="10" xfId="0" applyFont="1" applyBorder="1" applyAlignment="1">
      <alignment horizontal="center" vertical="center"/>
    </xf>
    <xf numFmtId="0" fontId="0" fillId="0" borderId="3" xfId="0" applyBorder="1" applyAlignment="1">
      <alignment horizontal="center" vertical="center" wrapText="1"/>
    </xf>
    <xf numFmtId="0" fontId="0" fillId="0" borderId="10" xfId="0" applyBorder="1" applyAlignment="1">
      <alignment horizontal="center" vertical="center"/>
    </xf>
    <xf numFmtId="0" fontId="10" fillId="0" borderId="1" xfId="0" applyFont="1" applyBorder="1" applyAlignment="1">
      <alignment horizontal="left" vertical="center"/>
    </xf>
    <xf numFmtId="0" fontId="5" fillId="0" borderId="1" xfId="0" applyFont="1" applyBorder="1" applyAlignment="1">
      <alignment horizontal="center"/>
    </xf>
    <xf numFmtId="0" fontId="15" fillId="0" borderId="1" xfId="0" applyFont="1" applyBorder="1" applyAlignment="1">
      <alignment horizontal="center" shrinkToFit="1"/>
    </xf>
    <xf numFmtId="38" fontId="5" fillId="4" borderId="9" xfId="2" applyFont="1" applyFill="1" applyBorder="1" applyAlignment="1">
      <alignment vertical="center" wrapText="1"/>
    </xf>
    <xf numFmtId="38" fontId="5" fillId="4" borderId="2" xfId="2" applyFont="1" applyFill="1" applyBorder="1" applyAlignment="1">
      <alignment vertical="center"/>
    </xf>
    <xf numFmtId="38" fontId="5" fillId="4" borderId="9" xfId="2" applyFont="1" applyFill="1" applyBorder="1" applyAlignment="1">
      <alignment horizontal="center" vertical="center" wrapText="1"/>
    </xf>
    <xf numFmtId="38" fontId="5" fillId="4" borderId="2" xfId="2" applyFont="1" applyFill="1" applyBorder="1" applyAlignment="1">
      <alignment horizontal="center" vertical="center"/>
    </xf>
    <xf numFmtId="177" fontId="5" fillId="4" borderId="1" xfId="2" applyNumberFormat="1" applyFont="1" applyFill="1" applyBorder="1" applyAlignment="1">
      <alignment horizontal="center" vertical="center"/>
    </xf>
    <xf numFmtId="38" fontId="5" fillId="4" borderId="5" xfId="2" applyFont="1" applyFill="1" applyBorder="1" applyAlignment="1">
      <alignment horizontal="center" vertical="center" wrapText="1"/>
    </xf>
    <xf numFmtId="38" fontId="5" fillId="4" borderId="20" xfId="2" applyFont="1" applyFill="1" applyBorder="1" applyAlignment="1">
      <alignment horizontal="center" vertical="center" wrapText="1"/>
    </xf>
    <xf numFmtId="38" fontId="13" fillId="4" borderId="3" xfId="2" applyFont="1" applyFill="1" applyBorder="1" applyAlignment="1">
      <alignment horizontal="left" vertical="center"/>
    </xf>
    <xf numFmtId="38" fontId="13" fillId="4" borderId="32" xfId="2" applyFont="1" applyFill="1" applyBorder="1" applyAlignment="1">
      <alignment horizontal="left" vertical="center"/>
    </xf>
    <xf numFmtId="38" fontId="13" fillId="4" borderId="31" xfId="2" applyFont="1" applyFill="1" applyBorder="1" applyAlignment="1">
      <alignment horizontal="left" vertical="center"/>
    </xf>
    <xf numFmtId="38" fontId="13" fillId="4" borderId="10" xfId="2" applyFont="1" applyFill="1" applyBorder="1" applyAlignment="1">
      <alignment horizontal="left" vertical="center"/>
    </xf>
    <xf numFmtId="38" fontId="13" fillId="4" borderId="4" xfId="2" applyFont="1" applyFill="1" applyBorder="1" applyAlignment="1">
      <alignment horizontal="left" vertical="center"/>
    </xf>
    <xf numFmtId="38" fontId="13" fillId="4" borderId="14" xfId="2" applyFont="1" applyFill="1" applyBorder="1" applyAlignment="1">
      <alignment horizontal="left" vertical="center"/>
    </xf>
    <xf numFmtId="0" fontId="13" fillId="4" borderId="1" xfId="2" applyNumberFormat="1" applyFont="1" applyFill="1" applyBorder="1" applyAlignment="1">
      <alignment horizontal="center" vertical="center"/>
    </xf>
    <xf numFmtId="38" fontId="13" fillId="4" borderId="1" xfId="2" applyFont="1" applyFill="1" applyBorder="1" applyAlignment="1">
      <alignment horizontal="center" vertical="center"/>
    </xf>
    <xf numFmtId="0" fontId="5" fillId="4" borderId="9" xfId="2" applyNumberFormat="1" applyFont="1" applyFill="1" applyBorder="1" applyAlignment="1">
      <alignment horizontal="center" vertical="center" wrapText="1"/>
    </xf>
    <xf numFmtId="0" fontId="5" fillId="4" borderId="2" xfId="2" applyNumberFormat="1" applyFont="1" applyFill="1" applyBorder="1" applyAlignment="1">
      <alignment horizontal="center" vertical="center" wrapText="1"/>
    </xf>
    <xf numFmtId="38" fontId="3" fillId="4" borderId="9" xfId="2" applyFont="1" applyFill="1" applyBorder="1" applyAlignment="1">
      <alignment horizontal="center" vertical="center"/>
    </xf>
    <xf numFmtId="0" fontId="0" fillId="4" borderId="2" xfId="0" applyFill="1" applyBorder="1" applyAlignment="1">
      <alignment horizontal="center" vertical="center"/>
    </xf>
    <xf numFmtId="38" fontId="4" fillId="4" borderId="32" xfId="2" applyFont="1" applyFill="1" applyBorder="1" applyAlignment="1">
      <alignment vertical="top" wrapText="1"/>
    </xf>
    <xf numFmtId="0" fontId="4" fillId="4" borderId="32" xfId="0" applyFont="1" applyFill="1" applyBorder="1" applyAlignment="1">
      <alignment vertical="top"/>
    </xf>
    <xf numFmtId="38" fontId="4" fillId="4" borderId="0" xfId="2" applyFont="1" applyFill="1" applyBorder="1" applyAlignment="1">
      <alignment horizontal="left" vertical="top" wrapText="1"/>
    </xf>
    <xf numFmtId="176" fontId="5" fillId="4" borderId="1" xfId="2" applyNumberFormat="1" applyFont="1" applyFill="1" applyBorder="1" applyAlignment="1">
      <alignment horizontal="center" vertical="center"/>
    </xf>
    <xf numFmtId="176" fontId="5" fillId="4" borderId="2" xfId="2" applyNumberFormat="1" applyFont="1" applyFill="1" applyBorder="1" applyAlignment="1">
      <alignment horizontal="center" vertical="center"/>
    </xf>
    <xf numFmtId="38" fontId="3" fillId="4" borderId="0" xfId="2" applyFont="1" applyFill="1" applyBorder="1" applyAlignment="1">
      <alignment vertical="top" wrapText="1"/>
    </xf>
    <xf numFmtId="38" fontId="3" fillId="4" borderId="32" xfId="2" applyFont="1" applyFill="1" applyBorder="1" applyAlignment="1">
      <alignment vertical="top" wrapText="1"/>
    </xf>
    <xf numFmtId="0" fontId="0" fillId="4" borderId="32" xfId="0" applyFill="1" applyBorder="1" applyAlignment="1">
      <alignment vertical="top"/>
    </xf>
    <xf numFmtId="0" fontId="0" fillId="4" borderId="0" xfId="0" applyFill="1" applyAlignment="1">
      <alignment vertical="top"/>
    </xf>
    <xf numFmtId="176" fontId="3" fillId="4" borderId="0" xfId="2" applyNumberFormat="1" applyFont="1" applyFill="1" applyBorder="1" applyAlignment="1">
      <alignment horizontal="center" vertical="center"/>
    </xf>
    <xf numFmtId="0" fontId="18" fillId="2" borderId="9" xfId="3" applyFill="1" applyBorder="1" applyAlignment="1">
      <alignment horizontal="left" vertical="center" wrapText="1"/>
    </xf>
    <xf numFmtId="0" fontId="18" fillId="2" borderId="35" xfId="3" applyFill="1" applyBorder="1" applyAlignment="1">
      <alignment horizontal="left" vertical="center" wrapText="1"/>
    </xf>
    <xf numFmtId="0" fontId="18" fillId="2" borderId="2" xfId="3" applyFill="1" applyBorder="1" applyAlignment="1">
      <alignment horizontal="left" vertical="center" wrapText="1"/>
    </xf>
    <xf numFmtId="0" fontId="21" fillId="0" borderId="3" xfId="3" applyFont="1" applyBorder="1" applyAlignment="1">
      <alignment horizontal="left" vertical="center"/>
    </xf>
    <xf numFmtId="0" fontId="21" fillId="0" borderId="32" xfId="3" applyFont="1" applyBorder="1" applyAlignment="1">
      <alignment horizontal="left" vertical="center"/>
    </xf>
    <xf numFmtId="0" fontId="21" fillId="0" borderId="31" xfId="3" applyFont="1" applyBorder="1" applyAlignment="1">
      <alignment horizontal="left" vertical="center"/>
    </xf>
    <xf numFmtId="0" fontId="21" fillId="0" borderId="10" xfId="3" applyFont="1" applyBorder="1" applyAlignment="1">
      <alignment horizontal="left" vertical="center"/>
    </xf>
    <xf numFmtId="0" fontId="21" fillId="0" borderId="4" xfId="3" applyFont="1" applyBorder="1" applyAlignment="1">
      <alignment horizontal="left" vertical="center"/>
    </xf>
    <xf numFmtId="0" fontId="21" fillId="0" borderId="14" xfId="3" applyFont="1" applyBorder="1" applyAlignment="1">
      <alignment horizontal="left" vertical="center"/>
    </xf>
    <xf numFmtId="0" fontId="22" fillId="0" borderId="1" xfId="3" applyFont="1" applyBorder="1" applyAlignment="1">
      <alignment horizontal="center" vertical="center"/>
    </xf>
    <xf numFmtId="0" fontId="23" fillId="0" borderId="1" xfId="3" applyFont="1" applyBorder="1" applyAlignment="1">
      <alignment horizontal="center" vertical="center" shrinkToFit="1"/>
    </xf>
    <xf numFmtId="0" fontId="22" fillId="0" borderId="4" xfId="3" applyFont="1" applyBorder="1" applyAlignment="1">
      <alignment horizontal="right" vertical="center"/>
    </xf>
    <xf numFmtId="0" fontId="24" fillId="2" borderId="9" xfId="3" applyFont="1" applyFill="1" applyBorder="1" applyAlignment="1">
      <alignment horizontal="center" vertical="center"/>
    </xf>
    <xf numFmtId="0" fontId="24" fillId="2" borderId="35" xfId="3" applyFont="1" applyFill="1" applyBorder="1" applyAlignment="1">
      <alignment horizontal="center" vertical="center"/>
    </xf>
    <xf numFmtId="0" fontId="24" fillId="2" borderId="9" xfId="3" applyFont="1" applyFill="1" applyBorder="1" applyAlignment="1">
      <alignment horizontal="center" vertical="center" wrapText="1"/>
    </xf>
    <xf numFmtId="0" fontId="24" fillId="2" borderId="2" xfId="3" applyFont="1" applyFill="1" applyBorder="1" applyAlignment="1">
      <alignment horizontal="center" vertical="center" wrapText="1"/>
    </xf>
    <xf numFmtId="0" fontId="25" fillId="2" borderId="6" xfId="3" applyFont="1" applyFill="1" applyBorder="1" applyAlignment="1">
      <alignment horizontal="center" vertical="center"/>
    </xf>
    <xf numFmtId="0" fontId="25" fillId="2" borderId="20" xfId="3" applyFont="1" applyFill="1" applyBorder="1" applyAlignment="1">
      <alignment horizontal="center" vertical="center"/>
    </xf>
    <xf numFmtId="0" fontId="25" fillId="2" borderId="5" xfId="3" applyFont="1" applyFill="1" applyBorder="1" applyAlignment="1">
      <alignment horizontal="center" vertical="center"/>
    </xf>
    <xf numFmtId="0" fontId="24" fillId="2" borderId="1" xfId="3" applyFont="1" applyFill="1" applyBorder="1" applyAlignment="1">
      <alignment horizontal="center" vertical="center"/>
    </xf>
    <xf numFmtId="0" fontId="24" fillId="2" borderId="1" xfId="3" applyFont="1" applyFill="1" applyBorder="1" applyAlignment="1">
      <alignment horizontal="center" vertical="center" wrapText="1"/>
    </xf>
    <xf numFmtId="0" fontId="7" fillId="4" borderId="0" xfId="6" applyFont="1" applyFill="1" applyAlignment="1">
      <alignment horizontal="center" vertical="center"/>
    </xf>
    <xf numFmtId="0" fontId="7" fillId="4" borderId="0" xfId="6" applyFont="1" applyFill="1" applyAlignment="1">
      <alignment horizontal="left" vertical="center" wrapText="1"/>
    </xf>
    <xf numFmtId="178" fontId="7" fillId="4" borderId="0" xfId="6" applyNumberFormat="1" applyFont="1" applyFill="1" applyAlignment="1">
      <alignment horizontal="right" vertical="center"/>
    </xf>
    <xf numFmtId="0" fontId="5" fillId="4" borderId="0" xfId="6" applyFont="1" applyFill="1" applyAlignment="1" applyProtection="1">
      <alignment horizontal="center" vertical="center" shrinkToFit="1"/>
      <protection locked="0"/>
    </xf>
    <xf numFmtId="0" fontId="0" fillId="0" borderId="9" xfId="0" applyBorder="1" applyAlignment="1">
      <alignment horizontal="center" wrapText="1"/>
    </xf>
    <xf numFmtId="0" fontId="0" fillId="0" borderId="2" xfId="0" applyBorder="1" applyAlignment="1">
      <alignment horizontal="center" wrapText="1"/>
    </xf>
    <xf numFmtId="0" fontId="5" fillId="0" borderId="9" xfId="0" applyFont="1" applyBorder="1" applyAlignment="1">
      <alignment horizontal="center" wrapText="1"/>
    </xf>
    <xf numFmtId="0" fontId="5" fillId="0" borderId="2" xfId="0" applyFont="1" applyBorder="1" applyAlignment="1">
      <alignment horizontal="center" wrapText="1"/>
    </xf>
    <xf numFmtId="38" fontId="3" fillId="4" borderId="9" xfId="2" applyFont="1" applyFill="1" applyBorder="1" applyAlignment="1" applyProtection="1">
      <alignment horizontal="center" vertical="center"/>
    </xf>
    <xf numFmtId="0" fontId="0" fillId="0" borderId="45" xfId="0" applyBorder="1" applyAlignment="1">
      <alignment horizontal="center"/>
    </xf>
    <xf numFmtId="0" fontId="0" fillId="0" borderId="46" xfId="0" applyBorder="1" applyAlignment="1">
      <alignment horizontal="center"/>
    </xf>
    <xf numFmtId="0" fontId="0" fillId="0" borderId="0" xfId="0" applyAlignment="1">
      <alignment horizontal="left" wrapText="1"/>
    </xf>
    <xf numFmtId="38" fontId="5" fillId="4" borderId="9" xfId="2" applyFont="1" applyFill="1" applyBorder="1" applyAlignment="1" applyProtection="1">
      <alignment vertical="center" wrapText="1"/>
    </xf>
    <xf numFmtId="38" fontId="5" fillId="4" borderId="35" xfId="2" applyFont="1" applyFill="1" applyBorder="1" applyAlignment="1" applyProtection="1">
      <alignment vertical="center" wrapText="1"/>
    </xf>
    <xf numFmtId="38" fontId="5" fillId="4" borderId="2" xfId="2" applyFont="1" applyFill="1" applyBorder="1" applyAlignment="1" applyProtection="1">
      <alignment vertical="center"/>
    </xf>
    <xf numFmtId="0" fontId="5" fillId="9" borderId="3" xfId="2" applyNumberFormat="1" applyFont="1" applyFill="1" applyBorder="1" applyAlignment="1" applyProtection="1">
      <alignment horizontal="center" vertical="center" wrapText="1"/>
    </xf>
    <xf numFmtId="0" fontId="5" fillId="9" borderId="43" xfId="2" applyNumberFormat="1" applyFont="1" applyFill="1" applyBorder="1" applyAlignment="1" applyProtection="1">
      <alignment horizontal="center" vertical="center" wrapText="1"/>
    </xf>
    <xf numFmtId="0" fontId="5" fillId="9" borderId="10" xfId="2" applyNumberFormat="1" applyFont="1" applyFill="1" applyBorder="1" applyAlignment="1" applyProtection="1">
      <alignment horizontal="center" vertical="center" wrapText="1"/>
    </xf>
    <xf numFmtId="0" fontId="0" fillId="0" borderId="1" xfId="0" applyBorder="1" applyAlignment="1">
      <alignment horizontal="left"/>
    </xf>
    <xf numFmtId="177" fontId="0" fillId="0" borderId="1" xfId="0" applyNumberFormat="1" applyBorder="1" applyAlignment="1">
      <alignment horizontal="right"/>
    </xf>
    <xf numFmtId="0" fontId="0" fillId="0" borderId="1" xfId="0" applyBorder="1" applyAlignment="1">
      <alignment horizontal="left" wrapText="1"/>
    </xf>
    <xf numFmtId="177" fontId="0" fillId="5" borderId="1" xfId="0" applyNumberFormat="1" applyFill="1" applyBorder="1" applyAlignment="1" applyProtection="1">
      <alignment horizontal="right" vertical="center"/>
      <protection locked="0"/>
    </xf>
    <xf numFmtId="0" fontId="18" fillId="5" borderId="1" xfId="7" applyFill="1" applyBorder="1" applyAlignment="1" applyProtection="1">
      <alignment horizontal="left" vertical="center" wrapText="1"/>
      <protection locked="0"/>
    </xf>
    <xf numFmtId="177" fontId="0" fillId="0" borderId="1" xfId="0" applyNumberFormat="1" applyBorder="1" applyAlignment="1">
      <alignment horizontal="center"/>
    </xf>
    <xf numFmtId="0" fontId="0" fillId="0" borderId="1" xfId="0" applyBorder="1" applyAlignment="1">
      <alignment horizontal="center"/>
    </xf>
  </cellXfs>
  <cellStyles count="8">
    <cellStyle name="パーセント 2" xfId="1" xr:uid="{00000000-0005-0000-0000-000000000000}"/>
    <cellStyle name="桁区切り 2" xfId="2" xr:uid="{00000000-0005-0000-0000-000001000000}"/>
    <cellStyle name="桁区切り 3" xfId="5" xr:uid="{B570D486-1F57-48D9-BA66-CFD766BFE406}"/>
    <cellStyle name="標準" xfId="0" builtinId="0"/>
    <cellStyle name="標準 2" xfId="3" xr:uid="{00000000-0005-0000-0000-000003000000}"/>
    <cellStyle name="標準 2 2" xfId="6" xr:uid="{2CB6DFF8-9618-4A42-835F-FAAA5DC7D1EB}"/>
    <cellStyle name="標準 3 2" xfId="7" xr:uid="{76A95BB5-1B5F-44EB-8FC2-ABFFA77DFFBF}"/>
    <cellStyle name="標準 4" xfId="4" xr:uid="{0138F25E-666A-4B9B-9E7F-52EC3B97565F}"/>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411004</xdr:colOff>
      <xdr:row>13</xdr:row>
      <xdr:rowOff>215265</xdr:rowOff>
    </xdr:from>
    <xdr:to>
      <xdr:col>10</xdr:col>
      <xdr:colOff>83343</xdr:colOff>
      <xdr:row>16</xdr:row>
      <xdr:rowOff>0</xdr:rowOff>
    </xdr:to>
    <xdr:sp macro="" textlink="">
      <xdr:nvSpPr>
        <xdr:cNvPr id="7241" name="大かっこ 1">
          <a:extLst>
            <a:ext uri="{FF2B5EF4-FFF2-40B4-BE49-F238E27FC236}">
              <a16:creationId xmlns:a16="http://schemas.microsoft.com/office/drawing/2014/main" id="{00000000-0008-0000-0000-0000491C0000}"/>
            </a:ext>
          </a:extLst>
        </xdr:cNvPr>
        <xdr:cNvSpPr>
          <a:spLocks noChangeArrowheads="1"/>
        </xdr:cNvSpPr>
      </xdr:nvSpPr>
      <xdr:spPr bwMode="auto">
        <a:xfrm>
          <a:off x="3054192" y="3156109"/>
          <a:ext cx="2767964" cy="463391"/>
        </a:xfrm>
        <a:prstGeom prst="bracketPair">
          <a:avLst>
            <a:gd name="adj" fmla="val 16667"/>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279400</xdr:colOff>
          <xdr:row>28</xdr:row>
          <xdr:rowOff>165100</xdr:rowOff>
        </xdr:from>
        <xdr:to>
          <xdr:col>5</xdr:col>
          <xdr:colOff>495300</xdr:colOff>
          <xdr:row>30</xdr:row>
          <xdr:rowOff>6350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279400</xdr:colOff>
          <xdr:row>31</xdr:row>
          <xdr:rowOff>19050</xdr:rowOff>
        </xdr:from>
        <xdr:to>
          <xdr:col>6</xdr:col>
          <xdr:colOff>527050</xdr:colOff>
          <xdr:row>32</xdr:row>
          <xdr:rowOff>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5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279400</xdr:colOff>
          <xdr:row>33</xdr:row>
          <xdr:rowOff>19050</xdr:rowOff>
        </xdr:from>
        <xdr:to>
          <xdr:col>9</xdr:col>
          <xdr:colOff>19050</xdr:colOff>
          <xdr:row>34</xdr:row>
          <xdr:rowOff>107950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5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279400</xdr:colOff>
          <xdr:row>35</xdr:row>
          <xdr:rowOff>165100</xdr:rowOff>
        </xdr:from>
        <xdr:to>
          <xdr:col>9</xdr:col>
          <xdr:colOff>31750</xdr:colOff>
          <xdr:row>37</xdr:row>
          <xdr:rowOff>69850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5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133350</xdr:colOff>
          <xdr:row>14</xdr:row>
          <xdr:rowOff>63500</xdr:rowOff>
        </xdr:from>
        <xdr:to>
          <xdr:col>4</xdr:col>
          <xdr:colOff>654050</xdr:colOff>
          <xdr:row>14</xdr:row>
          <xdr:rowOff>279400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6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13</xdr:row>
          <xdr:rowOff>44450</xdr:rowOff>
        </xdr:from>
        <xdr:to>
          <xdr:col>5</xdr:col>
          <xdr:colOff>635000</xdr:colOff>
          <xdr:row>13</xdr:row>
          <xdr:rowOff>254000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6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13</xdr:row>
          <xdr:rowOff>57150</xdr:rowOff>
        </xdr:from>
        <xdr:to>
          <xdr:col>7</xdr:col>
          <xdr:colOff>698500</xdr:colOff>
          <xdr:row>13</xdr:row>
          <xdr:rowOff>254000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6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177800</xdr:colOff>
          <xdr:row>14</xdr:row>
          <xdr:rowOff>82550</xdr:rowOff>
        </xdr:from>
        <xdr:to>
          <xdr:col>3</xdr:col>
          <xdr:colOff>641350</xdr:colOff>
          <xdr:row>14</xdr:row>
          <xdr:rowOff>292100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6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158750</xdr:colOff>
          <xdr:row>13</xdr:row>
          <xdr:rowOff>76200</xdr:rowOff>
        </xdr:from>
        <xdr:to>
          <xdr:col>3</xdr:col>
          <xdr:colOff>552450</xdr:colOff>
          <xdr:row>13</xdr:row>
          <xdr:rowOff>241300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6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5.vml"/><Relationship Id="rId7" Type="http://schemas.openxmlformats.org/officeDocument/2006/relationships/ctrlProp" Target="../ctrlProps/ctrlProp8.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sheetPr>
  <dimension ref="A1:K42"/>
  <sheetViews>
    <sheetView tabSelected="1" view="pageBreakPreview" zoomScale="80" zoomScaleNormal="100" zoomScaleSheetLayoutView="80" workbookViewId="0">
      <selection activeCell="B25" sqref="B25"/>
    </sheetView>
  </sheetViews>
  <sheetFormatPr defaultColWidth="0" defaultRowHeight="14.25" customHeight="1" zeroHeight="1"/>
  <cols>
    <col min="1" max="1" width="2.453125" style="10" customWidth="1"/>
    <col min="2" max="10" width="9" style="10" customWidth="1"/>
    <col min="11" max="11" width="2.453125" style="10" customWidth="1"/>
    <col min="12" max="15" width="9" style="10" customWidth="1"/>
    <col min="16" max="16384" width="0" style="10" hidden="1"/>
  </cols>
  <sheetData>
    <row r="1" spans="1:11" ht="18" customHeight="1">
      <c r="A1" s="56"/>
      <c r="B1" s="56"/>
      <c r="C1" s="56"/>
      <c r="D1" s="56"/>
      <c r="E1" s="56"/>
      <c r="F1" s="56"/>
      <c r="G1" s="56"/>
      <c r="H1" s="56"/>
      <c r="I1" s="56"/>
      <c r="J1" s="56"/>
      <c r="K1" s="56"/>
    </row>
    <row r="2" spans="1:11" ht="18" customHeight="1">
      <c r="A2" s="56"/>
      <c r="B2" s="56"/>
      <c r="C2" s="56"/>
      <c r="D2" s="56"/>
      <c r="E2" s="56"/>
      <c r="F2" s="56"/>
      <c r="G2" s="56"/>
      <c r="H2" s="56"/>
      <c r="I2" s="56"/>
      <c r="J2" s="56"/>
      <c r="K2" s="56"/>
    </row>
    <row r="3" spans="1:11" ht="18" customHeight="1">
      <c r="A3" s="56"/>
      <c r="B3" s="56" t="s">
        <v>80</v>
      </c>
      <c r="C3" s="56"/>
      <c r="D3" s="56"/>
      <c r="E3" s="56"/>
      <c r="F3" s="56"/>
      <c r="G3" s="56"/>
      <c r="H3" s="56"/>
      <c r="I3" s="56"/>
      <c r="J3" s="56"/>
      <c r="K3" s="56"/>
    </row>
    <row r="4" spans="1:11" ht="18" customHeight="1">
      <c r="A4" s="56"/>
      <c r="B4" s="56"/>
      <c r="C4" s="56"/>
      <c r="D4" s="56"/>
      <c r="E4" s="56"/>
      <c r="F4" s="56"/>
      <c r="G4" s="56"/>
      <c r="H4" s="56"/>
      <c r="I4" s="56"/>
      <c r="J4" s="56"/>
      <c r="K4" s="56"/>
    </row>
    <row r="5" spans="1:11" ht="18" customHeight="1">
      <c r="A5" s="56"/>
      <c r="B5" s="56"/>
      <c r="C5" s="56"/>
      <c r="D5" s="56"/>
      <c r="E5" s="56"/>
      <c r="F5" s="56"/>
      <c r="G5" s="56"/>
      <c r="H5" s="232">
        <f ca="1">TODAY()</f>
        <v>46289</v>
      </c>
      <c r="I5" s="232"/>
      <c r="J5" s="232"/>
      <c r="K5" s="56"/>
    </row>
    <row r="6" spans="1:11" ht="18" customHeight="1">
      <c r="A6" s="56"/>
      <c r="B6" s="56"/>
      <c r="C6" s="56"/>
      <c r="D6" s="56"/>
      <c r="E6" s="56"/>
      <c r="F6" s="56"/>
      <c r="G6" s="56"/>
      <c r="H6" s="56"/>
      <c r="I6" s="56"/>
      <c r="J6" s="56"/>
      <c r="K6" s="56"/>
    </row>
    <row r="7" spans="1:11" ht="18" customHeight="1">
      <c r="A7" s="56"/>
      <c r="B7" s="56"/>
      <c r="C7" s="56"/>
      <c r="D7" s="56"/>
      <c r="E7" s="56"/>
      <c r="F7" s="56"/>
      <c r="G7" s="56"/>
      <c r="H7" s="56"/>
      <c r="I7" s="56"/>
      <c r="J7" s="56"/>
      <c r="K7" s="56"/>
    </row>
    <row r="8" spans="1:11" ht="18" customHeight="1">
      <c r="A8" s="56"/>
      <c r="B8" s="56" t="s">
        <v>170</v>
      </c>
      <c r="C8" s="56"/>
      <c r="D8" s="56"/>
      <c r="E8" s="56"/>
      <c r="F8" s="56"/>
      <c r="G8" s="56"/>
      <c r="H8" s="56"/>
      <c r="I8" s="56"/>
      <c r="J8" s="56"/>
      <c r="K8" s="56"/>
    </row>
    <row r="9" spans="1:11" ht="18" customHeight="1">
      <c r="A9" s="56"/>
      <c r="B9" s="56"/>
      <c r="C9" s="56"/>
      <c r="D9" s="56"/>
      <c r="E9" s="56"/>
      <c r="F9" s="56"/>
      <c r="G9" s="56"/>
      <c r="H9" s="56"/>
      <c r="I9" s="56"/>
      <c r="J9" s="56"/>
      <c r="K9" s="56"/>
    </row>
    <row r="10" spans="1:11" ht="18" customHeight="1">
      <c r="A10" s="56"/>
      <c r="B10" s="56"/>
      <c r="C10" s="56"/>
      <c r="D10" s="56"/>
      <c r="E10" s="56"/>
      <c r="F10" s="56"/>
      <c r="G10" s="56"/>
      <c r="H10" s="56"/>
      <c r="I10" s="56"/>
      <c r="J10" s="56"/>
      <c r="K10" s="56"/>
    </row>
    <row r="11" spans="1:11" ht="18" customHeight="1">
      <c r="A11" s="56"/>
      <c r="B11" s="56"/>
      <c r="C11" s="56"/>
      <c r="D11" s="56"/>
      <c r="E11" s="56"/>
      <c r="F11" s="56"/>
      <c r="G11" s="57" t="s">
        <v>32</v>
      </c>
      <c r="H11" s="231"/>
      <c r="I11" s="231"/>
      <c r="J11" s="231"/>
      <c r="K11" s="56"/>
    </row>
    <row r="12" spans="1:11" ht="18" customHeight="1">
      <c r="A12" s="56"/>
      <c r="B12" s="56"/>
      <c r="C12" s="56"/>
      <c r="D12" s="56"/>
      <c r="E12" s="56"/>
      <c r="F12" s="56"/>
      <c r="G12" s="57" t="s">
        <v>33</v>
      </c>
      <c r="H12" s="231"/>
      <c r="I12" s="231"/>
      <c r="J12" s="231"/>
      <c r="K12" s="56"/>
    </row>
    <row r="13" spans="1:11" ht="18" customHeight="1">
      <c r="A13" s="56"/>
      <c r="B13" s="56"/>
      <c r="C13" s="56"/>
      <c r="D13" s="56"/>
      <c r="E13" s="56"/>
      <c r="F13" s="56"/>
      <c r="G13" s="57" t="s">
        <v>34</v>
      </c>
      <c r="H13" s="231"/>
      <c r="I13" s="231"/>
      <c r="J13" s="231"/>
      <c r="K13" s="56"/>
    </row>
    <row r="14" spans="1:11" ht="18" customHeight="1">
      <c r="A14" s="56"/>
      <c r="B14" s="56"/>
      <c r="C14" s="56"/>
      <c r="D14" s="56"/>
      <c r="E14" s="56"/>
      <c r="F14" s="56"/>
      <c r="G14" s="57"/>
      <c r="H14" s="58"/>
      <c r="I14" s="58"/>
      <c r="J14" s="58"/>
      <c r="K14" s="56"/>
    </row>
    <row r="15" spans="1:11" ht="18" customHeight="1">
      <c r="A15" s="56"/>
      <c r="B15" s="56"/>
      <c r="C15" s="56"/>
      <c r="D15" s="56"/>
      <c r="E15" s="56"/>
      <c r="F15" s="56"/>
      <c r="G15" s="59" t="s">
        <v>35</v>
      </c>
      <c r="H15" s="231"/>
      <c r="I15" s="231"/>
      <c r="J15" s="231"/>
      <c r="K15" s="56"/>
    </row>
    <row r="16" spans="1:11" ht="18" customHeight="1">
      <c r="A16" s="56"/>
      <c r="B16" s="56"/>
      <c r="C16" s="56"/>
      <c r="D16" s="56"/>
      <c r="E16" s="56"/>
      <c r="F16" s="56"/>
      <c r="G16" s="59" t="s">
        <v>23</v>
      </c>
      <c r="H16" s="231"/>
      <c r="I16" s="231"/>
      <c r="J16" s="231"/>
      <c r="K16" s="56"/>
    </row>
    <row r="17" spans="1:11" ht="18" customHeight="1">
      <c r="A17" s="56"/>
      <c r="B17" s="56"/>
      <c r="C17" s="56"/>
      <c r="D17" s="56"/>
      <c r="E17" s="56"/>
      <c r="F17" s="56"/>
      <c r="G17" s="56"/>
      <c r="H17" s="56"/>
      <c r="I17" s="56"/>
      <c r="J17" s="56"/>
      <c r="K17" s="56"/>
    </row>
    <row r="18" spans="1:11" ht="18" customHeight="1">
      <c r="A18" s="56"/>
      <c r="B18" s="56"/>
      <c r="C18" s="56"/>
      <c r="D18" s="56"/>
      <c r="E18" s="56"/>
      <c r="F18" s="56"/>
      <c r="G18" s="56"/>
      <c r="H18" s="56"/>
      <c r="I18" s="56"/>
      <c r="J18" s="56"/>
      <c r="K18" s="56"/>
    </row>
    <row r="19" spans="1:11" ht="18" customHeight="1">
      <c r="A19" s="56"/>
      <c r="B19" s="235" t="s">
        <v>71</v>
      </c>
      <c r="C19" s="235"/>
      <c r="D19" s="235"/>
      <c r="E19" s="235"/>
      <c r="F19" s="235"/>
      <c r="G19" s="235"/>
      <c r="H19" s="235"/>
      <c r="I19" s="235"/>
      <c r="J19" s="235"/>
      <c r="K19" s="56"/>
    </row>
    <row r="20" spans="1:11" ht="18" customHeight="1">
      <c r="A20" s="56"/>
      <c r="B20" s="56"/>
      <c r="C20" s="56"/>
      <c r="D20" s="56"/>
      <c r="E20" s="56"/>
      <c r="F20" s="56"/>
      <c r="G20" s="56"/>
      <c r="H20" s="56"/>
      <c r="I20" s="56"/>
      <c r="J20" s="56"/>
      <c r="K20" s="56"/>
    </row>
    <row r="21" spans="1:11" ht="18" customHeight="1">
      <c r="A21" s="56"/>
      <c r="B21" s="56"/>
      <c r="C21" s="56"/>
      <c r="D21" s="56"/>
      <c r="E21" s="56"/>
      <c r="F21" s="56"/>
      <c r="G21" s="56"/>
      <c r="H21" s="56"/>
      <c r="I21" s="56"/>
      <c r="J21" s="56"/>
      <c r="K21" s="56"/>
    </row>
    <row r="22" spans="1:11" ht="18" customHeight="1">
      <c r="A22" s="56"/>
      <c r="B22" s="236" t="s">
        <v>171</v>
      </c>
      <c r="C22" s="236"/>
      <c r="D22" s="236"/>
      <c r="E22" s="236"/>
      <c r="F22" s="236"/>
      <c r="G22" s="236"/>
      <c r="H22" s="236"/>
      <c r="I22" s="236"/>
      <c r="J22" s="236"/>
      <c r="K22" s="56"/>
    </row>
    <row r="23" spans="1:11" ht="18" customHeight="1">
      <c r="A23" s="56"/>
      <c r="B23" s="236"/>
      <c r="C23" s="236"/>
      <c r="D23" s="236"/>
      <c r="E23" s="236"/>
      <c r="F23" s="236"/>
      <c r="G23" s="236"/>
      <c r="H23" s="236"/>
      <c r="I23" s="236"/>
      <c r="J23" s="236"/>
      <c r="K23" s="56"/>
    </row>
    <row r="24" spans="1:11" ht="18" customHeight="1">
      <c r="A24" s="56"/>
      <c r="B24" s="236"/>
      <c r="C24" s="236"/>
      <c r="D24" s="236"/>
      <c r="E24" s="236"/>
      <c r="F24" s="236"/>
      <c r="G24" s="236"/>
      <c r="H24" s="236"/>
      <c r="I24" s="236"/>
      <c r="J24" s="236"/>
      <c r="K24" s="56"/>
    </row>
    <row r="25" spans="1:11" ht="18" customHeight="1">
      <c r="A25" s="56"/>
      <c r="B25" s="56"/>
      <c r="C25" s="56"/>
      <c r="D25" s="56"/>
      <c r="E25" s="56"/>
      <c r="F25" s="56"/>
      <c r="G25" s="56"/>
      <c r="H25" s="56"/>
      <c r="I25" s="56"/>
      <c r="J25" s="56"/>
      <c r="K25" s="56"/>
    </row>
    <row r="26" spans="1:11" ht="18" customHeight="1">
      <c r="A26" s="56"/>
      <c r="B26" s="235" t="s">
        <v>36</v>
      </c>
      <c r="C26" s="235"/>
      <c r="D26" s="235"/>
      <c r="E26" s="235"/>
      <c r="F26" s="235"/>
      <c r="G26" s="235"/>
      <c r="H26" s="235"/>
      <c r="I26" s="235"/>
      <c r="J26" s="235"/>
      <c r="K26" s="56"/>
    </row>
    <row r="27" spans="1:11" ht="18" customHeight="1">
      <c r="A27" s="56"/>
      <c r="B27" s="56"/>
      <c r="C27" s="56"/>
      <c r="D27" s="56"/>
      <c r="E27" s="56"/>
      <c r="F27" s="56"/>
      <c r="G27" s="56"/>
      <c r="H27" s="56"/>
      <c r="I27" s="56"/>
      <c r="J27" s="56"/>
      <c r="K27" s="56"/>
    </row>
    <row r="28" spans="1:11" ht="18" customHeight="1">
      <c r="A28" s="56"/>
      <c r="B28" s="56"/>
      <c r="C28" s="56"/>
      <c r="D28" s="56"/>
      <c r="E28" s="56"/>
      <c r="F28" s="56"/>
      <c r="G28" s="56"/>
      <c r="H28" s="56"/>
      <c r="I28" s="56"/>
      <c r="J28" s="56"/>
      <c r="K28" s="56"/>
    </row>
    <row r="29" spans="1:11" ht="18" customHeight="1">
      <c r="A29" s="56"/>
      <c r="B29" s="56"/>
      <c r="C29" s="233" t="s">
        <v>72</v>
      </c>
      <c r="D29" s="233"/>
      <c r="E29" s="233"/>
      <c r="F29" s="237">
        <f>別表１!C28</f>
        <v>0</v>
      </c>
      <c r="G29" s="237"/>
      <c r="H29" s="237"/>
      <c r="I29" s="56" t="s">
        <v>73</v>
      </c>
      <c r="J29" s="56"/>
      <c r="K29" s="56"/>
    </row>
    <row r="30" spans="1:11" ht="18" customHeight="1">
      <c r="A30" s="56"/>
      <c r="B30" s="56"/>
      <c r="C30" s="233" t="s">
        <v>74</v>
      </c>
      <c r="D30" s="233"/>
      <c r="E30" s="233"/>
      <c r="F30" s="238"/>
      <c r="G30" s="238"/>
      <c r="H30" s="238"/>
      <c r="I30" s="56" t="s">
        <v>73</v>
      </c>
      <c r="J30" s="56"/>
      <c r="K30" s="56"/>
    </row>
    <row r="31" spans="1:11" ht="18" customHeight="1">
      <c r="A31" s="56"/>
      <c r="B31" s="56"/>
      <c r="C31" s="233" t="s">
        <v>75</v>
      </c>
      <c r="D31" s="233"/>
      <c r="E31" s="233"/>
      <c r="F31" s="234">
        <f>F29-F30</f>
        <v>0</v>
      </c>
      <c r="G31" s="234"/>
      <c r="H31" s="234"/>
      <c r="I31" s="56" t="s">
        <v>73</v>
      </c>
      <c r="J31" s="56"/>
      <c r="K31" s="56"/>
    </row>
    <row r="32" spans="1:11" ht="18" customHeight="1">
      <c r="A32" s="56"/>
      <c r="B32" s="56"/>
      <c r="C32" s="56"/>
      <c r="D32" s="56"/>
      <c r="E32" s="56"/>
      <c r="F32" s="56"/>
      <c r="G32" s="56"/>
      <c r="H32" s="56"/>
      <c r="I32" s="56"/>
      <c r="J32" s="56"/>
      <c r="K32" s="56"/>
    </row>
    <row r="33" spans="1:11" ht="18" customHeight="1">
      <c r="A33" s="56"/>
      <c r="B33" s="56"/>
      <c r="C33" s="56"/>
      <c r="D33" s="56"/>
      <c r="E33" s="56"/>
      <c r="F33" s="56"/>
      <c r="G33" s="56"/>
      <c r="H33" s="56"/>
      <c r="I33" s="56"/>
      <c r="J33" s="56"/>
      <c r="K33" s="56"/>
    </row>
    <row r="34" spans="1:11" ht="18" customHeight="1">
      <c r="A34" s="56"/>
      <c r="B34" s="56"/>
      <c r="C34" s="56"/>
      <c r="D34" s="56"/>
      <c r="E34" s="56"/>
      <c r="F34" s="56"/>
      <c r="G34" s="56"/>
      <c r="H34" s="56"/>
      <c r="I34" s="56"/>
      <c r="J34" s="56"/>
      <c r="K34" s="56"/>
    </row>
    <row r="35" spans="1:11" ht="18" customHeight="1">
      <c r="A35" s="56"/>
      <c r="B35" s="56"/>
      <c r="C35" s="60"/>
      <c r="D35" s="56"/>
      <c r="E35" s="56"/>
      <c r="F35" s="56"/>
      <c r="G35" s="56"/>
      <c r="H35" s="56"/>
      <c r="I35" s="56"/>
      <c r="J35" s="56"/>
      <c r="K35" s="56"/>
    </row>
    <row r="36" spans="1:11" ht="18" customHeight="1">
      <c r="A36" s="56"/>
      <c r="B36" s="56"/>
      <c r="C36" s="60"/>
      <c r="D36" s="56"/>
      <c r="E36" s="56"/>
      <c r="F36" s="56"/>
      <c r="G36" s="56"/>
      <c r="H36" s="56"/>
      <c r="I36" s="56"/>
      <c r="J36" s="56"/>
      <c r="K36" s="56"/>
    </row>
    <row r="37" spans="1:11" ht="18" customHeight="1">
      <c r="A37" s="56"/>
      <c r="B37" s="56"/>
      <c r="C37" s="60"/>
      <c r="D37" s="56"/>
      <c r="E37" s="56"/>
      <c r="F37" s="56"/>
      <c r="G37" s="56"/>
      <c r="H37" s="56"/>
      <c r="I37" s="56"/>
      <c r="J37" s="56"/>
      <c r="K37" s="56"/>
    </row>
    <row r="38" spans="1:11" ht="18" customHeight="1">
      <c r="A38" s="56"/>
      <c r="B38" s="56"/>
      <c r="C38" s="56"/>
      <c r="D38" s="56"/>
      <c r="E38" s="56"/>
      <c r="F38" s="56"/>
      <c r="G38" s="56"/>
      <c r="H38" s="56"/>
      <c r="I38" s="56"/>
      <c r="J38" s="56"/>
      <c r="K38" s="56"/>
    </row>
    <row r="39" spans="1:11" ht="18" customHeight="1"/>
    <row r="40" spans="1:11" ht="18" hidden="1" customHeight="1"/>
    <row r="41" spans="1:11" ht="15" hidden="1" customHeight="1"/>
    <row r="42" spans="1:11" ht="14"/>
  </sheetData>
  <protectedRanges>
    <protectedRange sqref="H11:J11 H12:J12 H13:J13 H15:J15 H16:J16 F30:H30" name="範囲2"/>
  </protectedRanges>
  <mergeCells count="15">
    <mergeCell ref="C31:E31"/>
    <mergeCell ref="F31:H31"/>
    <mergeCell ref="B19:J19"/>
    <mergeCell ref="B22:J24"/>
    <mergeCell ref="B26:J26"/>
    <mergeCell ref="C29:E29"/>
    <mergeCell ref="F29:H29"/>
    <mergeCell ref="C30:E30"/>
    <mergeCell ref="F30:H30"/>
    <mergeCell ref="H16:J16"/>
    <mergeCell ref="H5:J5"/>
    <mergeCell ref="H11:J11"/>
    <mergeCell ref="H12:J12"/>
    <mergeCell ref="H13:J13"/>
    <mergeCell ref="H15:J15"/>
  </mergeCells>
  <phoneticPr fontId="1"/>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3"/>
  <sheetViews>
    <sheetView view="pageBreakPreview" topLeftCell="A20" zoomScale="70" zoomScaleNormal="80" zoomScaleSheetLayoutView="70" workbookViewId="0">
      <selection activeCell="A33" sqref="A33"/>
    </sheetView>
  </sheetViews>
  <sheetFormatPr defaultColWidth="0" defaultRowHeight="13" zeroHeight="1"/>
  <cols>
    <col min="1" max="1" width="25.36328125" customWidth="1"/>
    <col min="2" max="2" width="24.81640625" customWidth="1"/>
    <col min="3" max="3" width="33.90625" customWidth="1"/>
    <col min="4" max="4" width="24.1796875" customWidth="1"/>
    <col min="5" max="5" width="8.90625" customWidth="1"/>
    <col min="6" max="6" width="12.453125" customWidth="1"/>
    <col min="7" max="7" width="14.6328125" customWidth="1"/>
    <col min="8" max="8" width="14.6328125" hidden="1" customWidth="1"/>
    <col min="9" max="9" width="25.08984375" hidden="1" customWidth="1"/>
  </cols>
  <sheetData>
    <row r="1" spans="1:7" s="61" customFormat="1" ht="20.149999999999999" customHeight="1">
      <c r="A1" s="239" t="s">
        <v>65</v>
      </c>
      <c r="B1" s="240"/>
    </row>
    <row r="2" spans="1:7" s="61" customFormat="1" ht="20.149999999999999" customHeight="1">
      <c r="A2" s="241"/>
      <c r="B2" s="242"/>
    </row>
    <row r="3" spans="1:7" s="61" customFormat="1"/>
    <row r="4" spans="1:7" s="61" customFormat="1" ht="30" customHeight="1">
      <c r="A4" s="245" t="s">
        <v>76</v>
      </c>
      <c r="B4" s="246"/>
      <c r="C4" s="246"/>
      <c r="D4" s="246"/>
      <c r="E4" s="246"/>
      <c r="F4" s="246"/>
      <c r="G4" s="247"/>
    </row>
    <row r="5" spans="1:7" s="61" customFormat="1" ht="15.75" customHeight="1">
      <c r="A5" s="62"/>
      <c r="B5" s="62"/>
    </row>
    <row r="6" spans="1:7" s="61" customFormat="1" ht="30" customHeight="1">
      <c r="A6" s="63" t="s">
        <v>37</v>
      </c>
      <c r="E6" s="64"/>
      <c r="F6" s="65"/>
      <c r="G6" s="65"/>
    </row>
    <row r="7" spans="1:7" s="61" customFormat="1" ht="14.25" customHeight="1">
      <c r="E7" s="64"/>
      <c r="F7" s="65"/>
      <c r="G7" s="65"/>
    </row>
    <row r="8" spans="1:7" s="10" customFormat="1" ht="39.9" customHeight="1" thickBot="1">
      <c r="A8" s="12" t="s">
        <v>23</v>
      </c>
      <c r="B8" s="40">
        <f>【ケアハウス】別記様式２!H16</f>
        <v>0</v>
      </c>
      <c r="C8" s="12" t="s">
        <v>21</v>
      </c>
      <c r="D8" s="40">
        <f>【ケアハウス】別記様式２!H15</f>
        <v>0</v>
      </c>
      <c r="E8" s="66"/>
      <c r="F8" s="56"/>
      <c r="G8" s="56"/>
    </row>
    <row r="9" spans="1:7" s="10" customFormat="1" ht="39.9" customHeight="1" thickBot="1">
      <c r="A9" s="39" t="s">
        <v>38</v>
      </c>
      <c r="B9" s="52" t="s">
        <v>113</v>
      </c>
      <c r="C9" s="41" t="s">
        <v>39</v>
      </c>
      <c r="D9" s="52" t="s">
        <v>82</v>
      </c>
      <c r="E9" s="66"/>
      <c r="F9" s="56"/>
      <c r="G9" s="56"/>
    </row>
    <row r="10" spans="1:7" s="10" customFormat="1" ht="39.9" customHeight="1" thickBot="1">
      <c r="A10" s="13" t="s">
        <v>40</v>
      </c>
      <c r="B10" s="53"/>
      <c r="C10" s="14" t="s">
        <v>41</v>
      </c>
      <c r="D10" s="53"/>
      <c r="E10" s="66"/>
      <c r="F10" s="60"/>
      <c r="G10" s="60"/>
    </row>
    <row r="11" spans="1:7" s="10" customFormat="1" ht="39.9" customHeight="1" thickBot="1">
      <c r="A11" s="15" t="s">
        <v>111</v>
      </c>
      <c r="B11" s="167"/>
      <c r="C11" s="166" t="s">
        <v>112</v>
      </c>
      <c r="D11" s="167"/>
      <c r="E11" s="159"/>
      <c r="F11" s="60"/>
      <c r="G11" s="160"/>
    </row>
    <row r="12" spans="1:7" s="10" customFormat="1" ht="39.9" customHeight="1" thickBot="1">
      <c r="A12" s="15" t="s">
        <v>42</v>
      </c>
      <c r="B12" s="54"/>
      <c r="C12" s="16" t="s">
        <v>43</v>
      </c>
      <c r="D12" s="54"/>
      <c r="E12" s="66"/>
      <c r="F12" s="60"/>
      <c r="G12" s="60"/>
    </row>
    <row r="13" spans="1:7" s="10" customFormat="1" ht="39.9" customHeight="1" thickBot="1">
      <c r="A13" s="15" t="s">
        <v>81</v>
      </c>
      <c r="B13" s="54"/>
      <c r="C13" s="157"/>
      <c r="D13" s="158"/>
      <c r="E13" s="159"/>
      <c r="F13" s="60"/>
      <c r="G13" s="160"/>
    </row>
    <row r="14" spans="1:7" s="10" customFormat="1" ht="24.9" customHeight="1">
      <c r="A14" s="251"/>
      <c r="B14" s="252"/>
      <c r="C14" s="253"/>
      <c r="D14" s="254"/>
      <c r="E14" s="60"/>
      <c r="F14" s="60"/>
      <c r="G14" s="60"/>
    </row>
    <row r="15" spans="1:7" s="10" customFormat="1" ht="39.9" customHeight="1">
      <c r="A15" s="162" t="s">
        <v>114</v>
      </c>
      <c r="B15" s="163" t="s">
        <v>108</v>
      </c>
      <c r="C15" s="163" t="s">
        <v>109</v>
      </c>
      <c r="D15" s="163" t="s">
        <v>110</v>
      </c>
      <c r="E15" s="60"/>
      <c r="F15" s="60"/>
      <c r="G15" s="60"/>
    </row>
    <row r="16" spans="1:7" s="10" customFormat="1" ht="30" customHeight="1">
      <c r="A16" s="12" t="s">
        <v>100</v>
      </c>
      <c r="B16" s="164">
        <v>1</v>
      </c>
      <c r="C16" s="164">
        <f>別表4!L28</f>
        <v>0</v>
      </c>
      <c r="D16" s="165"/>
      <c r="E16" s="60"/>
      <c r="F16" s="60"/>
      <c r="G16" s="60"/>
    </row>
    <row r="17" spans="1:7" s="10" customFormat="1" ht="30" customHeight="1">
      <c r="A17" s="12" t="s">
        <v>101</v>
      </c>
      <c r="B17" s="164">
        <v>1</v>
      </c>
      <c r="C17" s="164">
        <f>別表4!L31</f>
        <v>0</v>
      </c>
      <c r="D17" s="164">
        <f>別表4!L29</f>
        <v>0</v>
      </c>
      <c r="E17" s="60"/>
      <c r="F17" s="60"/>
      <c r="G17" s="60"/>
    </row>
    <row r="18" spans="1:7" s="10" customFormat="1" ht="30" customHeight="1">
      <c r="A18" s="12" t="s">
        <v>105</v>
      </c>
      <c r="B18" s="164">
        <f>IF(B11&gt;30,2,1)</f>
        <v>1</v>
      </c>
      <c r="C18" s="164">
        <f>別表4!L34</f>
        <v>0</v>
      </c>
      <c r="D18" s="164">
        <f>別表4!L32</f>
        <v>0</v>
      </c>
      <c r="E18" s="60"/>
      <c r="F18" s="60"/>
      <c r="G18" s="60"/>
    </row>
    <row r="19" spans="1:7" s="10" customFormat="1" ht="30" customHeight="1">
      <c r="A19" s="12" t="s">
        <v>106</v>
      </c>
      <c r="B19" s="164">
        <v>1</v>
      </c>
      <c r="C19" s="164">
        <f>別表4!L37</f>
        <v>0</v>
      </c>
      <c r="D19" s="165"/>
      <c r="E19" s="60"/>
      <c r="F19" s="60"/>
      <c r="G19" s="60"/>
    </row>
    <row r="20" spans="1:7" s="10" customFormat="1" ht="30" customHeight="1">
      <c r="A20" s="12" t="s">
        <v>107</v>
      </c>
      <c r="B20" s="164">
        <v>1</v>
      </c>
      <c r="C20" s="164">
        <f>別表4!L40</f>
        <v>0</v>
      </c>
      <c r="D20" s="165"/>
      <c r="E20" s="60"/>
      <c r="F20" s="60"/>
      <c r="G20" s="60"/>
    </row>
    <row r="21" spans="1:7" ht="30" customHeight="1">
      <c r="A21" s="61"/>
      <c r="B21" s="61"/>
      <c r="C21" s="61"/>
      <c r="D21" s="61"/>
      <c r="E21" s="61"/>
      <c r="F21" s="67"/>
      <c r="G21" s="68"/>
    </row>
    <row r="22" spans="1:7" ht="30" customHeight="1">
      <c r="A22" s="63" t="s">
        <v>19</v>
      </c>
      <c r="B22" s="61"/>
      <c r="C22" s="61"/>
      <c r="D22" s="61"/>
      <c r="E22" s="61"/>
      <c r="F22" s="67"/>
      <c r="G22" s="68"/>
    </row>
    <row r="23" spans="1:7" ht="23.5">
      <c r="A23" s="69"/>
      <c r="B23" s="61"/>
      <c r="C23" s="61"/>
      <c r="D23" s="61"/>
      <c r="E23" s="61"/>
      <c r="F23" s="61"/>
      <c r="G23" s="61"/>
    </row>
    <row r="24" spans="1:7" s="10" customFormat="1" ht="50.15" customHeight="1" thickBot="1">
      <c r="A24" s="248" t="s">
        <v>44</v>
      </c>
      <c r="B24" s="249"/>
      <c r="C24" s="17" t="s">
        <v>45</v>
      </c>
      <c r="D24" s="250" t="s">
        <v>46</v>
      </c>
      <c r="E24" s="250"/>
      <c r="F24" s="250"/>
      <c r="G24" s="250"/>
    </row>
    <row r="25" spans="1:7" s="10" customFormat="1" ht="50.15" customHeight="1" thickBot="1">
      <c r="A25" s="18" t="s">
        <v>47</v>
      </c>
      <c r="B25" s="19" t="s">
        <v>48</v>
      </c>
      <c r="C25" s="161"/>
      <c r="D25" s="243" t="s">
        <v>77</v>
      </c>
      <c r="E25" s="243"/>
      <c r="F25" s="243"/>
      <c r="G25" s="243"/>
    </row>
    <row r="26" spans="1:7" s="10" customFormat="1" ht="50.15" customHeight="1">
      <c r="A26" s="18" t="s">
        <v>49</v>
      </c>
      <c r="B26" s="19" t="s">
        <v>50</v>
      </c>
      <c r="C26" s="207">
        <f>別表３!E86+処遇改善額!F11</f>
        <v>0</v>
      </c>
      <c r="D26" s="243" t="s">
        <v>128</v>
      </c>
      <c r="E26" s="243"/>
      <c r="F26" s="243"/>
      <c r="G26" s="243"/>
    </row>
    <row r="27" spans="1:7" s="10" customFormat="1" ht="50.15" customHeight="1">
      <c r="A27" s="18" t="s">
        <v>51</v>
      </c>
      <c r="B27" s="19" t="s">
        <v>52</v>
      </c>
      <c r="C27" s="207">
        <f>別表３!F86+処遇改善額!F12</f>
        <v>0</v>
      </c>
      <c r="D27" s="243" t="s">
        <v>129</v>
      </c>
      <c r="E27" s="243"/>
      <c r="F27" s="243"/>
      <c r="G27" s="243"/>
    </row>
    <row r="28" spans="1:7" s="10" customFormat="1" ht="50.15" customHeight="1">
      <c r="A28" s="18" t="s">
        <v>53</v>
      </c>
      <c r="B28" s="19" t="s">
        <v>54</v>
      </c>
      <c r="C28" s="20">
        <f>IF(C25&gt;C26,C26-C27,C25-C27)</f>
        <v>0</v>
      </c>
      <c r="D28" s="243" t="s">
        <v>55</v>
      </c>
      <c r="E28" s="243"/>
      <c r="F28" s="243"/>
      <c r="G28" s="243"/>
    </row>
    <row r="29" spans="1:7">
      <c r="A29" s="61"/>
      <c r="B29" s="61"/>
      <c r="C29" s="61"/>
      <c r="D29" s="61"/>
      <c r="E29" s="61"/>
      <c r="F29" s="61"/>
      <c r="G29" s="61"/>
    </row>
    <row r="30" spans="1:7" ht="50.15" customHeight="1">
      <c r="A30" s="244" t="s">
        <v>172</v>
      </c>
      <c r="B30" s="244"/>
      <c r="C30" s="244"/>
      <c r="D30" s="244"/>
      <c r="E30" s="244"/>
      <c r="F30" s="244"/>
      <c r="G30" s="244"/>
    </row>
    <row r="31" spans="1:7" hidden="1">
      <c r="C31" s="1"/>
      <c r="D31" s="21"/>
    </row>
    <row r="32" spans="1:7" hidden="1">
      <c r="A32" s="1"/>
    </row>
    <row r="33"/>
  </sheetData>
  <sheetProtection selectLockedCells="1"/>
  <mergeCells count="10">
    <mergeCell ref="A1:B2"/>
    <mergeCell ref="D26:G26"/>
    <mergeCell ref="D27:G27"/>
    <mergeCell ref="D28:G28"/>
    <mergeCell ref="A30:G30"/>
    <mergeCell ref="A4:G4"/>
    <mergeCell ref="A24:B24"/>
    <mergeCell ref="D24:G24"/>
    <mergeCell ref="D25:G25"/>
    <mergeCell ref="A14:D14"/>
  </mergeCells>
  <phoneticPr fontId="1"/>
  <dataValidations count="2">
    <dataValidation type="list" allowBlank="1" showInputMessage="1" showErrorMessage="1" sqref="D9" xr:uid="{00000000-0002-0000-0100-000000000000}">
      <formula1>"選択して下さい,指定有,指定無"</formula1>
    </dataValidation>
    <dataValidation type="list" allowBlank="1" showInputMessage="1" showErrorMessage="1" sqref="B9" xr:uid="{00000000-0002-0000-0100-000001000000}">
      <formula1>"選択して下さい,単独型,併設型"</formula1>
    </dataValidation>
  </dataValidations>
  <pageMargins left="0.51181102362204722" right="0.51181102362204722" top="0.74803149606299213" bottom="0.74803149606299213" header="0.31496062992125984" footer="0.31496062992125984"/>
  <pageSetup paperSize="9" scale="65" fitToHeight="0" orientation="portrait" horizontalDpi="300" verticalDpi="300" r:id="rId1"/>
  <headerFooter alignWithMargins="0"/>
  <colBreaks count="1" manualBreakCount="1">
    <brk id="9"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9"/>
  <sheetViews>
    <sheetView topLeftCell="A73" zoomScale="80" zoomScaleNormal="80" zoomScaleSheetLayoutView="80" workbookViewId="0">
      <selection activeCell="I12" sqref="I12"/>
    </sheetView>
  </sheetViews>
  <sheetFormatPr defaultColWidth="0" defaultRowHeight="13" zeroHeight="1"/>
  <cols>
    <col min="1" max="1" width="11.6328125" customWidth="1"/>
    <col min="2" max="13" width="10.08984375" customWidth="1"/>
    <col min="14" max="14" width="10.6328125" style="5" customWidth="1"/>
    <col min="15" max="15" width="8.36328125" customWidth="1"/>
    <col min="16" max="16" width="2.453125" customWidth="1"/>
  </cols>
  <sheetData>
    <row r="1" spans="1:16" s="26" customFormat="1" ht="13.5" customHeight="1">
      <c r="A1" s="262" t="s">
        <v>78</v>
      </c>
      <c r="B1" s="262"/>
      <c r="C1" s="262"/>
      <c r="D1" s="262"/>
      <c r="E1" s="262"/>
      <c r="J1" s="263" t="s">
        <v>23</v>
      </c>
      <c r="K1" s="263"/>
      <c r="L1" s="264">
        <f>別表１!B8</f>
        <v>0</v>
      </c>
      <c r="M1" s="264"/>
      <c r="N1" s="264"/>
    </row>
    <row r="2" spans="1:16" s="26" customFormat="1" ht="13.5" customHeight="1">
      <c r="A2" s="262"/>
      <c r="B2" s="262"/>
      <c r="C2" s="262"/>
      <c r="D2" s="262"/>
      <c r="E2" s="262"/>
      <c r="J2" s="263" t="s">
        <v>21</v>
      </c>
      <c r="K2" s="263"/>
      <c r="L2" s="264">
        <f>別表１!D8</f>
        <v>0</v>
      </c>
      <c r="M2" s="264"/>
      <c r="N2" s="264"/>
    </row>
    <row r="3" spans="1:16" ht="9" customHeight="1">
      <c r="A3" s="5"/>
    </row>
    <row r="4" spans="1:16" ht="14">
      <c r="A4" s="22" t="s">
        <v>56</v>
      </c>
      <c r="C4" s="23" t="s">
        <v>57</v>
      </c>
      <c r="D4" s="24">
        <f>別表１!B10</f>
        <v>0</v>
      </c>
    </row>
    <row r="5" spans="1:16" ht="6" customHeight="1" thickBot="1">
      <c r="A5" s="1"/>
      <c r="B5" s="25"/>
    </row>
    <row r="6" spans="1:16" s="26" customFormat="1" ht="30" customHeight="1">
      <c r="A6" s="119" t="s">
        <v>2</v>
      </c>
      <c r="B6" s="123" t="s">
        <v>3</v>
      </c>
      <c r="C6" s="124" t="s">
        <v>4</v>
      </c>
      <c r="D6" s="124" t="s">
        <v>5</v>
      </c>
      <c r="E6" s="124" t="s">
        <v>6</v>
      </c>
      <c r="F6" s="124" t="s">
        <v>7</v>
      </c>
      <c r="G6" s="124" t="s">
        <v>8</v>
      </c>
      <c r="H6" s="124" t="s">
        <v>9</v>
      </c>
      <c r="I6" s="124" t="s">
        <v>10</v>
      </c>
      <c r="J6" s="124" t="s">
        <v>11</v>
      </c>
      <c r="K6" s="124" t="s">
        <v>12</v>
      </c>
      <c r="L6" s="147" t="s">
        <v>13</v>
      </c>
      <c r="M6" s="125" t="s">
        <v>14</v>
      </c>
      <c r="N6" s="121" t="s">
        <v>15</v>
      </c>
    </row>
    <row r="7" spans="1:16" s="26" customFormat="1" ht="27.9" customHeight="1">
      <c r="A7" s="258">
        <v>1</v>
      </c>
      <c r="B7" s="126"/>
      <c r="C7" s="48"/>
      <c r="D7" s="48"/>
      <c r="E7" s="48"/>
      <c r="F7" s="48"/>
      <c r="G7" s="48"/>
      <c r="H7" s="48"/>
      <c r="I7" s="48"/>
      <c r="J7" s="48"/>
      <c r="K7" s="48"/>
      <c r="L7" s="148"/>
      <c r="M7" s="127"/>
      <c r="N7" s="122">
        <f>SUM(B7:M7)</f>
        <v>0</v>
      </c>
      <c r="O7" s="27" t="s">
        <v>70</v>
      </c>
      <c r="P7" s="28"/>
    </row>
    <row r="8" spans="1:16" s="26" customFormat="1" ht="27.9" customHeight="1">
      <c r="A8" s="259"/>
      <c r="B8" s="128"/>
      <c r="C8" s="49"/>
      <c r="D8" s="49"/>
      <c r="E8" s="49"/>
      <c r="F8" s="49"/>
      <c r="G8" s="49"/>
      <c r="H8" s="49"/>
      <c r="I8" s="49"/>
      <c r="J8" s="49"/>
      <c r="K8" s="49"/>
      <c r="L8" s="149"/>
      <c r="M8" s="129"/>
      <c r="N8" s="122">
        <f>SUM(B8:M8)</f>
        <v>0</v>
      </c>
    </row>
    <row r="9" spans="1:16" s="26" customFormat="1" ht="27.9" customHeight="1">
      <c r="A9" s="120">
        <v>2</v>
      </c>
      <c r="B9" s="126"/>
      <c r="C9" s="48"/>
      <c r="D9" s="48"/>
      <c r="E9" s="48"/>
      <c r="F9" s="48"/>
      <c r="G9" s="48"/>
      <c r="H9" s="48"/>
      <c r="I9" s="48"/>
      <c r="J9" s="48"/>
      <c r="K9" s="48"/>
      <c r="L9" s="148"/>
      <c r="M9" s="127"/>
      <c r="N9" s="122">
        <f t="shared" ref="N9:N24" si="0">SUM(B9:M9)</f>
        <v>0</v>
      </c>
    </row>
    <row r="10" spans="1:16" s="26" customFormat="1" ht="27.9" customHeight="1">
      <c r="A10" s="120">
        <v>3</v>
      </c>
      <c r="B10" s="128"/>
      <c r="C10" s="49"/>
      <c r="D10" s="49"/>
      <c r="E10" s="49"/>
      <c r="F10" s="49"/>
      <c r="G10" s="49"/>
      <c r="H10" s="49"/>
      <c r="I10" s="49"/>
      <c r="J10" s="49"/>
      <c r="K10" s="49"/>
      <c r="L10" s="149"/>
      <c r="M10" s="129"/>
      <c r="N10" s="122">
        <f t="shared" si="0"/>
        <v>0</v>
      </c>
    </row>
    <row r="11" spans="1:16" s="26" customFormat="1" ht="27.9" customHeight="1">
      <c r="A11" s="120">
        <v>4</v>
      </c>
      <c r="B11" s="126"/>
      <c r="C11" s="48"/>
      <c r="D11" s="48"/>
      <c r="E11" s="48"/>
      <c r="F11" s="48"/>
      <c r="G11" s="48"/>
      <c r="H11" s="48"/>
      <c r="I11" s="48"/>
      <c r="J11" s="48"/>
      <c r="K11" s="48"/>
      <c r="L11" s="148"/>
      <c r="M11" s="127"/>
      <c r="N11" s="122">
        <f t="shared" si="0"/>
        <v>0</v>
      </c>
    </row>
    <row r="12" spans="1:16" s="26" customFormat="1" ht="27.9" customHeight="1">
      <c r="A12" s="120">
        <v>5</v>
      </c>
      <c r="B12" s="128"/>
      <c r="C12" s="49"/>
      <c r="D12" s="49"/>
      <c r="E12" s="49"/>
      <c r="F12" s="49"/>
      <c r="G12" s="49"/>
      <c r="H12" s="49"/>
      <c r="I12" s="49"/>
      <c r="J12" s="49"/>
      <c r="K12" s="49"/>
      <c r="L12" s="149"/>
      <c r="M12" s="129"/>
      <c r="N12" s="122">
        <f t="shared" si="0"/>
        <v>0</v>
      </c>
    </row>
    <row r="13" spans="1:16" s="26" customFormat="1" ht="27.9" customHeight="1">
      <c r="A13" s="120">
        <v>6</v>
      </c>
      <c r="B13" s="126"/>
      <c r="C13" s="48"/>
      <c r="D13" s="48"/>
      <c r="E13" s="48"/>
      <c r="F13" s="48"/>
      <c r="G13" s="48"/>
      <c r="H13" s="48"/>
      <c r="I13" s="48"/>
      <c r="J13" s="48"/>
      <c r="K13" s="48"/>
      <c r="L13" s="148"/>
      <c r="M13" s="127"/>
      <c r="N13" s="122">
        <f t="shared" si="0"/>
        <v>0</v>
      </c>
    </row>
    <row r="14" spans="1:16" s="26" customFormat="1" ht="27.9" customHeight="1">
      <c r="A14" s="120">
        <v>7</v>
      </c>
      <c r="B14" s="128"/>
      <c r="C14" s="49"/>
      <c r="D14" s="49"/>
      <c r="E14" s="49"/>
      <c r="F14" s="49"/>
      <c r="G14" s="49"/>
      <c r="H14" s="49"/>
      <c r="I14" s="49"/>
      <c r="J14" s="49"/>
      <c r="K14" s="49"/>
      <c r="L14" s="149"/>
      <c r="M14" s="129"/>
      <c r="N14" s="122">
        <f t="shared" si="0"/>
        <v>0</v>
      </c>
    </row>
    <row r="15" spans="1:16" s="26" customFormat="1" ht="27.9" customHeight="1">
      <c r="A15" s="120">
        <v>8</v>
      </c>
      <c r="B15" s="126"/>
      <c r="C15" s="48"/>
      <c r="D15" s="48"/>
      <c r="E15" s="48"/>
      <c r="F15" s="48"/>
      <c r="G15" s="48"/>
      <c r="H15" s="48"/>
      <c r="I15" s="48"/>
      <c r="J15" s="48"/>
      <c r="K15" s="48"/>
      <c r="L15" s="148"/>
      <c r="M15" s="127"/>
      <c r="N15" s="122">
        <f t="shared" si="0"/>
        <v>0</v>
      </c>
    </row>
    <row r="16" spans="1:16" s="26" customFormat="1" ht="27.9" customHeight="1">
      <c r="A16" s="120">
        <v>9</v>
      </c>
      <c r="B16" s="128"/>
      <c r="C16" s="49"/>
      <c r="D16" s="49"/>
      <c r="E16" s="49"/>
      <c r="F16" s="49"/>
      <c r="G16" s="49"/>
      <c r="H16" s="49"/>
      <c r="I16" s="49"/>
      <c r="J16" s="49"/>
      <c r="K16" s="49"/>
      <c r="L16" s="149"/>
      <c r="M16" s="129"/>
      <c r="N16" s="122">
        <f t="shared" si="0"/>
        <v>0</v>
      </c>
    </row>
    <row r="17" spans="1:14" s="26" customFormat="1" ht="27.9" customHeight="1">
      <c r="A17" s="120">
        <v>10</v>
      </c>
      <c r="B17" s="126"/>
      <c r="C17" s="48"/>
      <c r="D17" s="48"/>
      <c r="E17" s="48"/>
      <c r="F17" s="48"/>
      <c r="G17" s="48"/>
      <c r="H17" s="48"/>
      <c r="I17" s="48"/>
      <c r="J17" s="48"/>
      <c r="K17" s="48"/>
      <c r="L17" s="148"/>
      <c r="M17" s="127"/>
      <c r="N17" s="122">
        <f t="shared" si="0"/>
        <v>0</v>
      </c>
    </row>
    <row r="18" spans="1:14" s="26" customFormat="1" ht="27.9" customHeight="1">
      <c r="A18" s="120">
        <v>11</v>
      </c>
      <c r="B18" s="128"/>
      <c r="C18" s="49"/>
      <c r="D18" s="49"/>
      <c r="E18" s="49"/>
      <c r="F18" s="49"/>
      <c r="G18" s="49"/>
      <c r="H18" s="49"/>
      <c r="I18" s="49"/>
      <c r="J18" s="49"/>
      <c r="K18" s="49"/>
      <c r="L18" s="149"/>
      <c r="M18" s="129"/>
      <c r="N18" s="122">
        <f t="shared" si="0"/>
        <v>0</v>
      </c>
    </row>
    <row r="19" spans="1:14" s="26" customFormat="1" ht="27.9" customHeight="1">
      <c r="A19" s="120">
        <v>12</v>
      </c>
      <c r="B19" s="126"/>
      <c r="C19" s="48"/>
      <c r="D19" s="48"/>
      <c r="E19" s="48"/>
      <c r="F19" s="48"/>
      <c r="G19" s="48"/>
      <c r="H19" s="48"/>
      <c r="I19" s="48"/>
      <c r="J19" s="48"/>
      <c r="K19" s="48"/>
      <c r="L19" s="148"/>
      <c r="M19" s="127"/>
      <c r="N19" s="122">
        <f t="shared" si="0"/>
        <v>0</v>
      </c>
    </row>
    <row r="20" spans="1:14" s="26" customFormat="1" ht="27.9" customHeight="1">
      <c r="A20" s="120">
        <v>13</v>
      </c>
      <c r="B20" s="128"/>
      <c r="C20" s="49"/>
      <c r="D20" s="49"/>
      <c r="E20" s="49"/>
      <c r="F20" s="49"/>
      <c r="G20" s="49"/>
      <c r="H20" s="49"/>
      <c r="I20" s="49"/>
      <c r="J20" s="49"/>
      <c r="K20" s="49"/>
      <c r="L20" s="149"/>
      <c r="M20" s="129"/>
      <c r="N20" s="122">
        <f t="shared" si="0"/>
        <v>0</v>
      </c>
    </row>
    <row r="21" spans="1:14" s="26" customFormat="1" ht="27.9" customHeight="1">
      <c r="A21" s="120">
        <v>14</v>
      </c>
      <c r="B21" s="126"/>
      <c r="C21" s="48"/>
      <c r="D21" s="48"/>
      <c r="E21" s="48"/>
      <c r="F21" s="48"/>
      <c r="G21" s="48"/>
      <c r="H21" s="48"/>
      <c r="I21" s="48"/>
      <c r="J21" s="48"/>
      <c r="K21" s="48"/>
      <c r="L21" s="148"/>
      <c r="M21" s="127"/>
      <c r="N21" s="122">
        <f t="shared" si="0"/>
        <v>0</v>
      </c>
    </row>
    <row r="22" spans="1:14" s="26" customFormat="1" ht="27.9" customHeight="1">
      <c r="A22" s="120">
        <v>15</v>
      </c>
      <c r="B22" s="128"/>
      <c r="C22" s="49"/>
      <c r="D22" s="49"/>
      <c r="E22" s="49"/>
      <c r="F22" s="49"/>
      <c r="G22" s="49"/>
      <c r="H22" s="49"/>
      <c r="I22" s="49"/>
      <c r="J22" s="49"/>
      <c r="K22" s="49"/>
      <c r="L22" s="149"/>
      <c r="M22" s="129"/>
      <c r="N22" s="122">
        <f t="shared" si="0"/>
        <v>0</v>
      </c>
    </row>
    <row r="23" spans="1:14" s="26" customFormat="1" ht="27.9" customHeight="1">
      <c r="A23" s="120">
        <v>16</v>
      </c>
      <c r="B23" s="126"/>
      <c r="C23" s="48"/>
      <c r="D23" s="48"/>
      <c r="E23" s="48"/>
      <c r="F23" s="48"/>
      <c r="G23" s="48"/>
      <c r="H23" s="48"/>
      <c r="I23" s="48"/>
      <c r="J23" s="48"/>
      <c r="K23" s="48"/>
      <c r="L23" s="148"/>
      <c r="M23" s="127"/>
      <c r="N23" s="122">
        <f t="shared" si="0"/>
        <v>0</v>
      </c>
    </row>
    <row r="24" spans="1:14" s="26" customFormat="1" ht="27.9" customHeight="1">
      <c r="A24" s="120">
        <v>17</v>
      </c>
      <c r="B24" s="128"/>
      <c r="C24" s="49"/>
      <c r="D24" s="49"/>
      <c r="E24" s="49"/>
      <c r="F24" s="49"/>
      <c r="G24" s="49"/>
      <c r="H24" s="49"/>
      <c r="I24" s="49"/>
      <c r="J24" s="49"/>
      <c r="K24" s="49"/>
      <c r="L24" s="149"/>
      <c r="M24" s="129"/>
      <c r="N24" s="122">
        <f t="shared" si="0"/>
        <v>0</v>
      </c>
    </row>
    <row r="25" spans="1:14" s="26" customFormat="1" ht="27.9" customHeight="1">
      <c r="A25" s="120">
        <v>18</v>
      </c>
      <c r="B25" s="126"/>
      <c r="C25" s="48"/>
      <c r="D25" s="48"/>
      <c r="E25" s="48"/>
      <c r="F25" s="48"/>
      <c r="G25" s="48"/>
      <c r="H25" s="48"/>
      <c r="I25" s="48"/>
      <c r="J25" s="48"/>
      <c r="K25" s="48"/>
      <c r="L25" s="148"/>
      <c r="M25" s="127"/>
      <c r="N25" s="122">
        <f>SUM(B25:M25)</f>
        <v>0</v>
      </c>
    </row>
    <row r="26" spans="1:14" s="11" customFormat="1" ht="24.9" customHeight="1" thickBot="1">
      <c r="A26" s="120" t="s">
        <v>15</v>
      </c>
      <c r="B26" s="130">
        <f>SUM(B7:B25)</f>
        <v>0</v>
      </c>
      <c r="C26" s="131">
        <f t="shared" ref="C26:L26" si="1">SUM(C7:C25)</f>
        <v>0</v>
      </c>
      <c r="D26" s="131">
        <f t="shared" si="1"/>
        <v>0</v>
      </c>
      <c r="E26" s="131">
        <f t="shared" si="1"/>
        <v>0</v>
      </c>
      <c r="F26" s="131">
        <f t="shared" si="1"/>
        <v>0</v>
      </c>
      <c r="G26" s="131">
        <f t="shared" si="1"/>
        <v>0</v>
      </c>
      <c r="H26" s="131">
        <f t="shared" si="1"/>
        <v>0</v>
      </c>
      <c r="I26" s="131">
        <f t="shared" si="1"/>
        <v>0</v>
      </c>
      <c r="J26" s="131">
        <f t="shared" si="1"/>
        <v>0</v>
      </c>
      <c r="K26" s="131">
        <f t="shared" si="1"/>
        <v>0</v>
      </c>
      <c r="L26" s="150">
        <f t="shared" si="1"/>
        <v>0</v>
      </c>
      <c r="M26" s="132">
        <f>SUM(M7:M25)</f>
        <v>0</v>
      </c>
      <c r="N26" s="151">
        <f>SUM(N7:N25)</f>
        <v>0</v>
      </c>
    </row>
    <row r="27" spans="1:14" s="6" customFormat="1" ht="18" customHeight="1">
      <c r="A27" s="29" t="s">
        <v>22</v>
      </c>
      <c r="B27" s="255" t="s">
        <v>58</v>
      </c>
      <c r="C27" s="255"/>
      <c r="D27" s="255"/>
      <c r="E27" s="255"/>
      <c r="F27" s="255"/>
      <c r="G27" s="255"/>
      <c r="H27" s="255"/>
      <c r="I27" s="255"/>
      <c r="J27" s="255"/>
      <c r="K27" s="255"/>
      <c r="L27" s="255"/>
      <c r="M27" s="255"/>
      <c r="N27" s="255"/>
    </row>
    <row r="28" spans="1:14" ht="18" customHeight="1">
      <c r="A28" s="29" t="s">
        <v>29</v>
      </c>
      <c r="B28" s="255" t="s">
        <v>30</v>
      </c>
      <c r="C28" s="255"/>
      <c r="D28" s="255"/>
      <c r="E28" s="255"/>
      <c r="F28" s="255"/>
      <c r="G28" s="255"/>
      <c r="H28" s="255"/>
      <c r="I28" s="255"/>
      <c r="J28" s="255"/>
      <c r="K28" s="255"/>
      <c r="L28" s="255"/>
      <c r="M28" s="255"/>
      <c r="N28" s="255"/>
    </row>
    <row r="29" spans="1:14" ht="9" customHeight="1"/>
    <row r="30" spans="1:14" ht="14">
      <c r="A30" s="30" t="s">
        <v>59</v>
      </c>
      <c r="C30" s="23" t="s">
        <v>57</v>
      </c>
      <c r="D30" s="24">
        <f>別表１!D10</f>
        <v>0</v>
      </c>
    </row>
    <row r="31" spans="1:14" ht="6" customHeight="1" thickBot="1">
      <c r="A31" s="1"/>
      <c r="B31" s="25"/>
    </row>
    <row r="32" spans="1:14" ht="30" customHeight="1">
      <c r="A32" s="133" t="s">
        <v>2</v>
      </c>
      <c r="B32" s="137" t="s">
        <v>3</v>
      </c>
      <c r="C32" s="138" t="s">
        <v>4</v>
      </c>
      <c r="D32" s="138" t="s">
        <v>5</v>
      </c>
      <c r="E32" s="138" t="s">
        <v>6</v>
      </c>
      <c r="F32" s="138" t="s">
        <v>7</v>
      </c>
      <c r="G32" s="138" t="s">
        <v>8</v>
      </c>
      <c r="H32" s="138" t="s">
        <v>9</v>
      </c>
      <c r="I32" s="138" t="s">
        <v>10</v>
      </c>
      <c r="J32" s="138" t="s">
        <v>11</v>
      </c>
      <c r="K32" s="138" t="s">
        <v>12</v>
      </c>
      <c r="L32" s="152" t="s">
        <v>13</v>
      </c>
      <c r="M32" s="139" t="s">
        <v>14</v>
      </c>
      <c r="N32" s="135" t="s">
        <v>15</v>
      </c>
    </row>
    <row r="33" spans="1:16" ht="27.9" customHeight="1">
      <c r="A33" s="260">
        <v>1</v>
      </c>
      <c r="B33" s="140"/>
      <c r="C33" s="50"/>
      <c r="D33" s="50"/>
      <c r="E33" s="50"/>
      <c r="F33" s="50"/>
      <c r="G33" s="50"/>
      <c r="H33" s="50"/>
      <c r="I33" s="50"/>
      <c r="J33" s="50"/>
      <c r="K33" s="50"/>
      <c r="L33" s="153"/>
      <c r="M33" s="141"/>
      <c r="N33" s="136">
        <f t="shared" ref="N33:N51" si="2">SUM(B33:M33)</f>
        <v>0</v>
      </c>
      <c r="O33" s="27" t="s">
        <v>70</v>
      </c>
      <c r="P33" s="27"/>
    </row>
    <row r="34" spans="1:16" ht="27.9" customHeight="1">
      <c r="A34" s="261"/>
      <c r="B34" s="142"/>
      <c r="C34" s="51"/>
      <c r="D34" s="51"/>
      <c r="E34" s="51"/>
      <c r="F34" s="51"/>
      <c r="G34" s="51"/>
      <c r="H34" s="51"/>
      <c r="I34" s="51"/>
      <c r="J34" s="51"/>
      <c r="K34" s="51"/>
      <c r="L34" s="154"/>
      <c r="M34" s="143"/>
      <c r="N34" s="136">
        <f t="shared" si="2"/>
        <v>0</v>
      </c>
    </row>
    <row r="35" spans="1:16" ht="27.9" customHeight="1">
      <c r="A35" s="134">
        <v>2</v>
      </c>
      <c r="B35" s="140"/>
      <c r="C35" s="50"/>
      <c r="D35" s="50"/>
      <c r="E35" s="50"/>
      <c r="F35" s="50"/>
      <c r="G35" s="50"/>
      <c r="H35" s="50"/>
      <c r="I35" s="50"/>
      <c r="J35" s="50"/>
      <c r="K35" s="50"/>
      <c r="L35" s="153"/>
      <c r="M35" s="141"/>
      <c r="N35" s="136">
        <f t="shared" si="2"/>
        <v>0</v>
      </c>
    </row>
    <row r="36" spans="1:16" ht="27.9" customHeight="1">
      <c r="A36" s="134">
        <v>3</v>
      </c>
      <c r="B36" s="142"/>
      <c r="C36" s="51"/>
      <c r="D36" s="51"/>
      <c r="E36" s="51"/>
      <c r="F36" s="51"/>
      <c r="G36" s="51"/>
      <c r="H36" s="51"/>
      <c r="I36" s="51"/>
      <c r="J36" s="51"/>
      <c r="K36" s="51"/>
      <c r="L36" s="154"/>
      <c r="M36" s="143"/>
      <c r="N36" s="136">
        <f t="shared" si="2"/>
        <v>0</v>
      </c>
    </row>
    <row r="37" spans="1:16" ht="27.9" customHeight="1">
      <c r="A37" s="134">
        <v>4</v>
      </c>
      <c r="B37" s="140"/>
      <c r="C37" s="50"/>
      <c r="D37" s="50"/>
      <c r="E37" s="50"/>
      <c r="F37" s="50"/>
      <c r="G37" s="50"/>
      <c r="H37" s="50"/>
      <c r="I37" s="50"/>
      <c r="J37" s="50"/>
      <c r="K37" s="50"/>
      <c r="L37" s="153"/>
      <c r="M37" s="141"/>
      <c r="N37" s="136">
        <f t="shared" si="2"/>
        <v>0</v>
      </c>
    </row>
    <row r="38" spans="1:16" ht="27.9" customHeight="1">
      <c r="A38" s="134">
        <v>5</v>
      </c>
      <c r="B38" s="142"/>
      <c r="C38" s="51"/>
      <c r="D38" s="51"/>
      <c r="E38" s="51"/>
      <c r="F38" s="51"/>
      <c r="G38" s="51"/>
      <c r="H38" s="51"/>
      <c r="I38" s="51"/>
      <c r="J38" s="51"/>
      <c r="K38" s="51"/>
      <c r="L38" s="154"/>
      <c r="M38" s="143"/>
      <c r="N38" s="136">
        <f t="shared" si="2"/>
        <v>0</v>
      </c>
    </row>
    <row r="39" spans="1:16" ht="27.9" customHeight="1">
      <c r="A39" s="134">
        <v>6</v>
      </c>
      <c r="B39" s="140"/>
      <c r="C39" s="50"/>
      <c r="D39" s="50"/>
      <c r="E39" s="50"/>
      <c r="F39" s="50"/>
      <c r="G39" s="50"/>
      <c r="H39" s="50"/>
      <c r="I39" s="50"/>
      <c r="J39" s="50"/>
      <c r="K39" s="50"/>
      <c r="L39" s="153"/>
      <c r="M39" s="141"/>
      <c r="N39" s="136">
        <f t="shared" si="2"/>
        <v>0</v>
      </c>
    </row>
    <row r="40" spans="1:16" ht="27.9" customHeight="1">
      <c r="A40" s="134">
        <v>7</v>
      </c>
      <c r="B40" s="142"/>
      <c r="C40" s="51"/>
      <c r="D40" s="51"/>
      <c r="E40" s="51"/>
      <c r="F40" s="51"/>
      <c r="G40" s="51"/>
      <c r="H40" s="51"/>
      <c r="I40" s="51"/>
      <c r="J40" s="51"/>
      <c r="K40" s="51"/>
      <c r="L40" s="154"/>
      <c r="M40" s="143"/>
      <c r="N40" s="136">
        <f t="shared" si="2"/>
        <v>0</v>
      </c>
    </row>
    <row r="41" spans="1:16" ht="27.9" customHeight="1">
      <c r="A41" s="134">
        <v>8</v>
      </c>
      <c r="B41" s="140"/>
      <c r="C41" s="50"/>
      <c r="D41" s="50"/>
      <c r="E41" s="50"/>
      <c r="F41" s="50"/>
      <c r="G41" s="50"/>
      <c r="H41" s="50"/>
      <c r="I41" s="50"/>
      <c r="J41" s="50"/>
      <c r="K41" s="50"/>
      <c r="L41" s="153"/>
      <c r="M41" s="141"/>
      <c r="N41" s="136">
        <f t="shared" si="2"/>
        <v>0</v>
      </c>
    </row>
    <row r="42" spans="1:16" ht="27.9" customHeight="1">
      <c r="A42" s="134">
        <v>9</v>
      </c>
      <c r="B42" s="142"/>
      <c r="C42" s="51"/>
      <c r="D42" s="51"/>
      <c r="E42" s="51"/>
      <c r="F42" s="51"/>
      <c r="G42" s="51"/>
      <c r="H42" s="51"/>
      <c r="I42" s="51"/>
      <c r="J42" s="51"/>
      <c r="K42" s="51"/>
      <c r="L42" s="154"/>
      <c r="M42" s="143"/>
      <c r="N42" s="136">
        <f t="shared" si="2"/>
        <v>0</v>
      </c>
    </row>
    <row r="43" spans="1:16" ht="27.9" customHeight="1">
      <c r="A43" s="134">
        <v>10</v>
      </c>
      <c r="B43" s="140"/>
      <c r="C43" s="50"/>
      <c r="D43" s="50"/>
      <c r="E43" s="50"/>
      <c r="F43" s="50"/>
      <c r="G43" s="50"/>
      <c r="H43" s="50"/>
      <c r="I43" s="50"/>
      <c r="J43" s="50"/>
      <c r="K43" s="50"/>
      <c r="L43" s="153"/>
      <c r="M43" s="141"/>
      <c r="N43" s="136">
        <f t="shared" si="2"/>
        <v>0</v>
      </c>
    </row>
    <row r="44" spans="1:16" ht="27.9" customHeight="1">
      <c r="A44" s="134">
        <v>11</v>
      </c>
      <c r="B44" s="142"/>
      <c r="C44" s="51"/>
      <c r="D44" s="51"/>
      <c r="E44" s="51"/>
      <c r="F44" s="51"/>
      <c r="G44" s="51"/>
      <c r="H44" s="51"/>
      <c r="I44" s="51"/>
      <c r="J44" s="51"/>
      <c r="K44" s="51"/>
      <c r="L44" s="154"/>
      <c r="M44" s="143"/>
      <c r="N44" s="136">
        <f t="shared" si="2"/>
        <v>0</v>
      </c>
    </row>
    <row r="45" spans="1:16" ht="27.9" customHeight="1">
      <c r="A45" s="134">
        <v>12</v>
      </c>
      <c r="B45" s="140"/>
      <c r="C45" s="50"/>
      <c r="D45" s="50"/>
      <c r="E45" s="50"/>
      <c r="F45" s="50"/>
      <c r="G45" s="50"/>
      <c r="H45" s="50"/>
      <c r="I45" s="50"/>
      <c r="J45" s="50"/>
      <c r="K45" s="50"/>
      <c r="L45" s="153"/>
      <c r="M45" s="141"/>
      <c r="N45" s="136">
        <f t="shared" si="2"/>
        <v>0</v>
      </c>
    </row>
    <row r="46" spans="1:16" ht="27.9" customHeight="1">
      <c r="A46" s="134">
        <v>13</v>
      </c>
      <c r="B46" s="142"/>
      <c r="C46" s="51"/>
      <c r="D46" s="51"/>
      <c r="E46" s="51"/>
      <c r="F46" s="51"/>
      <c r="G46" s="51"/>
      <c r="H46" s="51"/>
      <c r="I46" s="51"/>
      <c r="J46" s="51"/>
      <c r="K46" s="51"/>
      <c r="L46" s="154"/>
      <c r="M46" s="143"/>
      <c r="N46" s="136">
        <f t="shared" si="2"/>
        <v>0</v>
      </c>
    </row>
    <row r="47" spans="1:16" ht="27.9" customHeight="1">
      <c r="A47" s="134">
        <v>14</v>
      </c>
      <c r="B47" s="140"/>
      <c r="C47" s="50"/>
      <c r="D47" s="50"/>
      <c r="E47" s="50"/>
      <c r="F47" s="50"/>
      <c r="G47" s="50"/>
      <c r="H47" s="50"/>
      <c r="I47" s="50"/>
      <c r="J47" s="50"/>
      <c r="K47" s="50"/>
      <c r="L47" s="153"/>
      <c r="M47" s="141"/>
      <c r="N47" s="136">
        <f t="shared" si="2"/>
        <v>0</v>
      </c>
    </row>
    <row r="48" spans="1:16" ht="27.9" customHeight="1">
      <c r="A48" s="134">
        <v>15</v>
      </c>
      <c r="B48" s="142"/>
      <c r="C48" s="51"/>
      <c r="D48" s="51"/>
      <c r="E48" s="51"/>
      <c r="F48" s="51"/>
      <c r="G48" s="51"/>
      <c r="H48" s="51"/>
      <c r="I48" s="51"/>
      <c r="J48" s="51"/>
      <c r="K48" s="51"/>
      <c r="L48" s="154"/>
      <c r="M48" s="143"/>
      <c r="N48" s="136">
        <f t="shared" si="2"/>
        <v>0</v>
      </c>
    </row>
    <row r="49" spans="1:16" ht="27.9" customHeight="1">
      <c r="A49" s="134">
        <v>16</v>
      </c>
      <c r="B49" s="140"/>
      <c r="C49" s="50"/>
      <c r="D49" s="50"/>
      <c r="E49" s="50"/>
      <c r="F49" s="50"/>
      <c r="G49" s="50"/>
      <c r="H49" s="50"/>
      <c r="I49" s="50"/>
      <c r="J49" s="50"/>
      <c r="K49" s="50"/>
      <c r="L49" s="153"/>
      <c r="M49" s="141"/>
      <c r="N49" s="136">
        <f t="shared" si="2"/>
        <v>0</v>
      </c>
    </row>
    <row r="50" spans="1:16" ht="27.9" customHeight="1">
      <c r="A50" s="134">
        <v>17</v>
      </c>
      <c r="B50" s="142"/>
      <c r="C50" s="51"/>
      <c r="D50" s="51"/>
      <c r="E50" s="51"/>
      <c r="F50" s="51"/>
      <c r="G50" s="51"/>
      <c r="H50" s="51"/>
      <c r="I50" s="51"/>
      <c r="J50" s="51"/>
      <c r="K50" s="51"/>
      <c r="L50" s="154"/>
      <c r="M50" s="143"/>
      <c r="N50" s="136">
        <f t="shared" si="2"/>
        <v>0</v>
      </c>
    </row>
    <row r="51" spans="1:16" ht="27.9" customHeight="1">
      <c r="A51" s="134">
        <v>18</v>
      </c>
      <c r="B51" s="140"/>
      <c r="C51" s="50"/>
      <c r="D51" s="50"/>
      <c r="E51" s="50"/>
      <c r="F51" s="50"/>
      <c r="G51" s="50"/>
      <c r="H51" s="50"/>
      <c r="I51" s="50"/>
      <c r="J51" s="50"/>
      <c r="K51" s="50"/>
      <c r="L51" s="153"/>
      <c r="M51" s="141"/>
      <c r="N51" s="136">
        <f t="shared" si="2"/>
        <v>0</v>
      </c>
    </row>
    <row r="52" spans="1:16" s="6" customFormat="1" ht="24.9" customHeight="1" thickBot="1">
      <c r="A52" s="134" t="s">
        <v>15</v>
      </c>
      <c r="B52" s="144">
        <f t="shared" ref="B52:N52" si="3">SUM(B33:B51)</f>
        <v>0</v>
      </c>
      <c r="C52" s="145">
        <f t="shared" si="3"/>
        <v>0</v>
      </c>
      <c r="D52" s="145">
        <f t="shared" si="3"/>
        <v>0</v>
      </c>
      <c r="E52" s="145">
        <f t="shared" si="3"/>
        <v>0</v>
      </c>
      <c r="F52" s="145">
        <f t="shared" si="3"/>
        <v>0</v>
      </c>
      <c r="G52" s="145">
        <f t="shared" si="3"/>
        <v>0</v>
      </c>
      <c r="H52" s="145">
        <f t="shared" si="3"/>
        <v>0</v>
      </c>
      <c r="I52" s="145">
        <f t="shared" si="3"/>
        <v>0</v>
      </c>
      <c r="J52" s="145">
        <f t="shared" si="3"/>
        <v>0</v>
      </c>
      <c r="K52" s="145">
        <f t="shared" si="3"/>
        <v>0</v>
      </c>
      <c r="L52" s="155">
        <f t="shared" si="3"/>
        <v>0</v>
      </c>
      <c r="M52" s="146">
        <f t="shared" si="3"/>
        <v>0</v>
      </c>
      <c r="N52" s="156">
        <f t="shared" si="3"/>
        <v>0</v>
      </c>
    </row>
    <row r="53" spans="1:16" ht="18" customHeight="1">
      <c r="A53" s="29" t="s">
        <v>60</v>
      </c>
      <c r="B53" s="255" t="s">
        <v>58</v>
      </c>
      <c r="C53" s="255"/>
      <c r="D53" s="255"/>
      <c r="E53" s="255"/>
      <c r="F53" s="255"/>
      <c r="G53" s="255"/>
      <c r="H53" s="255"/>
      <c r="I53" s="255"/>
      <c r="J53" s="255"/>
      <c r="K53" s="255"/>
      <c r="L53" s="255"/>
      <c r="M53" s="255"/>
      <c r="N53" s="255"/>
    </row>
    <row r="54" spans="1:16" s="26" customFormat="1" ht="13.5" customHeight="1">
      <c r="A54" s="262" t="s">
        <v>78</v>
      </c>
      <c r="B54" s="262"/>
      <c r="C54" s="262"/>
      <c r="D54" s="262"/>
      <c r="E54" s="262"/>
      <c r="J54" s="263" t="s">
        <v>23</v>
      </c>
      <c r="K54" s="263"/>
      <c r="L54" s="264">
        <f>L1</f>
        <v>0</v>
      </c>
      <c r="M54" s="264"/>
      <c r="N54" s="264"/>
    </row>
    <row r="55" spans="1:16" s="26" customFormat="1" ht="13.5" customHeight="1">
      <c r="A55" s="262"/>
      <c r="B55" s="262"/>
      <c r="C55" s="262"/>
      <c r="D55" s="262"/>
      <c r="E55" s="262"/>
      <c r="J55" s="263" t="s">
        <v>21</v>
      </c>
      <c r="K55" s="263"/>
      <c r="L55" s="264">
        <f>L2</f>
        <v>0</v>
      </c>
      <c r="M55" s="264"/>
      <c r="N55" s="264"/>
    </row>
    <row r="56" spans="1:16" ht="9.75" customHeight="1"/>
    <row r="57" spans="1:16">
      <c r="A57" t="s">
        <v>24</v>
      </c>
      <c r="B57" s="25"/>
    </row>
    <row r="58" spans="1:16" ht="30" customHeight="1">
      <c r="A58" s="3" t="s">
        <v>2</v>
      </c>
      <c r="B58" s="4" t="s">
        <v>3</v>
      </c>
      <c r="C58" s="4" t="s">
        <v>4</v>
      </c>
      <c r="D58" s="4" t="s">
        <v>5</v>
      </c>
      <c r="E58" s="4" t="s">
        <v>6</v>
      </c>
      <c r="F58" s="4" t="s">
        <v>7</v>
      </c>
      <c r="G58" s="4" t="s">
        <v>8</v>
      </c>
      <c r="H58" s="4" t="s">
        <v>9</v>
      </c>
      <c r="I58" s="4" t="s">
        <v>10</v>
      </c>
      <c r="J58" s="4" t="s">
        <v>11</v>
      </c>
      <c r="K58" s="4" t="s">
        <v>12</v>
      </c>
      <c r="L58" s="4" t="s">
        <v>13</v>
      </c>
      <c r="M58" s="4" t="s">
        <v>14</v>
      </c>
      <c r="N58" s="4" t="s">
        <v>15</v>
      </c>
    </row>
    <row r="59" spans="1:16" ht="27.9" customHeight="1">
      <c r="A59" s="256">
        <v>1</v>
      </c>
      <c r="B59" s="8">
        <f t="shared" ref="B59:M59" si="4">SUM(B33+B7)</f>
        <v>0</v>
      </c>
      <c r="C59" s="8">
        <f t="shared" si="4"/>
        <v>0</v>
      </c>
      <c r="D59" s="8">
        <f t="shared" si="4"/>
        <v>0</v>
      </c>
      <c r="E59" s="8">
        <f t="shared" si="4"/>
        <v>0</v>
      </c>
      <c r="F59" s="8">
        <f t="shared" si="4"/>
        <v>0</v>
      </c>
      <c r="G59" s="8">
        <f t="shared" si="4"/>
        <v>0</v>
      </c>
      <c r="H59" s="8">
        <f t="shared" si="4"/>
        <v>0</v>
      </c>
      <c r="I59" s="8">
        <f t="shared" si="4"/>
        <v>0</v>
      </c>
      <c r="J59" s="8">
        <f t="shared" si="4"/>
        <v>0</v>
      </c>
      <c r="K59" s="8">
        <f t="shared" si="4"/>
        <v>0</v>
      </c>
      <c r="L59" s="8">
        <f t="shared" si="4"/>
        <v>0</v>
      </c>
      <c r="M59" s="8">
        <f t="shared" si="4"/>
        <v>0</v>
      </c>
      <c r="N59" s="8">
        <f>SUM(B59:M59)</f>
        <v>0</v>
      </c>
      <c r="O59" s="27" t="s">
        <v>70</v>
      </c>
      <c r="P59" s="27"/>
    </row>
    <row r="60" spans="1:16" ht="27.9" customHeight="1">
      <c r="A60" s="257"/>
      <c r="B60" s="8">
        <f t="shared" ref="B60:M60" si="5">SUM(B34+B8)</f>
        <v>0</v>
      </c>
      <c r="C60" s="8">
        <f t="shared" si="5"/>
        <v>0</v>
      </c>
      <c r="D60" s="8">
        <f t="shared" si="5"/>
        <v>0</v>
      </c>
      <c r="E60" s="8">
        <f t="shared" si="5"/>
        <v>0</v>
      </c>
      <c r="F60" s="8">
        <f t="shared" si="5"/>
        <v>0</v>
      </c>
      <c r="G60" s="8">
        <f t="shared" si="5"/>
        <v>0</v>
      </c>
      <c r="H60" s="8">
        <f t="shared" si="5"/>
        <v>0</v>
      </c>
      <c r="I60" s="8">
        <f t="shared" si="5"/>
        <v>0</v>
      </c>
      <c r="J60" s="8">
        <f t="shared" si="5"/>
        <v>0</v>
      </c>
      <c r="K60" s="8">
        <f t="shared" si="5"/>
        <v>0</v>
      </c>
      <c r="L60" s="8">
        <f t="shared" si="5"/>
        <v>0</v>
      </c>
      <c r="M60" s="8">
        <f t="shared" si="5"/>
        <v>0</v>
      </c>
      <c r="N60" s="8">
        <f t="shared" ref="N60:N77" si="6">SUM(B60:M60)</f>
        <v>0</v>
      </c>
    </row>
    <row r="61" spans="1:16" ht="27.9" customHeight="1">
      <c r="A61" s="4">
        <v>2</v>
      </c>
      <c r="B61" s="8">
        <f t="shared" ref="B61:M61" si="7">SUM(B35+B9)</f>
        <v>0</v>
      </c>
      <c r="C61" s="8">
        <f t="shared" si="7"/>
        <v>0</v>
      </c>
      <c r="D61" s="8">
        <f t="shared" si="7"/>
        <v>0</v>
      </c>
      <c r="E61" s="8">
        <f t="shared" si="7"/>
        <v>0</v>
      </c>
      <c r="F61" s="8">
        <f t="shared" si="7"/>
        <v>0</v>
      </c>
      <c r="G61" s="8">
        <f t="shared" si="7"/>
        <v>0</v>
      </c>
      <c r="H61" s="8">
        <f t="shared" si="7"/>
        <v>0</v>
      </c>
      <c r="I61" s="8">
        <f t="shared" si="7"/>
        <v>0</v>
      </c>
      <c r="J61" s="8">
        <f t="shared" si="7"/>
        <v>0</v>
      </c>
      <c r="K61" s="8">
        <f t="shared" si="7"/>
        <v>0</v>
      </c>
      <c r="L61" s="8">
        <f t="shared" si="7"/>
        <v>0</v>
      </c>
      <c r="M61" s="8">
        <f t="shared" si="7"/>
        <v>0</v>
      </c>
      <c r="N61" s="8">
        <f t="shared" si="6"/>
        <v>0</v>
      </c>
    </row>
    <row r="62" spans="1:16" ht="27.9" customHeight="1">
      <c r="A62" s="4">
        <v>3</v>
      </c>
      <c r="B62" s="8">
        <f t="shared" ref="B62:M62" si="8">SUM(B36+B10)</f>
        <v>0</v>
      </c>
      <c r="C62" s="8">
        <f t="shared" si="8"/>
        <v>0</v>
      </c>
      <c r="D62" s="8">
        <f t="shared" si="8"/>
        <v>0</v>
      </c>
      <c r="E62" s="8">
        <f t="shared" si="8"/>
        <v>0</v>
      </c>
      <c r="F62" s="8">
        <f t="shared" si="8"/>
        <v>0</v>
      </c>
      <c r="G62" s="8">
        <f t="shared" si="8"/>
        <v>0</v>
      </c>
      <c r="H62" s="8">
        <f t="shared" si="8"/>
        <v>0</v>
      </c>
      <c r="I62" s="8">
        <f t="shared" si="8"/>
        <v>0</v>
      </c>
      <c r="J62" s="8">
        <f t="shared" si="8"/>
        <v>0</v>
      </c>
      <c r="K62" s="8">
        <f t="shared" si="8"/>
        <v>0</v>
      </c>
      <c r="L62" s="8">
        <f t="shared" si="8"/>
        <v>0</v>
      </c>
      <c r="M62" s="8">
        <f t="shared" si="8"/>
        <v>0</v>
      </c>
      <c r="N62" s="8">
        <f t="shared" si="6"/>
        <v>0</v>
      </c>
    </row>
    <row r="63" spans="1:16" ht="27.9" customHeight="1">
      <c r="A63" s="4">
        <v>4</v>
      </c>
      <c r="B63" s="8">
        <f t="shared" ref="B63:M63" si="9">SUM(B37+B11)</f>
        <v>0</v>
      </c>
      <c r="C63" s="8">
        <f t="shared" si="9"/>
        <v>0</v>
      </c>
      <c r="D63" s="8">
        <f t="shared" si="9"/>
        <v>0</v>
      </c>
      <c r="E63" s="8">
        <f t="shared" si="9"/>
        <v>0</v>
      </c>
      <c r="F63" s="8">
        <f t="shared" si="9"/>
        <v>0</v>
      </c>
      <c r="G63" s="8">
        <f t="shared" si="9"/>
        <v>0</v>
      </c>
      <c r="H63" s="8">
        <f t="shared" si="9"/>
        <v>0</v>
      </c>
      <c r="I63" s="8">
        <f t="shared" si="9"/>
        <v>0</v>
      </c>
      <c r="J63" s="8">
        <f t="shared" si="9"/>
        <v>0</v>
      </c>
      <c r="K63" s="8">
        <f t="shared" si="9"/>
        <v>0</v>
      </c>
      <c r="L63" s="8">
        <f t="shared" si="9"/>
        <v>0</v>
      </c>
      <c r="M63" s="8">
        <f t="shared" si="9"/>
        <v>0</v>
      </c>
      <c r="N63" s="8">
        <f t="shared" si="6"/>
        <v>0</v>
      </c>
    </row>
    <row r="64" spans="1:16" ht="27.9" customHeight="1">
      <c r="A64" s="4">
        <v>5</v>
      </c>
      <c r="B64" s="8">
        <f t="shared" ref="B64:M64" si="10">SUM(B38+B12)</f>
        <v>0</v>
      </c>
      <c r="C64" s="8">
        <f t="shared" si="10"/>
        <v>0</v>
      </c>
      <c r="D64" s="8">
        <f t="shared" si="10"/>
        <v>0</v>
      </c>
      <c r="E64" s="8">
        <f t="shared" si="10"/>
        <v>0</v>
      </c>
      <c r="F64" s="8">
        <f t="shared" si="10"/>
        <v>0</v>
      </c>
      <c r="G64" s="8">
        <f t="shared" si="10"/>
        <v>0</v>
      </c>
      <c r="H64" s="8">
        <f t="shared" si="10"/>
        <v>0</v>
      </c>
      <c r="I64" s="8">
        <f t="shared" si="10"/>
        <v>0</v>
      </c>
      <c r="J64" s="8">
        <f t="shared" si="10"/>
        <v>0</v>
      </c>
      <c r="K64" s="8">
        <f t="shared" si="10"/>
        <v>0</v>
      </c>
      <c r="L64" s="8">
        <f t="shared" si="10"/>
        <v>0</v>
      </c>
      <c r="M64" s="8">
        <f t="shared" si="10"/>
        <v>0</v>
      </c>
      <c r="N64" s="8">
        <f t="shared" si="6"/>
        <v>0</v>
      </c>
    </row>
    <row r="65" spans="1:14" ht="27.9" customHeight="1">
      <c r="A65" s="4">
        <v>6</v>
      </c>
      <c r="B65" s="8">
        <f t="shared" ref="B65:M65" si="11">SUM(B39+B13)</f>
        <v>0</v>
      </c>
      <c r="C65" s="8">
        <f t="shared" si="11"/>
        <v>0</v>
      </c>
      <c r="D65" s="8">
        <f t="shared" si="11"/>
        <v>0</v>
      </c>
      <c r="E65" s="8">
        <f t="shared" si="11"/>
        <v>0</v>
      </c>
      <c r="F65" s="8">
        <f t="shared" si="11"/>
        <v>0</v>
      </c>
      <c r="G65" s="8">
        <f t="shared" si="11"/>
        <v>0</v>
      </c>
      <c r="H65" s="8">
        <f t="shared" si="11"/>
        <v>0</v>
      </c>
      <c r="I65" s="8">
        <f t="shared" si="11"/>
        <v>0</v>
      </c>
      <c r="J65" s="8">
        <f t="shared" si="11"/>
        <v>0</v>
      </c>
      <c r="K65" s="8">
        <f t="shared" si="11"/>
        <v>0</v>
      </c>
      <c r="L65" s="8">
        <f t="shared" si="11"/>
        <v>0</v>
      </c>
      <c r="M65" s="8">
        <f t="shared" si="11"/>
        <v>0</v>
      </c>
      <c r="N65" s="8">
        <f t="shared" si="6"/>
        <v>0</v>
      </c>
    </row>
    <row r="66" spans="1:14" ht="27.9" customHeight="1">
      <c r="A66" s="4">
        <v>7</v>
      </c>
      <c r="B66" s="8">
        <f t="shared" ref="B66:M66" si="12">SUM(B40+B14)</f>
        <v>0</v>
      </c>
      <c r="C66" s="8">
        <f t="shared" si="12"/>
        <v>0</v>
      </c>
      <c r="D66" s="8">
        <f t="shared" si="12"/>
        <v>0</v>
      </c>
      <c r="E66" s="8">
        <f t="shared" si="12"/>
        <v>0</v>
      </c>
      <c r="F66" s="8">
        <f t="shared" si="12"/>
        <v>0</v>
      </c>
      <c r="G66" s="8">
        <f t="shared" si="12"/>
        <v>0</v>
      </c>
      <c r="H66" s="8">
        <f t="shared" si="12"/>
        <v>0</v>
      </c>
      <c r="I66" s="8">
        <f t="shared" si="12"/>
        <v>0</v>
      </c>
      <c r="J66" s="8">
        <f t="shared" si="12"/>
        <v>0</v>
      </c>
      <c r="K66" s="8">
        <f t="shared" si="12"/>
        <v>0</v>
      </c>
      <c r="L66" s="8">
        <f t="shared" si="12"/>
        <v>0</v>
      </c>
      <c r="M66" s="8">
        <f t="shared" si="12"/>
        <v>0</v>
      </c>
      <c r="N66" s="8">
        <f t="shared" si="6"/>
        <v>0</v>
      </c>
    </row>
    <row r="67" spans="1:14" ht="27.9" customHeight="1">
      <c r="A67" s="4">
        <v>8</v>
      </c>
      <c r="B67" s="8">
        <f t="shared" ref="B67:M67" si="13">SUM(B41+B15)</f>
        <v>0</v>
      </c>
      <c r="C67" s="8">
        <f t="shared" si="13"/>
        <v>0</v>
      </c>
      <c r="D67" s="8">
        <f t="shared" si="13"/>
        <v>0</v>
      </c>
      <c r="E67" s="8">
        <f t="shared" si="13"/>
        <v>0</v>
      </c>
      <c r="F67" s="8">
        <f t="shared" si="13"/>
        <v>0</v>
      </c>
      <c r="G67" s="8">
        <f t="shared" si="13"/>
        <v>0</v>
      </c>
      <c r="H67" s="8">
        <f t="shared" si="13"/>
        <v>0</v>
      </c>
      <c r="I67" s="8">
        <f t="shared" si="13"/>
        <v>0</v>
      </c>
      <c r="J67" s="8">
        <f t="shared" si="13"/>
        <v>0</v>
      </c>
      <c r="K67" s="8">
        <f t="shared" si="13"/>
        <v>0</v>
      </c>
      <c r="L67" s="8">
        <f t="shared" si="13"/>
        <v>0</v>
      </c>
      <c r="M67" s="8">
        <f t="shared" si="13"/>
        <v>0</v>
      </c>
      <c r="N67" s="8">
        <f t="shared" si="6"/>
        <v>0</v>
      </c>
    </row>
    <row r="68" spans="1:14" ht="27.9" customHeight="1">
      <c r="A68" s="4">
        <v>9</v>
      </c>
      <c r="B68" s="8">
        <f t="shared" ref="B68:M68" si="14">SUM(B42+B16)</f>
        <v>0</v>
      </c>
      <c r="C68" s="8">
        <f t="shared" si="14"/>
        <v>0</v>
      </c>
      <c r="D68" s="8">
        <f t="shared" si="14"/>
        <v>0</v>
      </c>
      <c r="E68" s="8">
        <f t="shared" si="14"/>
        <v>0</v>
      </c>
      <c r="F68" s="8">
        <f t="shared" si="14"/>
        <v>0</v>
      </c>
      <c r="G68" s="8">
        <f t="shared" si="14"/>
        <v>0</v>
      </c>
      <c r="H68" s="8">
        <f t="shared" si="14"/>
        <v>0</v>
      </c>
      <c r="I68" s="8">
        <f t="shared" si="14"/>
        <v>0</v>
      </c>
      <c r="J68" s="8">
        <f t="shared" si="14"/>
        <v>0</v>
      </c>
      <c r="K68" s="8">
        <f t="shared" si="14"/>
        <v>0</v>
      </c>
      <c r="L68" s="8">
        <f t="shared" si="14"/>
        <v>0</v>
      </c>
      <c r="M68" s="8">
        <f t="shared" si="14"/>
        <v>0</v>
      </c>
      <c r="N68" s="8">
        <f t="shared" si="6"/>
        <v>0</v>
      </c>
    </row>
    <row r="69" spans="1:14" ht="27.9" customHeight="1">
      <c r="A69" s="4">
        <v>10</v>
      </c>
      <c r="B69" s="8">
        <f t="shared" ref="B69:M69" si="15">SUM(B43+B17)</f>
        <v>0</v>
      </c>
      <c r="C69" s="8">
        <f t="shared" si="15"/>
        <v>0</v>
      </c>
      <c r="D69" s="8">
        <f t="shared" si="15"/>
        <v>0</v>
      </c>
      <c r="E69" s="8">
        <f t="shared" si="15"/>
        <v>0</v>
      </c>
      <c r="F69" s="8">
        <f t="shared" si="15"/>
        <v>0</v>
      </c>
      <c r="G69" s="8">
        <f t="shared" si="15"/>
        <v>0</v>
      </c>
      <c r="H69" s="8">
        <f t="shared" si="15"/>
        <v>0</v>
      </c>
      <c r="I69" s="8">
        <f t="shared" si="15"/>
        <v>0</v>
      </c>
      <c r="J69" s="8">
        <f t="shared" si="15"/>
        <v>0</v>
      </c>
      <c r="K69" s="8">
        <f t="shared" si="15"/>
        <v>0</v>
      </c>
      <c r="L69" s="8">
        <f t="shared" si="15"/>
        <v>0</v>
      </c>
      <c r="M69" s="8">
        <f t="shared" si="15"/>
        <v>0</v>
      </c>
      <c r="N69" s="8">
        <f t="shared" si="6"/>
        <v>0</v>
      </c>
    </row>
    <row r="70" spans="1:14" ht="27.9" customHeight="1">
      <c r="A70" s="4">
        <v>11</v>
      </c>
      <c r="B70" s="8">
        <f t="shared" ref="B70:M70" si="16">SUM(B44+B18)</f>
        <v>0</v>
      </c>
      <c r="C70" s="8">
        <f t="shared" si="16"/>
        <v>0</v>
      </c>
      <c r="D70" s="8">
        <f t="shared" si="16"/>
        <v>0</v>
      </c>
      <c r="E70" s="8">
        <f t="shared" si="16"/>
        <v>0</v>
      </c>
      <c r="F70" s="8">
        <f t="shared" si="16"/>
        <v>0</v>
      </c>
      <c r="G70" s="8">
        <f t="shared" si="16"/>
        <v>0</v>
      </c>
      <c r="H70" s="8">
        <f t="shared" si="16"/>
        <v>0</v>
      </c>
      <c r="I70" s="8">
        <f t="shared" si="16"/>
        <v>0</v>
      </c>
      <c r="J70" s="8">
        <f t="shared" si="16"/>
        <v>0</v>
      </c>
      <c r="K70" s="8">
        <f t="shared" si="16"/>
        <v>0</v>
      </c>
      <c r="L70" s="8">
        <f t="shared" si="16"/>
        <v>0</v>
      </c>
      <c r="M70" s="8">
        <f t="shared" si="16"/>
        <v>0</v>
      </c>
      <c r="N70" s="8">
        <f t="shared" si="6"/>
        <v>0</v>
      </c>
    </row>
    <row r="71" spans="1:14" ht="27.9" customHeight="1">
      <c r="A71" s="4">
        <v>12</v>
      </c>
      <c r="B71" s="8">
        <f t="shared" ref="B71:M71" si="17">SUM(B45+B19)</f>
        <v>0</v>
      </c>
      <c r="C71" s="8">
        <f t="shared" si="17"/>
        <v>0</v>
      </c>
      <c r="D71" s="8">
        <f t="shared" si="17"/>
        <v>0</v>
      </c>
      <c r="E71" s="8">
        <f t="shared" si="17"/>
        <v>0</v>
      </c>
      <c r="F71" s="8">
        <f t="shared" si="17"/>
        <v>0</v>
      </c>
      <c r="G71" s="8">
        <f t="shared" si="17"/>
        <v>0</v>
      </c>
      <c r="H71" s="8">
        <f t="shared" si="17"/>
        <v>0</v>
      </c>
      <c r="I71" s="8">
        <f t="shared" si="17"/>
        <v>0</v>
      </c>
      <c r="J71" s="8">
        <f t="shared" si="17"/>
        <v>0</v>
      </c>
      <c r="K71" s="8">
        <f t="shared" si="17"/>
        <v>0</v>
      </c>
      <c r="L71" s="8">
        <f t="shared" si="17"/>
        <v>0</v>
      </c>
      <c r="M71" s="8">
        <f t="shared" si="17"/>
        <v>0</v>
      </c>
      <c r="N71" s="8">
        <f t="shared" si="6"/>
        <v>0</v>
      </c>
    </row>
    <row r="72" spans="1:14" ht="27.9" customHeight="1">
      <c r="A72" s="4">
        <v>13</v>
      </c>
      <c r="B72" s="8">
        <f t="shared" ref="B72:M72" si="18">SUM(B46+B20)</f>
        <v>0</v>
      </c>
      <c r="C72" s="8">
        <f t="shared" si="18"/>
        <v>0</v>
      </c>
      <c r="D72" s="8">
        <f t="shared" si="18"/>
        <v>0</v>
      </c>
      <c r="E72" s="8">
        <f t="shared" si="18"/>
        <v>0</v>
      </c>
      <c r="F72" s="8">
        <f t="shared" si="18"/>
        <v>0</v>
      </c>
      <c r="G72" s="8">
        <f t="shared" si="18"/>
        <v>0</v>
      </c>
      <c r="H72" s="8">
        <f t="shared" si="18"/>
        <v>0</v>
      </c>
      <c r="I72" s="8">
        <f t="shared" si="18"/>
        <v>0</v>
      </c>
      <c r="J72" s="8">
        <f t="shared" si="18"/>
        <v>0</v>
      </c>
      <c r="K72" s="8">
        <f t="shared" si="18"/>
        <v>0</v>
      </c>
      <c r="L72" s="8">
        <f t="shared" si="18"/>
        <v>0</v>
      </c>
      <c r="M72" s="8">
        <f t="shared" si="18"/>
        <v>0</v>
      </c>
      <c r="N72" s="8">
        <f t="shared" si="6"/>
        <v>0</v>
      </c>
    </row>
    <row r="73" spans="1:14" ht="27.9" customHeight="1">
      <c r="A73" s="4">
        <v>14</v>
      </c>
      <c r="B73" s="8">
        <f t="shared" ref="B73:M73" si="19">SUM(B47+B21)</f>
        <v>0</v>
      </c>
      <c r="C73" s="8">
        <f t="shared" si="19"/>
        <v>0</v>
      </c>
      <c r="D73" s="8">
        <f t="shared" si="19"/>
        <v>0</v>
      </c>
      <c r="E73" s="8">
        <f t="shared" si="19"/>
        <v>0</v>
      </c>
      <c r="F73" s="8">
        <f t="shared" si="19"/>
        <v>0</v>
      </c>
      <c r="G73" s="8">
        <f t="shared" si="19"/>
        <v>0</v>
      </c>
      <c r="H73" s="8">
        <f t="shared" si="19"/>
        <v>0</v>
      </c>
      <c r="I73" s="8">
        <f t="shared" si="19"/>
        <v>0</v>
      </c>
      <c r="J73" s="8">
        <f t="shared" si="19"/>
        <v>0</v>
      </c>
      <c r="K73" s="8">
        <f t="shared" si="19"/>
        <v>0</v>
      </c>
      <c r="L73" s="8">
        <f t="shared" si="19"/>
        <v>0</v>
      </c>
      <c r="M73" s="8">
        <f t="shared" si="19"/>
        <v>0</v>
      </c>
      <c r="N73" s="8">
        <f t="shared" si="6"/>
        <v>0</v>
      </c>
    </row>
    <row r="74" spans="1:14" ht="27.9" customHeight="1">
      <c r="A74" s="4">
        <v>15</v>
      </c>
      <c r="B74" s="8">
        <f t="shared" ref="B74:M74" si="20">SUM(B48+B22)</f>
        <v>0</v>
      </c>
      <c r="C74" s="8">
        <f t="shared" si="20"/>
        <v>0</v>
      </c>
      <c r="D74" s="8">
        <f t="shared" si="20"/>
        <v>0</v>
      </c>
      <c r="E74" s="8">
        <f t="shared" si="20"/>
        <v>0</v>
      </c>
      <c r="F74" s="8">
        <f t="shared" si="20"/>
        <v>0</v>
      </c>
      <c r="G74" s="8">
        <f t="shared" si="20"/>
        <v>0</v>
      </c>
      <c r="H74" s="8">
        <f t="shared" si="20"/>
        <v>0</v>
      </c>
      <c r="I74" s="8">
        <f t="shared" si="20"/>
        <v>0</v>
      </c>
      <c r="J74" s="8">
        <f t="shared" si="20"/>
        <v>0</v>
      </c>
      <c r="K74" s="8">
        <f t="shared" si="20"/>
        <v>0</v>
      </c>
      <c r="L74" s="8">
        <f t="shared" si="20"/>
        <v>0</v>
      </c>
      <c r="M74" s="8">
        <f t="shared" si="20"/>
        <v>0</v>
      </c>
      <c r="N74" s="8">
        <f t="shared" si="6"/>
        <v>0</v>
      </c>
    </row>
    <row r="75" spans="1:14" ht="27.9" customHeight="1">
      <c r="A75" s="4">
        <v>16</v>
      </c>
      <c r="B75" s="8">
        <f t="shared" ref="B75:M75" si="21">SUM(B49+B23)</f>
        <v>0</v>
      </c>
      <c r="C75" s="8">
        <f t="shared" si="21"/>
        <v>0</v>
      </c>
      <c r="D75" s="8">
        <f t="shared" si="21"/>
        <v>0</v>
      </c>
      <c r="E75" s="8">
        <f t="shared" si="21"/>
        <v>0</v>
      </c>
      <c r="F75" s="8">
        <f t="shared" si="21"/>
        <v>0</v>
      </c>
      <c r="G75" s="8">
        <f t="shared" si="21"/>
        <v>0</v>
      </c>
      <c r="H75" s="8">
        <f t="shared" si="21"/>
        <v>0</v>
      </c>
      <c r="I75" s="8">
        <f t="shared" si="21"/>
        <v>0</v>
      </c>
      <c r="J75" s="8">
        <f t="shared" si="21"/>
        <v>0</v>
      </c>
      <c r="K75" s="8">
        <f t="shared" si="21"/>
        <v>0</v>
      </c>
      <c r="L75" s="8">
        <f t="shared" si="21"/>
        <v>0</v>
      </c>
      <c r="M75" s="8">
        <f t="shared" si="21"/>
        <v>0</v>
      </c>
      <c r="N75" s="8">
        <f t="shared" si="6"/>
        <v>0</v>
      </c>
    </row>
    <row r="76" spans="1:14" ht="27.9" customHeight="1">
      <c r="A76" s="4">
        <v>17</v>
      </c>
      <c r="B76" s="8">
        <f t="shared" ref="B76:M76" si="22">SUM(B50+B24)</f>
        <v>0</v>
      </c>
      <c r="C76" s="8">
        <f t="shared" si="22"/>
        <v>0</v>
      </c>
      <c r="D76" s="8">
        <f t="shared" si="22"/>
        <v>0</v>
      </c>
      <c r="E76" s="8">
        <f t="shared" si="22"/>
        <v>0</v>
      </c>
      <c r="F76" s="8">
        <f t="shared" si="22"/>
        <v>0</v>
      </c>
      <c r="G76" s="8">
        <f t="shared" si="22"/>
        <v>0</v>
      </c>
      <c r="H76" s="8">
        <f t="shared" si="22"/>
        <v>0</v>
      </c>
      <c r="I76" s="8">
        <f t="shared" si="22"/>
        <v>0</v>
      </c>
      <c r="J76" s="8">
        <f t="shared" si="22"/>
        <v>0</v>
      </c>
      <c r="K76" s="8">
        <f t="shared" si="22"/>
        <v>0</v>
      </c>
      <c r="L76" s="8">
        <f t="shared" si="22"/>
        <v>0</v>
      </c>
      <c r="M76" s="8">
        <f t="shared" si="22"/>
        <v>0</v>
      </c>
      <c r="N76" s="8">
        <f t="shared" si="6"/>
        <v>0</v>
      </c>
    </row>
    <row r="77" spans="1:14" ht="27.9" customHeight="1" thickBot="1">
      <c r="A77" s="31">
        <v>18</v>
      </c>
      <c r="B77" s="32">
        <f t="shared" ref="B77:M77" si="23">SUM(B51+B25)</f>
        <v>0</v>
      </c>
      <c r="C77" s="32">
        <f t="shared" si="23"/>
        <v>0</v>
      </c>
      <c r="D77" s="32">
        <f t="shared" si="23"/>
        <v>0</v>
      </c>
      <c r="E77" s="32">
        <f t="shared" si="23"/>
        <v>0</v>
      </c>
      <c r="F77" s="32">
        <f t="shared" si="23"/>
        <v>0</v>
      </c>
      <c r="G77" s="32">
        <f t="shared" si="23"/>
        <v>0</v>
      </c>
      <c r="H77" s="32">
        <f t="shared" si="23"/>
        <v>0</v>
      </c>
      <c r="I77" s="32">
        <f t="shared" si="23"/>
        <v>0</v>
      </c>
      <c r="J77" s="32">
        <f t="shared" si="23"/>
        <v>0</v>
      </c>
      <c r="K77" s="32">
        <f t="shared" si="23"/>
        <v>0</v>
      </c>
      <c r="L77" s="32">
        <f t="shared" si="23"/>
        <v>0</v>
      </c>
      <c r="M77" s="32">
        <f t="shared" si="23"/>
        <v>0</v>
      </c>
      <c r="N77" s="32">
        <f t="shared" si="6"/>
        <v>0</v>
      </c>
    </row>
    <row r="78" spans="1:14" s="6" customFormat="1" ht="24.9" customHeight="1" thickTop="1">
      <c r="A78" s="9" t="s">
        <v>67</v>
      </c>
      <c r="B78" s="33">
        <f t="shared" ref="B78:N78" si="24">SUM(B59:B77)</f>
        <v>0</v>
      </c>
      <c r="C78" s="33">
        <f t="shared" si="24"/>
        <v>0</v>
      </c>
      <c r="D78" s="33">
        <f t="shared" si="24"/>
        <v>0</v>
      </c>
      <c r="E78" s="33">
        <f t="shared" si="24"/>
        <v>0</v>
      </c>
      <c r="F78" s="33">
        <f t="shared" si="24"/>
        <v>0</v>
      </c>
      <c r="G78" s="33">
        <f t="shared" si="24"/>
        <v>0</v>
      </c>
      <c r="H78" s="33">
        <f t="shared" si="24"/>
        <v>0</v>
      </c>
      <c r="I78" s="33">
        <f t="shared" si="24"/>
        <v>0</v>
      </c>
      <c r="J78" s="33">
        <f t="shared" si="24"/>
        <v>0</v>
      </c>
      <c r="K78" s="33">
        <f t="shared" si="24"/>
        <v>0</v>
      </c>
      <c r="L78" s="33">
        <f t="shared" si="24"/>
        <v>0</v>
      </c>
      <c r="M78" s="33">
        <f t="shared" si="24"/>
        <v>0</v>
      </c>
      <c r="N78" s="47">
        <f t="shared" si="24"/>
        <v>0</v>
      </c>
    </row>
    <row r="79" spans="1:14" s="2" customFormat="1" hidden="1">
      <c r="N79" s="6"/>
    </row>
  </sheetData>
  <sheetProtection selectLockedCells="1"/>
  <mergeCells count="16">
    <mergeCell ref="A1:E2"/>
    <mergeCell ref="J1:K1"/>
    <mergeCell ref="L1:N1"/>
    <mergeCell ref="J2:K2"/>
    <mergeCell ref="L2:N2"/>
    <mergeCell ref="B53:N53"/>
    <mergeCell ref="A59:A60"/>
    <mergeCell ref="A7:A8"/>
    <mergeCell ref="B27:N27"/>
    <mergeCell ref="B28:N28"/>
    <mergeCell ref="A33:A34"/>
    <mergeCell ref="A54:E55"/>
    <mergeCell ref="J54:K54"/>
    <mergeCell ref="L54:N54"/>
    <mergeCell ref="J55:K55"/>
    <mergeCell ref="L55:N55"/>
  </mergeCells>
  <phoneticPr fontId="1"/>
  <conditionalFormatting sqref="B26:M26">
    <cfRule type="cellIs" dxfId="1" priority="2" stopIfTrue="1" operator="greaterThan">
      <formula>$D$4</formula>
    </cfRule>
  </conditionalFormatting>
  <conditionalFormatting sqref="B52:M52">
    <cfRule type="cellIs" dxfId="0" priority="1" stopIfTrue="1" operator="greaterThan">
      <formula>$D$30</formula>
    </cfRule>
  </conditionalFormatting>
  <printOptions horizontalCentered="1"/>
  <pageMargins left="0.23622047244094491" right="0.23622047244094491" top="0.74803149606299213" bottom="0.74803149606299213" header="0.31496062992125984" footer="0.31496062992125984"/>
  <pageSetup paperSize="9" scale="57" fitToHeight="0" orientation="portrait" horizontalDpi="300" verticalDpi="300"/>
  <headerFooter alignWithMargins="0"/>
  <rowBreaks count="1" manualBreakCount="1">
    <brk id="53" max="15" man="1"/>
  </rowBreaks>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87"/>
  <sheetViews>
    <sheetView view="pageBreakPreview" zoomScale="90" zoomScaleNormal="100" zoomScaleSheetLayoutView="90" workbookViewId="0">
      <selection activeCell="B28" sqref="B28"/>
    </sheetView>
  </sheetViews>
  <sheetFormatPr defaultColWidth="0" defaultRowHeight="13" zeroHeight="1"/>
  <cols>
    <col min="1" max="1" width="12.36328125" style="7" customWidth="1"/>
    <col min="2" max="2" width="18.1796875" style="7" customWidth="1"/>
    <col min="3" max="3" width="22" style="7" customWidth="1"/>
    <col min="4" max="4" width="21.6328125" style="7" customWidth="1"/>
    <col min="5" max="5" width="20.1796875" style="7" customWidth="1"/>
    <col min="6" max="6" width="22.81640625" style="7" customWidth="1"/>
    <col min="7" max="7" width="13.90625" style="7" customWidth="1"/>
    <col min="8" max="8" width="2.90625" style="7" customWidth="1"/>
    <col min="9" max="9" width="11.36328125" style="7" hidden="1" customWidth="1"/>
    <col min="10" max="16384" width="0" style="7" hidden="1"/>
  </cols>
  <sheetData>
    <row r="1" spans="1:10" s="72" customFormat="1">
      <c r="A1" s="272" t="s">
        <v>79</v>
      </c>
      <c r="B1" s="273"/>
      <c r="C1" s="274"/>
      <c r="D1" s="70"/>
      <c r="E1" s="71" t="s">
        <v>23</v>
      </c>
      <c r="F1" s="278">
        <f>別表１!B8</f>
        <v>0</v>
      </c>
      <c r="G1" s="278"/>
    </row>
    <row r="2" spans="1:10" s="72" customFormat="1">
      <c r="A2" s="275"/>
      <c r="B2" s="276"/>
      <c r="C2" s="277"/>
      <c r="D2" s="73"/>
      <c r="E2" s="74" t="s">
        <v>21</v>
      </c>
      <c r="F2" s="279">
        <f>別表１!D8</f>
        <v>0</v>
      </c>
      <c r="G2" s="279"/>
    </row>
    <row r="3" spans="1:10" s="72" customFormat="1" ht="6" customHeight="1">
      <c r="A3" s="73"/>
      <c r="B3" s="73"/>
      <c r="C3" s="73"/>
      <c r="D3" s="73"/>
      <c r="E3" s="75"/>
      <c r="F3" s="35"/>
      <c r="G3" s="35"/>
      <c r="H3" s="73"/>
    </row>
    <row r="4" spans="1:10" s="72" customFormat="1" ht="13.5" customHeight="1">
      <c r="A4" s="76" t="s">
        <v>56</v>
      </c>
      <c r="B4" s="73"/>
      <c r="C4" s="73"/>
      <c r="D4" s="73"/>
      <c r="E4" s="77" t="s">
        <v>25</v>
      </c>
      <c r="F4" s="288">
        <f>別表１!B10</f>
        <v>0</v>
      </c>
      <c r="G4" s="288"/>
      <c r="H4" s="73"/>
    </row>
    <row r="5" spans="1:10" s="72" customFormat="1">
      <c r="A5" s="73"/>
      <c r="B5" s="73"/>
      <c r="C5" s="73"/>
      <c r="D5" s="73"/>
      <c r="E5" s="78" t="s">
        <v>27</v>
      </c>
      <c r="F5" s="269">
        <f>別表１!B12</f>
        <v>0</v>
      </c>
      <c r="G5" s="269"/>
      <c r="H5" s="73"/>
    </row>
    <row r="6" spans="1:10" s="72" customFormat="1" ht="6" customHeight="1">
      <c r="A6" s="79"/>
      <c r="B6" s="80"/>
      <c r="C6" s="80"/>
      <c r="D6" s="73"/>
      <c r="E6" s="73"/>
      <c r="F6" s="73"/>
      <c r="G6" s="73"/>
      <c r="H6" s="73"/>
    </row>
    <row r="7" spans="1:10" s="82" customFormat="1" ht="21" customHeight="1">
      <c r="A7" s="265" t="s">
        <v>16</v>
      </c>
      <c r="B7" s="267" t="s">
        <v>69</v>
      </c>
      <c r="C7" s="280" t="s">
        <v>26</v>
      </c>
      <c r="D7" s="270" t="s">
        <v>0</v>
      </c>
      <c r="E7" s="271"/>
      <c r="F7" s="267" t="s">
        <v>61</v>
      </c>
      <c r="G7" s="265" t="s">
        <v>1</v>
      </c>
      <c r="H7" s="81"/>
    </row>
    <row r="8" spans="1:10" s="72" customFormat="1" ht="36" customHeight="1">
      <c r="A8" s="266"/>
      <c r="B8" s="268"/>
      <c r="C8" s="281"/>
      <c r="D8" s="83" t="s">
        <v>68</v>
      </c>
      <c r="E8" s="83" t="s">
        <v>62</v>
      </c>
      <c r="F8" s="268"/>
      <c r="G8" s="266"/>
      <c r="H8" s="73"/>
    </row>
    <row r="9" spans="1:10" s="72" customFormat="1" ht="21.75" customHeight="1">
      <c r="A9" s="282">
        <v>1</v>
      </c>
      <c r="B9" s="84">
        <f>別表２!N7</f>
        <v>0</v>
      </c>
      <c r="C9" s="36">
        <f t="shared" ref="C9:C26" si="0">IF(J9&lt;$F$5,J9,$F$5)</f>
        <v>0</v>
      </c>
      <c r="D9" s="85">
        <f t="shared" ref="D9:D27" si="1">$F$5</f>
        <v>0</v>
      </c>
      <c r="E9" s="85">
        <f t="shared" ref="E9:E27" si="2">SUM(B9*D9)</f>
        <v>0</v>
      </c>
      <c r="F9" s="85">
        <f t="shared" ref="F9:F27" si="3">SUM(B9*C9)</f>
        <v>0</v>
      </c>
      <c r="G9" s="86" t="s">
        <v>20</v>
      </c>
      <c r="H9" s="73"/>
      <c r="J9" s="87">
        <v>7000</v>
      </c>
    </row>
    <row r="10" spans="1:10" s="72" customFormat="1" ht="21.9" customHeight="1">
      <c r="A10" s="283"/>
      <c r="B10" s="84">
        <f>別表２!N8</f>
        <v>0</v>
      </c>
      <c r="C10" s="37">
        <f t="shared" si="0"/>
        <v>0</v>
      </c>
      <c r="D10" s="85">
        <f t="shared" si="1"/>
        <v>0</v>
      </c>
      <c r="E10" s="85">
        <f t="shared" si="2"/>
        <v>0</v>
      </c>
      <c r="F10" s="85">
        <f t="shared" si="3"/>
        <v>0</v>
      </c>
      <c r="G10" s="88"/>
      <c r="H10" s="73"/>
      <c r="J10" s="87">
        <v>10000</v>
      </c>
    </row>
    <row r="11" spans="1:10" s="72" customFormat="1" ht="21.9" customHeight="1">
      <c r="A11" s="89">
        <v>2</v>
      </c>
      <c r="B11" s="84">
        <f>別表２!N9</f>
        <v>0</v>
      </c>
      <c r="C11" s="37">
        <f t="shared" si="0"/>
        <v>0</v>
      </c>
      <c r="D11" s="85">
        <f t="shared" si="1"/>
        <v>0</v>
      </c>
      <c r="E11" s="85">
        <f t="shared" si="2"/>
        <v>0</v>
      </c>
      <c r="F11" s="85">
        <f t="shared" si="3"/>
        <v>0</v>
      </c>
      <c r="G11" s="88"/>
      <c r="H11" s="73"/>
      <c r="J11" s="87">
        <v>13000</v>
      </c>
    </row>
    <row r="12" spans="1:10" s="72" customFormat="1" ht="21.9" customHeight="1">
      <c r="A12" s="89">
        <v>3</v>
      </c>
      <c r="B12" s="84">
        <f>別表２!N10</f>
        <v>0</v>
      </c>
      <c r="C12" s="37">
        <f t="shared" si="0"/>
        <v>0</v>
      </c>
      <c r="D12" s="85">
        <f t="shared" si="1"/>
        <v>0</v>
      </c>
      <c r="E12" s="85">
        <f t="shared" si="2"/>
        <v>0</v>
      </c>
      <c r="F12" s="85">
        <f t="shared" si="3"/>
        <v>0</v>
      </c>
      <c r="G12" s="88"/>
      <c r="H12" s="73"/>
      <c r="J12" s="87">
        <v>16000</v>
      </c>
    </row>
    <row r="13" spans="1:10" s="72" customFormat="1" ht="21.9" customHeight="1">
      <c r="A13" s="89">
        <v>4</v>
      </c>
      <c r="B13" s="84">
        <f>別表２!N11</f>
        <v>0</v>
      </c>
      <c r="C13" s="37">
        <f t="shared" si="0"/>
        <v>0</v>
      </c>
      <c r="D13" s="85">
        <f t="shared" si="1"/>
        <v>0</v>
      </c>
      <c r="E13" s="85">
        <f t="shared" si="2"/>
        <v>0</v>
      </c>
      <c r="F13" s="85">
        <f t="shared" si="3"/>
        <v>0</v>
      </c>
      <c r="G13" s="88"/>
      <c r="H13" s="73"/>
      <c r="J13" s="87">
        <v>19000</v>
      </c>
    </row>
    <row r="14" spans="1:10" s="72" customFormat="1" ht="21.9" customHeight="1">
      <c r="A14" s="89">
        <v>5</v>
      </c>
      <c r="B14" s="84">
        <f>別表２!N12</f>
        <v>0</v>
      </c>
      <c r="C14" s="37">
        <f t="shared" si="0"/>
        <v>0</v>
      </c>
      <c r="D14" s="85">
        <f t="shared" si="1"/>
        <v>0</v>
      </c>
      <c r="E14" s="85">
        <f t="shared" si="2"/>
        <v>0</v>
      </c>
      <c r="F14" s="85">
        <f t="shared" si="3"/>
        <v>0</v>
      </c>
      <c r="G14" s="88"/>
      <c r="H14" s="73"/>
      <c r="J14" s="87">
        <v>22000</v>
      </c>
    </row>
    <row r="15" spans="1:10" s="72" customFormat="1" ht="21.9" customHeight="1">
      <c r="A15" s="89">
        <v>6</v>
      </c>
      <c r="B15" s="84">
        <f>別表２!N13</f>
        <v>0</v>
      </c>
      <c r="C15" s="37">
        <f t="shared" si="0"/>
        <v>0</v>
      </c>
      <c r="D15" s="85">
        <f t="shared" si="1"/>
        <v>0</v>
      </c>
      <c r="E15" s="85">
        <f t="shared" si="2"/>
        <v>0</v>
      </c>
      <c r="F15" s="85">
        <f t="shared" si="3"/>
        <v>0</v>
      </c>
      <c r="G15" s="88"/>
      <c r="H15" s="73"/>
      <c r="J15" s="87">
        <v>25000</v>
      </c>
    </row>
    <row r="16" spans="1:10" s="72" customFormat="1" ht="21.9" customHeight="1">
      <c r="A16" s="89">
        <v>7</v>
      </c>
      <c r="B16" s="84">
        <f>別表２!N14</f>
        <v>0</v>
      </c>
      <c r="C16" s="37">
        <f t="shared" si="0"/>
        <v>0</v>
      </c>
      <c r="D16" s="85">
        <f t="shared" si="1"/>
        <v>0</v>
      </c>
      <c r="E16" s="85">
        <f t="shared" si="2"/>
        <v>0</v>
      </c>
      <c r="F16" s="85">
        <f t="shared" si="3"/>
        <v>0</v>
      </c>
      <c r="G16" s="88"/>
      <c r="H16" s="73"/>
      <c r="J16" s="87">
        <v>30000</v>
      </c>
    </row>
    <row r="17" spans="1:10" s="72" customFormat="1" ht="21.9" customHeight="1">
      <c r="A17" s="89">
        <v>8</v>
      </c>
      <c r="B17" s="84">
        <f>別表２!N15</f>
        <v>0</v>
      </c>
      <c r="C17" s="37">
        <f t="shared" si="0"/>
        <v>0</v>
      </c>
      <c r="D17" s="85">
        <f t="shared" si="1"/>
        <v>0</v>
      </c>
      <c r="E17" s="85">
        <f t="shared" si="2"/>
        <v>0</v>
      </c>
      <c r="F17" s="85">
        <f t="shared" si="3"/>
        <v>0</v>
      </c>
      <c r="G17" s="88"/>
      <c r="H17" s="73"/>
      <c r="J17" s="87">
        <v>35000</v>
      </c>
    </row>
    <row r="18" spans="1:10" s="72" customFormat="1" ht="21.9" customHeight="1">
      <c r="A18" s="89">
        <v>9</v>
      </c>
      <c r="B18" s="84">
        <f>別表２!N16</f>
        <v>0</v>
      </c>
      <c r="C18" s="37">
        <f t="shared" si="0"/>
        <v>0</v>
      </c>
      <c r="D18" s="85">
        <f t="shared" si="1"/>
        <v>0</v>
      </c>
      <c r="E18" s="85">
        <f t="shared" si="2"/>
        <v>0</v>
      </c>
      <c r="F18" s="85">
        <f t="shared" si="3"/>
        <v>0</v>
      </c>
      <c r="G18" s="88"/>
      <c r="H18" s="73"/>
      <c r="J18" s="87">
        <v>40000</v>
      </c>
    </row>
    <row r="19" spans="1:10" s="72" customFormat="1" ht="21.9" customHeight="1">
      <c r="A19" s="89">
        <v>10</v>
      </c>
      <c r="B19" s="84">
        <f>別表２!N17</f>
        <v>0</v>
      </c>
      <c r="C19" s="37">
        <f t="shared" si="0"/>
        <v>0</v>
      </c>
      <c r="D19" s="85">
        <f t="shared" si="1"/>
        <v>0</v>
      </c>
      <c r="E19" s="85">
        <f t="shared" si="2"/>
        <v>0</v>
      </c>
      <c r="F19" s="85">
        <f t="shared" si="3"/>
        <v>0</v>
      </c>
      <c r="G19" s="88"/>
      <c r="H19" s="73"/>
      <c r="J19" s="87">
        <v>45000</v>
      </c>
    </row>
    <row r="20" spans="1:10" s="72" customFormat="1" ht="21.9" customHeight="1">
      <c r="A20" s="89">
        <v>11</v>
      </c>
      <c r="B20" s="84">
        <f>別表２!N18</f>
        <v>0</v>
      </c>
      <c r="C20" s="37">
        <f t="shared" si="0"/>
        <v>0</v>
      </c>
      <c r="D20" s="85">
        <f t="shared" si="1"/>
        <v>0</v>
      </c>
      <c r="E20" s="85">
        <f t="shared" si="2"/>
        <v>0</v>
      </c>
      <c r="F20" s="85">
        <f t="shared" si="3"/>
        <v>0</v>
      </c>
      <c r="G20" s="88"/>
      <c r="H20" s="73"/>
      <c r="J20" s="87">
        <v>50000</v>
      </c>
    </row>
    <row r="21" spans="1:10" s="72" customFormat="1" ht="21.9" customHeight="1">
      <c r="A21" s="89">
        <v>12</v>
      </c>
      <c r="B21" s="84">
        <f>別表２!N19</f>
        <v>0</v>
      </c>
      <c r="C21" s="37">
        <f t="shared" si="0"/>
        <v>0</v>
      </c>
      <c r="D21" s="85">
        <f t="shared" si="1"/>
        <v>0</v>
      </c>
      <c r="E21" s="85">
        <f t="shared" si="2"/>
        <v>0</v>
      </c>
      <c r="F21" s="85">
        <f t="shared" si="3"/>
        <v>0</v>
      </c>
      <c r="G21" s="88"/>
      <c r="H21" s="73"/>
      <c r="J21" s="87">
        <v>57000</v>
      </c>
    </row>
    <row r="22" spans="1:10" s="72" customFormat="1" ht="21.9" customHeight="1">
      <c r="A22" s="89">
        <v>13</v>
      </c>
      <c r="B22" s="84">
        <f>別表２!N20</f>
        <v>0</v>
      </c>
      <c r="C22" s="37">
        <f t="shared" si="0"/>
        <v>0</v>
      </c>
      <c r="D22" s="85">
        <f t="shared" si="1"/>
        <v>0</v>
      </c>
      <c r="E22" s="85">
        <f t="shared" si="2"/>
        <v>0</v>
      </c>
      <c r="F22" s="85">
        <f t="shared" si="3"/>
        <v>0</v>
      </c>
      <c r="G22" s="88"/>
      <c r="H22" s="73"/>
      <c r="J22" s="87">
        <v>64000</v>
      </c>
    </row>
    <row r="23" spans="1:10" s="72" customFormat="1" ht="21.9" customHeight="1">
      <c r="A23" s="89">
        <v>14</v>
      </c>
      <c r="B23" s="84">
        <f>別表２!N21</f>
        <v>0</v>
      </c>
      <c r="C23" s="37">
        <f t="shared" si="0"/>
        <v>0</v>
      </c>
      <c r="D23" s="85">
        <f t="shared" si="1"/>
        <v>0</v>
      </c>
      <c r="E23" s="85">
        <f t="shared" si="2"/>
        <v>0</v>
      </c>
      <c r="F23" s="85">
        <f t="shared" si="3"/>
        <v>0</v>
      </c>
      <c r="G23" s="88"/>
      <c r="H23" s="73"/>
      <c r="J23" s="87">
        <v>71000</v>
      </c>
    </row>
    <row r="24" spans="1:10" s="72" customFormat="1" ht="21.9" customHeight="1">
      <c r="A24" s="89">
        <v>15</v>
      </c>
      <c r="B24" s="84">
        <f>別表２!N22</f>
        <v>0</v>
      </c>
      <c r="C24" s="37">
        <f t="shared" si="0"/>
        <v>0</v>
      </c>
      <c r="D24" s="85">
        <f t="shared" si="1"/>
        <v>0</v>
      </c>
      <c r="E24" s="85">
        <f t="shared" si="2"/>
        <v>0</v>
      </c>
      <c r="F24" s="85">
        <f t="shared" si="3"/>
        <v>0</v>
      </c>
      <c r="G24" s="88"/>
      <c r="H24" s="73"/>
      <c r="J24" s="87">
        <v>78000</v>
      </c>
    </row>
    <row r="25" spans="1:10" s="72" customFormat="1" ht="21.9" customHeight="1">
      <c r="A25" s="89">
        <v>16</v>
      </c>
      <c r="B25" s="84">
        <f>別表２!N23</f>
        <v>0</v>
      </c>
      <c r="C25" s="37">
        <f t="shared" si="0"/>
        <v>0</v>
      </c>
      <c r="D25" s="85">
        <f t="shared" si="1"/>
        <v>0</v>
      </c>
      <c r="E25" s="85">
        <f t="shared" si="2"/>
        <v>0</v>
      </c>
      <c r="F25" s="85">
        <f t="shared" si="3"/>
        <v>0</v>
      </c>
      <c r="G25" s="88"/>
      <c r="H25" s="73"/>
      <c r="J25" s="87">
        <v>85000</v>
      </c>
    </row>
    <row r="26" spans="1:10" s="72" customFormat="1" ht="21.9" customHeight="1">
      <c r="A26" s="89">
        <v>17</v>
      </c>
      <c r="B26" s="84">
        <f>別表２!N24</f>
        <v>0</v>
      </c>
      <c r="C26" s="37">
        <f t="shared" si="0"/>
        <v>0</v>
      </c>
      <c r="D26" s="85">
        <f t="shared" si="1"/>
        <v>0</v>
      </c>
      <c r="E26" s="85">
        <f t="shared" si="2"/>
        <v>0</v>
      </c>
      <c r="F26" s="85">
        <f t="shared" si="3"/>
        <v>0</v>
      </c>
      <c r="G26" s="88"/>
      <c r="H26" s="73"/>
      <c r="J26" s="87">
        <v>92000</v>
      </c>
    </row>
    <row r="27" spans="1:10" s="72" customFormat="1" ht="22.5" thickBot="1">
      <c r="A27" s="90">
        <v>18</v>
      </c>
      <c r="B27" s="91">
        <f>別表２!N25</f>
        <v>0</v>
      </c>
      <c r="C27" s="38">
        <f>F5</f>
        <v>0</v>
      </c>
      <c r="D27" s="92">
        <f t="shared" si="1"/>
        <v>0</v>
      </c>
      <c r="E27" s="92">
        <f t="shared" si="2"/>
        <v>0</v>
      </c>
      <c r="F27" s="92">
        <f t="shared" si="3"/>
        <v>0</v>
      </c>
      <c r="G27" s="93" t="s">
        <v>28</v>
      </c>
      <c r="H27" s="73"/>
    </row>
    <row r="28" spans="1:10" s="72" customFormat="1" ht="21.9" customHeight="1" thickTop="1">
      <c r="A28" s="94" t="s">
        <v>15</v>
      </c>
      <c r="B28" s="95">
        <f>SUM(B9:B27)</f>
        <v>0</v>
      </c>
      <c r="C28" s="96"/>
      <c r="D28" s="97"/>
      <c r="E28" s="98">
        <f>SUM(E9:E27)</f>
        <v>0</v>
      </c>
      <c r="F28" s="98">
        <f>SUM(F9:F27)</f>
        <v>0</v>
      </c>
      <c r="G28" s="99"/>
      <c r="H28" s="73"/>
    </row>
    <row r="29" spans="1:10" s="72" customFormat="1" ht="13.5" customHeight="1">
      <c r="A29" s="100" t="s">
        <v>63</v>
      </c>
      <c r="B29" s="284" t="s">
        <v>18</v>
      </c>
      <c r="C29" s="284"/>
      <c r="D29" s="285"/>
      <c r="E29" s="285"/>
      <c r="F29" s="285"/>
      <c r="G29" s="285"/>
      <c r="H29" s="73"/>
    </row>
    <row r="30" spans="1:10" s="72" customFormat="1">
      <c r="A30" s="100" t="s">
        <v>31</v>
      </c>
      <c r="B30" s="286" t="s">
        <v>64</v>
      </c>
      <c r="C30" s="286"/>
      <c r="D30" s="286"/>
      <c r="E30" s="286"/>
      <c r="F30" s="286"/>
      <c r="G30" s="286"/>
      <c r="H30" s="73"/>
    </row>
    <row r="31" spans="1:10" s="72" customFormat="1">
      <c r="A31" s="73"/>
      <c r="B31" s="73"/>
      <c r="C31" s="73"/>
      <c r="D31" s="73"/>
      <c r="E31" s="73"/>
      <c r="F31" s="73"/>
      <c r="G31" s="73"/>
      <c r="H31" s="73"/>
    </row>
    <row r="32" spans="1:10" s="72" customFormat="1" ht="6" customHeight="1">
      <c r="A32" s="73"/>
      <c r="B32" s="73"/>
      <c r="C32" s="73"/>
      <c r="D32" s="73"/>
      <c r="E32" s="73"/>
      <c r="F32" s="73"/>
      <c r="G32" s="73"/>
      <c r="H32" s="73"/>
    </row>
    <row r="33" spans="1:8" s="72" customFormat="1" ht="13.5" customHeight="1">
      <c r="A33" s="101" t="s">
        <v>59</v>
      </c>
      <c r="B33" s="73"/>
      <c r="C33" s="73"/>
      <c r="D33" s="73"/>
      <c r="E33" s="86" t="s">
        <v>25</v>
      </c>
      <c r="F33" s="287">
        <f>別表１!D10</f>
        <v>0</v>
      </c>
      <c r="G33" s="287"/>
      <c r="H33" s="73"/>
    </row>
    <row r="34" spans="1:8" s="72" customFormat="1">
      <c r="B34" s="73"/>
      <c r="C34" s="73"/>
      <c r="D34" s="73"/>
      <c r="E34" s="102" t="s">
        <v>27</v>
      </c>
      <c r="F34" s="269">
        <f>別表１!D12</f>
        <v>0</v>
      </c>
      <c r="G34" s="269"/>
      <c r="H34" s="73"/>
    </row>
    <row r="35" spans="1:8" s="72" customFormat="1" ht="6" customHeight="1">
      <c r="A35" s="79"/>
      <c r="B35" s="80"/>
      <c r="C35" s="80"/>
      <c r="D35" s="73"/>
      <c r="E35" s="73"/>
      <c r="F35" s="73"/>
      <c r="G35" s="73"/>
      <c r="H35" s="73"/>
    </row>
    <row r="36" spans="1:8" s="82" customFormat="1" ht="27.75" customHeight="1">
      <c r="A36" s="265" t="s">
        <v>16</v>
      </c>
      <c r="B36" s="267" t="s">
        <v>69</v>
      </c>
      <c r="C36" s="280" t="s">
        <v>26</v>
      </c>
      <c r="D36" s="270" t="s">
        <v>0</v>
      </c>
      <c r="E36" s="271"/>
      <c r="F36" s="267" t="s">
        <v>61</v>
      </c>
      <c r="G36" s="265" t="s">
        <v>1</v>
      </c>
      <c r="H36" s="81"/>
    </row>
    <row r="37" spans="1:8" s="72" customFormat="1" ht="37.5" customHeight="1">
      <c r="A37" s="266"/>
      <c r="B37" s="268"/>
      <c r="C37" s="281"/>
      <c r="D37" s="83" t="s">
        <v>68</v>
      </c>
      <c r="E37" s="83" t="s">
        <v>62</v>
      </c>
      <c r="F37" s="268"/>
      <c r="G37" s="266"/>
      <c r="H37" s="73"/>
    </row>
    <row r="38" spans="1:8" s="72" customFormat="1" ht="21.75" customHeight="1">
      <c r="A38" s="282">
        <v>1</v>
      </c>
      <c r="B38" s="84">
        <f>別表２!N33</f>
        <v>0</v>
      </c>
      <c r="C38" s="36">
        <f t="shared" ref="C38:C55" si="4">IF(J9&lt;$F$34,J9,$F$34)</f>
        <v>0</v>
      </c>
      <c r="D38" s="85">
        <f t="shared" ref="D38:D56" si="5">$F$34</f>
        <v>0</v>
      </c>
      <c r="E38" s="85">
        <f t="shared" ref="E38:E56" si="6">SUM(B38*D38)</f>
        <v>0</v>
      </c>
      <c r="F38" s="85">
        <f t="shared" ref="F38:F56" si="7">SUM(B38*C38)</f>
        <v>0</v>
      </c>
      <c r="G38" s="86" t="s">
        <v>20</v>
      </c>
      <c r="H38" s="73"/>
    </row>
    <row r="39" spans="1:8" s="72" customFormat="1" ht="21.9" customHeight="1">
      <c r="A39" s="283"/>
      <c r="B39" s="84">
        <f>別表２!N34</f>
        <v>0</v>
      </c>
      <c r="C39" s="37">
        <f t="shared" si="4"/>
        <v>0</v>
      </c>
      <c r="D39" s="85">
        <f t="shared" si="5"/>
        <v>0</v>
      </c>
      <c r="E39" s="85">
        <f t="shared" si="6"/>
        <v>0</v>
      </c>
      <c r="F39" s="85">
        <f t="shared" si="7"/>
        <v>0</v>
      </c>
      <c r="G39" s="88"/>
      <c r="H39" s="73"/>
    </row>
    <row r="40" spans="1:8" s="72" customFormat="1" ht="21.9" customHeight="1">
      <c r="A40" s="89">
        <v>2</v>
      </c>
      <c r="B40" s="84">
        <f>別表２!N35</f>
        <v>0</v>
      </c>
      <c r="C40" s="37">
        <f t="shared" si="4"/>
        <v>0</v>
      </c>
      <c r="D40" s="85">
        <f t="shared" si="5"/>
        <v>0</v>
      </c>
      <c r="E40" s="85">
        <f t="shared" si="6"/>
        <v>0</v>
      </c>
      <c r="F40" s="85">
        <f t="shared" si="7"/>
        <v>0</v>
      </c>
      <c r="G40" s="88"/>
      <c r="H40" s="73"/>
    </row>
    <row r="41" spans="1:8" s="72" customFormat="1" ht="21.9" customHeight="1">
      <c r="A41" s="89">
        <v>3</v>
      </c>
      <c r="B41" s="84">
        <f>別表２!N36</f>
        <v>0</v>
      </c>
      <c r="C41" s="37">
        <f t="shared" si="4"/>
        <v>0</v>
      </c>
      <c r="D41" s="85">
        <f t="shared" si="5"/>
        <v>0</v>
      </c>
      <c r="E41" s="85">
        <f t="shared" si="6"/>
        <v>0</v>
      </c>
      <c r="F41" s="85">
        <f t="shared" si="7"/>
        <v>0</v>
      </c>
      <c r="G41" s="88"/>
      <c r="H41" s="73"/>
    </row>
    <row r="42" spans="1:8" s="72" customFormat="1" ht="21.9" customHeight="1">
      <c r="A42" s="89">
        <v>4</v>
      </c>
      <c r="B42" s="84">
        <f>別表２!N37</f>
        <v>0</v>
      </c>
      <c r="C42" s="37">
        <f t="shared" si="4"/>
        <v>0</v>
      </c>
      <c r="D42" s="85">
        <f t="shared" si="5"/>
        <v>0</v>
      </c>
      <c r="E42" s="85">
        <f t="shared" si="6"/>
        <v>0</v>
      </c>
      <c r="F42" s="85">
        <f t="shared" si="7"/>
        <v>0</v>
      </c>
      <c r="G42" s="88"/>
      <c r="H42" s="73"/>
    </row>
    <row r="43" spans="1:8" s="72" customFormat="1" ht="21.9" customHeight="1">
      <c r="A43" s="89">
        <v>5</v>
      </c>
      <c r="B43" s="84">
        <f>別表２!N38</f>
        <v>0</v>
      </c>
      <c r="C43" s="37">
        <f t="shared" si="4"/>
        <v>0</v>
      </c>
      <c r="D43" s="85">
        <f t="shared" si="5"/>
        <v>0</v>
      </c>
      <c r="E43" s="85">
        <f t="shared" si="6"/>
        <v>0</v>
      </c>
      <c r="F43" s="85">
        <f t="shared" si="7"/>
        <v>0</v>
      </c>
      <c r="G43" s="88"/>
      <c r="H43" s="73"/>
    </row>
    <row r="44" spans="1:8" s="72" customFormat="1" ht="21.9" customHeight="1">
      <c r="A44" s="89">
        <v>6</v>
      </c>
      <c r="B44" s="84">
        <f>別表２!N39</f>
        <v>0</v>
      </c>
      <c r="C44" s="37">
        <f t="shared" si="4"/>
        <v>0</v>
      </c>
      <c r="D44" s="85">
        <f t="shared" si="5"/>
        <v>0</v>
      </c>
      <c r="E44" s="85">
        <f t="shared" si="6"/>
        <v>0</v>
      </c>
      <c r="F44" s="85">
        <f t="shared" si="7"/>
        <v>0</v>
      </c>
      <c r="G44" s="88"/>
      <c r="H44" s="73"/>
    </row>
    <row r="45" spans="1:8" s="72" customFormat="1" ht="21.9" customHeight="1">
      <c r="A45" s="89">
        <v>7</v>
      </c>
      <c r="B45" s="84">
        <f>別表２!N40</f>
        <v>0</v>
      </c>
      <c r="C45" s="37">
        <f t="shared" si="4"/>
        <v>0</v>
      </c>
      <c r="D45" s="85">
        <f t="shared" si="5"/>
        <v>0</v>
      </c>
      <c r="E45" s="85">
        <f t="shared" si="6"/>
        <v>0</v>
      </c>
      <c r="F45" s="85">
        <f t="shared" si="7"/>
        <v>0</v>
      </c>
      <c r="G45" s="88"/>
      <c r="H45" s="73"/>
    </row>
    <row r="46" spans="1:8" s="72" customFormat="1" ht="21.9" customHeight="1">
      <c r="A46" s="89">
        <v>8</v>
      </c>
      <c r="B46" s="84">
        <f>別表２!N41</f>
        <v>0</v>
      </c>
      <c r="C46" s="37">
        <f t="shared" si="4"/>
        <v>0</v>
      </c>
      <c r="D46" s="85">
        <f t="shared" si="5"/>
        <v>0</v>
      </c>
      <c r="E46" s="85">
        <f t="shared" si="6"/>
        <v>0</v>
      </c>
      <c r="F46" s="85">
        <f t="shared" si="7"/>
        <v>0</v>
      </c>
      <c r="G46" s="88"/>
      <c r="H46" s="73"/>
    </row>
    <row r="47" spans="1:8" s="72" customFormat="1" ht="21.9" customHeight="1">
      <c r="A47" s="89">
        <v>9</v>
      </c>
      <c r="B47" s="84">
        <f>別表２!N42</f>
        <v>0</v>
      </c>
      <c r="C47" s="37">
        <f t="shared" si="4"/>
        <v>0</v>
      </c>
      <c r="D47" s="85">
        <f t="shared" si="5"/>
        <v>0</v>
      </c>
      <c r="E47" s="85">
        <f t="shared" si="6"/>
        <v>0</v>
      </c>
      <c r="F47" s="85">
        <f t="shared" si="7"/>
        <v>0</v>
      </c>
      <c r="G47" s="88"/>
      <c r="H47" s="73"/>
    </row>
    <row r="48" spans="1:8" s="72" customFormat="1" ht="21.9" customHeight="1">
      <c r="A48" s="89">
        <v>10</v>
      </c>
      <c r="B48" s="84">
        <f>別表２!N43</f>
        <v>0</v>
      </c>
      <c r="C48" s="37">
        <f t="shared" si="4"/>
        <v>0</v>
      </c>
      <c r="D48" s="85">
        <f t="shared" si="5"/>
        <v>0</v>
      </c>
      <c r="E48" s="85">
        <f t="shared" si="6"/>
        <v>0</v>
      </c>
      <c r="F48" s="85">
        <f t="shared" si="7"/>
        <v>0</v>
      </c>
      <c r="G48" s="88"/>
      <c r="H48" s="73"/>
    </row>
    <row r="49" spans="1:8" s="72" customFormat="1" ht="21.9" customHeight="1">
      <c r="A49" s="89">
        <v>11</v>
      </c>
      <c r="B49" s="84">
        <f>別表２!N44</f>
        <v>0</v>
      </c>
      <c r="C49" s="37">
        <f t="shared" si="4"/>
        <v>0</v>
      </c>
      <c r="D49" s="85">
        <f t="shared" si="5"/>
        <v>0</v>
      </c>
      <c r="E49" s="85">
        <f t="shared" si="6"/>
        <v>0</v>
      </c>
      <c r="F49" s="85">
        <f t="shared" si="7"/>
        <v>0</v>
      </c>
      <c r="G49" s="88"/>
      <c r="H49" s="73"/>
    </row>
    <row r="50" spans="1:8" s="72" customFormat="1" ht="21.9" customHeight="1">
      <c r="A50" s="89">
        <v>12</v>
      </c>
      <c r="B50" s="84">
        <f>別表２!N45</f>
        <v>0</v>
      </c>
      <c r="C50" s="37">
        <f t="shared" si="4"/>
        <v>0</v>
      </c>
      <c r="D50" s="85">
        <f t="shared" si="5"/>
        <v>0</v>
      </c>
      <c r="E50" s="85">
        <f t="shared" si="6"/>
        <v>0</v>
      </c>
      <c r="F50" s="85">
        <f t="shared" si="7"/>
        <v>0</v>
      </c>
      <c r="G50" s="88"/>
      <c r="H50" s="73"/>
    </row>
    <row r="51" spans="1:8" s="72" customFormat="1" ht="21.9" customHeight="1">
      <c r="A51" s="89">
        <v>13</v>
      </c>
      <c r="B51" s="84">
        <f>別表２!N46</f>
        <v>0</v>
      </c>
      <c r="C51" s="37">
        <f t="shared" si="4"/>
        <v>0</v>
      </c>
      <c r="D51" s="85">
        <f t="shared" si="5"/>
        <v>0</v>
      </c>
      <c r="E51" s="85">
        <f t="shared" si="6"/>
        <v>0</v>
      </c>
      <c r="F51" s="85">
        <f t="shared" si="7"/>
        <v>0</v>
      </c>
      <c r="G51" s="88"/>
      <c r="H51" s="73"/>
    </row>
    <row r="52" spans="1:8" s="72" customFormat="1" ht="21.9" customHeight="1">
      <c r="A52" s="89">
        <v>14</v>
      </c>
      <c r="B52" s="84">
        <f>別表２!N47</f>
        <v>0</v>
      </c>
      <c r="C52" s="37">
        <f t="shared" si="4"/>
        <v>0</v>
      </c>
      <c r="D52" s="85">
        <f t="shared" si="5"/>
        <v>0</v>
      </c>
      <c r="E52" s="85">
        <f t="shared" si="6"/>
        <v>0</v>
      </c>
      <c r="F52" s="85">
        <f t="shared" si="7"/>
        <v>0</v>
      </c>
      <c r="G52" s="88"/>
      <c r="H52" s="73"/>
    </row>
    <row r="53" spans="1:8" s="72" customFormat="1" ht="21.9" customHeight="1">
      <c r="A53" s="89">
        <v>15</v>
      </c>
      <c r="B53" s="84">
        <f>別表２!N48</f>
        <v>0</v>
      </c>
      <c r="C53" s="37">
        <f t="shared" si="4"/>
        <v>0</v>
      </c>
      <c r="D53" s="85">
        <f t="shared" si="5"/>
        <v>0</v>
      </c>
      <c r="E53" s="85">
        <f t="shared" si="6"/>
        <v>0</v>
      </c>
      <c r="F53" s="85">
        <f t="shared" si="7"/>
        <v>0</v>
      </c>
      <c r="G53" s="88"/>
      <c r="H53" s="73"/>
    </row>
    <row r="54" spans="1:8" s="72" customFormat="1" ht="21.9" customHeight="1">
      <c r="A54" s="89">
        <v>16</v>
      </c>
      <c r="B54" s="84">
        <f>別表２!N49</f>
        <v>0</v>
      </c>
      <c r="C54" s="37">
        <f t="shared" si="4"/>
        <v>0</v>
      </c>
      <c r="D54" s="85">
        <f t="shared" si="5"/>
        <v>0</v>
      </c>
      <c r="E54" s="85">
        <f t="shared" si="6"/>
        <v>0</v>
      </c>
      <c r="F54" s="85">
        <f t="shared" si="7"/>
        <v>0</v>
      </c>
      <c r="G54" s="88"/>
      <c r="H54" s="73"/>
    </row>
    <row r="55" spans="1:8" s="72" customFormat="1" ht="21.9" customHeight="1">
      <c r="A55" s="89">
        <v>17</v>
      </c>
      <c r="B55" s="84">
        <f>別表２!N50</f>
        <v>0</v>
      </c>
      <c r="C55" s="37">
        <f t="shared" si="4"/>
        <v>0</v>
      </c>
      <c r="D55" s="85">
        <f t="shared" si="5"/>
        <v>0</v>
      </c>
      <c r="E55" s="85">
        <f t="shared" si="6"/>
        <v>0</v>
      </c>
      <c r="F55" s="85">
        <f t="shared" si="7"/>
        <v>0</v>
      </c>
      <c r="G55" s="88"/>
      <c r="H55" s="73"/>
    </row>
    <row r="56" spans="1:8" s="72" customFormat="1" ht="21.9" customHeight="1" thickBot="1">
      <c r="A56" s="90">
        <v>18</v>
      </c>
      <c r="B56" s="91">
        <f>別表２!N51</f>
        <v>0</v>
      </c>
      <c r="C56" s="38">
        <f>D56</f>
        <v>0</v>
      </c>
      <c r="D56" s="92">
        <f t="shared" si="5"/>
        <v>0</v>
      </c>
      <c r="E56" s="92">
        <f t="shared" si="6"/>
        <v>0</v>
      </c>
      <c r="F56" s="92">
        <f t="shared" si="7"/>
        <v>0</v>
      </c>
      <c r="G56" s="93" t="s">
        <v>28</v>
      </c>
      <c r="H56" s="73"/>
    </row>
    <row r="57" spans="1:8" s="72" customFormat="1" ht="21.9" customHeight="1" thickTop="1">
      <c r="A57" s="94" t="s">
        <v>15</v>
      </c>
      <c r="B57" s="95">
        <f>SUM(B38:B56)</f>
        <v>0</v>
      </c>
      <c r="C57" s="103"/>
      <c r="D57" s="104"/>
      <c r="E57" s="98">
        <f>SUM(E38:E56)</f>
        <v>0</v>
      </c>
      <c r="F57" s="98">
        <f>SUM(F38:F56)</f>
        <v>0</v>
      </c>
      <c r="G57" s="99"/>
      <c r="H57" s="73"/>
    </row>
    <row r="58" spans="1:8" s="72" customFormat="1">
      <c r="A58" s="105" t="s">
        <v>17</v>
      </c>
      <c r="B58" s="284" t="s">
        <v>18</v>
      </c>
      <c r="C58" s="284"/>
      <c r="D58" s="285"/>
      <c r="E58" s="285"/>
      <c r="F58" s="285"/>
      <c r="G58" s="285"/>
      <c r="H58" s="73"/>
    </row>
    <row r="59" spans="1:8" s="72" customFormat="1" ht="9" customHeight="1">
      <c r="A59" s="105"/>
      <c r="B59" s="106"/>
      <c r="C59" s="106"/>
      <c r="D59" s="107"/>
      <c r="E59" s="108"/>
      <c r="F59" s="108"/>
      <c r="G59" s="108"/>
      <c r="H59" s="73"/>
    </row>
    <row r="60" spans="1:8" s="72" customFormat="1">
      <c r="A60" s="272" t="s">
        <v>79</v>
      </c>
      <c r="B60" s="273"/>
      <c r="C60" s="274"/>
      <c r="D60" s="70"/>
      <c r="E60" s="71" t="s">
        <v>23</v>
      </c>
      <c r="F60" s="278">
        <f>別表１!B8</f>
        <v>0</v>
      </c>
      <c r="G60" s="278"/>
    </row>
    <row r="61" spans="1:8" s="72" customFormat="1">
      <c r="A61" s="275"/>
      <c r="B61" s="276"/>
      <c r="C61" s="277"/>
      <c r="D61" s="73"/>
      <c r="E61" s="74" t="s">
        <v>21</v>
      </c>
      <c r="F61" s="279">
        <f>別表１!D8</f>
        <v>0</v>
      </c>
      <c r="G61" s="279"/>
    </row>
    <row r="62" spans="1:8" s="72" customFormat="1" ht="8.25" customHeight="1">
      <c r="D62" s="73"/>
      <c r="E62" s="109"/>
      <c r="F62" s="73"/>
      <c r="G62" s="109"/>
    </row>
    <row r="63" spans="1:8" s="72" customFormat="1">
      <c r="A63" s="110" t="s">
        <v>66</v>
      </c>
      <c r="B63" s="61"/>
      <c r="C63" s="61"/>
      <c r="D63" s="73"/>
      <c r="E63" s="73"/>
      <c r="F63" s="293"/>
      <c r="G63" s="293"/>
      <c r="H63" s="73"/>
    </row>
    <row r="64" spans="1:8" s="72" customFormat="1" ht="8.25" customHeight="1">
      <c r="A64" s="79"/>
      <c r="B64" s="80"/>
      <c r="C64" s="80"/>
      <c r="D64" s="73"/>
      <c r="E64" s="73"/>
      <c r="F64" s="73"/>
      <c r="G64" s="73"/>
      <c r="H64" s="73"/>
    </row>
    <row r="65" spans="1:8" s="82" customFormat="1" ht="27.75" customHeight="1">
      <c r="A65" s="265" t="s">
        <v>16</v>
      </c>
      <c r="B65" s="267" t="s">
        <v>69</v>
      </c>
      <c r="C65" s="280" t="s">
        <v>26</v>
      </c>
      <c r="D65" s="270" t="s">
        <v>0</v>
      </c>
      <c r="E65" s="271"/>
      <c r="F65" s="267" t="s">
        <v>61</v>
      </c>
      <c r="G65" s="265" t="s">
        <v>1</v>
      </c>
      <c r="H65" s="81"/>
    </row>
    <row r="66" spans="1:8" s="72" customFormat="1" ht="33" customHeight="1">
      <c r="A66" s="266"/>
      <c r="B66" s="268"/>
      <c r="C66" s="281"/>
      <c r="D66" s="83" t="s">
        <v>68</v>
      </c>
      <c r="E66" s="83" t="s">
        <v>62</v>
      </c>
      <c r="F66" s="268"/>
      <c r="G66" s="266"/>
      <c r="H66" s="73"/>
    </row>
    <row r="67" spans="1:8" s="72" customFormat="1" ht="21.75" customHeight="1">
      <c r="A67" s="282">
        <v>1</v>
      </c>
      <c r="B67" s="84">
        <f t="shared" ref="B67:B85" si="8">SUM(B9+B38)</f>
        <v>0</v>
      </c>
      <c r="C67" s="111"/>
      <c r="D67" s="112"/>
      <c r="E67" s="85">
        <f t="shared" ref="E67:F82" si="9">SUM(E9+E38)</f>
        <v>0</v>
      </c>
      <c r="F67" s="85">
        <f t="shared" si="9"/>
        <v>0</v>
      </c>
      <c r="G67" s="86" t="s">
        <v>20</v>
      </c>
      <c r="H67" s="73"/>
    </row>
    <row r="68" spans="1:8" s="72" customFormat="1" ht="21.9" customHeight="1">
      <c r="A68" s="283"/>
      <c r="B68" s="84">
        <f t="shared" si="8"/>
        <v>0</v>
      </c>
      <c r="C68" s="113"/>
      <c r="D68" s="112"/>
      <c r="E68" s="85">
        <f t="shared" si="9"/>
        <v>0</v>
      </c>
      <c r="F68" s="85">
        <f t="shared" si="9"/>
        <v>0</v>
      </c>
      <c r="G68" s="88"/>
      <c r="H68" s="73"/>
    </row>
    <row r="69" spans="1:8" s="72" customFormat="1" ht="21.9" customHeight="1">
      <c r="A69" s="89">
        <v>2</v>
      </c>
      <c r="B69" s="84">
        <f t="shared" si="8"/>
        <v>0</v>
      </c>
      <c r="C69" s="113"/>
      <c r="D69" s="112"/>
      <c r="E69" s="85">
        <f t="shared" si="9"/>
        <v>0</v>
      </c>
      <c r="F69" s="85">
        <f t="shared" si="9"/>
        <v>0</v>
      </c>
      <c r="G69" s="88"/>
      <c r="H69" s="73"/>
    </row>
    <row r="70" spans="1:8" s="72" customFormat="1" ht="21.9" customHeight="1">
      <c r="A70" s="89">
        <v>3</v>
      </c>
      <c r="B70" s="84">
        <f t="shared" si="8"/>
        <v>0</v>
      </c>
      <c r="C70" s="113"/>
      <c r="D70" s="112"/>
      <c r="E70" s="85">
        <f t="shared" si="9"/>
        <v>0</v>
      </c>
      <c r="F70" s="85">
        <f t="shared" si="9"/>
        <v>0</v>
      </c>
      <c r="G70" s="88"/>
      <c r="H70" s="73"/>
    </row>
    <row r="71" spans="1:8" s="72" customFormat="1" ht="21.9" customHeight="1">
      <c r="A71" s="89">
        <v>4</v>
      </c>
      <c r="B71" s="84">
        <f t="shared" si="8"/>
        <v>0</v>
      </c>
      <c r="C71" s="113"/>
      <c r="D71" s="112"/>
      <c r="E71" s="85">
        <f t="shared" si="9"/>
        <v>0</v>
      </c>
      <c r="F71" s="85">
        <f t="shared" si="9"/>
        <v>0</v>
      </c>
      <c r="G71" s="88"/>
      <c r="H71" s="73"/>
    </row>
    <row r="72" spans="1:8" s="72" customFormat="1" ht="21.9" customHeight="1">
      <c r="A72" s="89">
        <v>5</v>
      </c>
      <c r="B72" s="84">
        <f t="shared" si="8"/>
        <v>0</v>
      </c>
      <c r="C72" s="113"/>
      <c r="D72" s="112"/>
      <c r="E72" s="85">
        <f t="shared" si="9"/>
        <v>0</v>
      </c>
      <c r="F72" s="85">
        <f t="shared" si="9"/>
        <v>0</v>
      </c>
      <c r="G72" s="88"/>
      <c r="H72" s="73"/>
    </row>
    <row r="73" spans="1:8" s="72" customFormat="1" ht="21.9" customHeight="1">
      <c r="A73" s="89">
        <v>6</v>
      </c>
      <c r="B73" s="84">
        <f t="shared" si="8"/>
        <v>0</v>
      </c>
      <c r="C73" s="113"/>
      <c r="D73" s="112"/>
      <c r="E73" s="85">
        <f t="shared" si="9"/>
        <v>0</v>
      </c>
      <c r="F73" s="85">
        <f t="shared" si="9"/>
        <v>0</v>
      </c>
      <c r="G73" s="88"/>
      <c r="H73" s="73"/>
    </row>
    <row r="74" spans="1:8" s="72" customFormat="1" ht="21.9" customHeight="1">
      <c r="A74" s="89">
        <v>7</v>
      </c>
      <c r="B74" s="84">
        <f t="shared" si="8"/>
        <v>0</v>
      </c>
      <c r="C74" s="113"/>
      <c r="D74" s="112"/>
      <c r="E74" s="85">
        <f t="shared" si="9"/>
        <v>0</v>
      </c>
      <c r="F74" s="85">
        <f t="shared" si="9"/>
        <v>0</v>
      </c>
      <c r="G74" s="88"/>
      <c r="H74" s="73"/>
    </row>
    <row r="75" spans="1:8" s="72" customFormat="1" ht="21.9" customHeight="1">
      <c r="A75" s="89">
        <v>8</v>
      </c>
      <c r="B75" s="84">
        <f t="shared" si="8"/>
        <v>0</v>
      </c>
      <c r="C75" s="113"/>
      <c r="D75" s="112"/>
      <c r="E75" s="85">
        <f t="shared" si="9"/>
        <v>0</v>
      </c>
      <c r="F75" s="85">
        <f t="shared" si="9"/>
        <v>0</v>
      </c>
      <c r="G75" s="88"/>
      <c r="H75" s="73"/>
    </row>
    <row r="76" spans="1:8" s="72" customFormat="1" ht="21.9" customHeight="1">
      <c r="A76" s="89">
        <v>9</v>
      </c>
      <c r="B76" s="84">
        <f t="shared" si="8"/>
        <v>0</v>
      </c>
      <c r="C76" s="113"/>
      <c r="D76" s="112"/>
      <c r="E76" s="85">
        <f t="shared" si="9"/>
        <v>0</v>
      </c>
      <c r="F76" s="85">
        <f t="shared" si="9"/>
        <v>0</v>
      </c>
      <c r="G76" s="88"/>
      <c r="H76" s="73"/>
    </row>
    <row r="77" spans="1:8" s="72" customFormat="1" ht="21.9" customHeight="1">
      <c r="A77" s="89">
        <v>10</v>
      </c>
      <c r="B77" s="84">
        <f t="shared" si="8"/>
        <v>0</v>
      </c>
      <c r="C77" s="113"/>
      <c r="D77" s="112"/>
      <c r="E77" s="85">
        <f t="shared" si="9"/>
        <v>0</v>
      </c>
      <c r="F77" s="85">
        <f t="shared" si="9"/>
        <v>0</v>
      </c>
      <c r="G77" s="88"/>
      <c r="H77" s="73"/>
    </row>
    <row r="78" spans="1:8" s="72" customFormat="1" ht="21.9" customHeight="1">
      <c r="A78" s="89">
        <v>11</v>
      </c>
      <c r="B78" s="84">
        <f t="shared" si="8"/>
        <v>0</v>
      </c>
      <c r="C78" s="113"/>
      <c r="D78" s="112"/>
      <c r="E78" s="85">
        <f t="shared" si="9"/>
        <v>0</v>
      </c>
      <c r="F78" s="85">
        <f t="shared" si="9"/>
        <v>0</v>
      </c>
      <c r="G78" s="88"/>
      <c r="H78" s="73"/>
    </row>
    <row r="79" spans="1:8" s="72" customFormat="1" ht="21.9" customHeight="1">
      <c r="A79" s="89">
        <v>12</v>
      </c>
      <c r="B79" s="84">
        <f t="shared" si="8"/>
        <v>0</v>
      </c>
      <c r="C79" s="113"/>
      <c r="D79" s="112"/>
      <c r="E79" s="85">
        <f t="shared" si="9"/>
        <v>0</v>
      </c>
      <c r="F79" s="85">
        <f t="shared" si="9"/>
        <v>0</v>
      </c>
      <c r="G79" s="88"/>
      <c r="H79" s="73"/>
    </row>
    <row r="80" spans="1:8" s="72" customFormat="1" ht="21.9" customHeight="1">
      <c r="A80" s="89">
        <v>13</v>
      </c>
      <c r="B80" s="84">
        <f t="shared" si="8"/>
        <v>0</v>
      </c>
      <c r="C80" s="113"/>
      <c r="D80" s="112"/>
      <c r="E80" s="85">
        <f t="shared" si="9"/>
        <v>0</v>
      </c>
      <c r="F80" s="85">
        <f t="shared" si="9"/>
        <v>0</v>
      </c>
      <c r="G80" s="88"/>
      <c r="H80" s="73"/>
    </row>
    <row r="81" spans="1:8" s="72" customFormat="1" ht="21.9" customHeight="1">
      <c r="A81" s="89">
        <v>14</v>
      </c>
      <c r="B81" s="84">
        <f t="shared" si="8"/>
        <v>0</v>
      </c>
      <c r="C81" s="113"/>
      <c r="D81" s="112"/>
      <c r="E81" s="85">
        <f t="shared" si="9"/>
        <v>0</v>
      </c>
      <c r="F81" s="85">
        <f t="shared" si="9"/>
        <v>0</v>
      </c>
      <c r="G81" s="88"/>
      <c r="H81" s="73"/>
    </row>
    <row r="82" spans="1:8" s="72" customFormat="1" ht="21.9" customHeight="1">
      <c r="A82" s="89">
        <v>15</v>
      </c>
      <c r="B82" s="84">
        <f t="shared" si="8"/>
        <v>0</v>
      </c>
      <c r="C82" s="113"/>
      <c r="D82" s="112"/>
      <c r="E82" s="85">
        <f t="shared" si="9"/>
        <v>0</v>
      </c>
      <c r="F82" s="85">
        <f t="shared" si="9"/>
        <v>0</v>
      </c>
      <c r="G82" s="88"/>
      <c r="H82" s="73"/>
    </row>
    <row r="83" spans="1:8" s="72" customFormat="1" ht="21.9" customHeight="1">
      <c r="A83" s="89">
        <v>16</v>
      </c>
      <c r="B83" s="84">
        <f t="shared" si="8"/>
        <v>0</v>
      </c>
      <c r="C83" s="113"/>
      <c r="D83" s="112"/>
      <c r="E83" s="85">
        <f t="shared" ref="E83:F85" si="10">SUM(E25+E54)</f>
        <v>0</v>
      </c>
      <c r="F83" s="85">
        <f t="shared" si="10"/>
        <v>0</v>
      </c>
      <c r="G83" s="88"/>
      <c r="H83" s="73"/>
    </row>
    <row r="84" spans="1:8" s="72" customFormat="1" ht="21.9" customHeight="1">
      <c r="A84" s="89">
        <v>17</v>
      </c>
      <c r="B84" s="84">
        <f t="shared" si="8"/>
        <v>0</v>
      </c>
      <c r="C84" s="113"/>
      <c r="D84" s="112"/>
      <c r="E84" s="85">
        <f t="shared" si="10"/>
        <v>0</v>
      </c>
      <c r="F84" s="85">
        <f t="shared" si="10"/>
        <v>0</v>
      </c>
      <c r="G84" s="88"/>
      <c r="H84" s="73"/>
    </row>
    <row r="85" spans="1:8" s="72" customFormat="1" ht="21.9" customHeight="1" thickBot="1">
      <c r="A85" s="90">
        <v>18</v>
      </c>
      <c r="B85" s="114">
        <f t="shared" si="8"/>
        <v>0</v>
      </c>
      <c r="C85" s="115"/>
      <c r="D85" s="116"/>
      <c r="E85" s="117">
        <f t="shared" si="10"/>
        <v>0</v>
      </c>
      <c r="F85" s="117">
        <f t="shared" si="10"/>
        <v>0</v>
      </c>
      <c r="G85" s="93" t="s">
        <v>28</v>
      </c>
      <c r="H85" s="73"/>
    </row>
    <row r="86" spans="1:8" ht="21.9" customHeight="1" thickTop="1" thickBot="1">
      <c r="A86" s="42" t="s">
        <v>67</v>
      </c>
      <c r="B86" s="44">
        <f>SUM(B67:B85)</f>
        <v>0</v>
      </c>
      <c r="C86" s="43"/>
      <c r="D86" s="45"/>
      <c r="E86" s="55">
        <f>SUM(E67:E85)</f>
        <v>0</v>
      </c>
      <c r="F86" s="55">
        <f>SUM(F67:F85)</f>
        <v>0</v>
      </c>
      <c r="G86" s="46"/>
      <c r="H86" s="34"/>
    </row>
    <row r="87" spans="1:8">
      <c r="A87" s="118" t="s">
        <v>17</v>
      </c>
      <c r="B87" s="289" t="s">
        <v>18</v>
      </c>
      <c r="C87" s="290"/>
      <c r="D87" s="291"/>
      <c r="E87" s="292"/>
      <c r="F87" s="292"/>
      <c r="G87" s="291"/>
      <c r="H87" s="73"/>
    </row>
  </sheetData>
  <sheetProtection algorithmName="SHA-512" hashValue="1mnV8y6swZqOxmmDTXVouLfoyUfxRij9abCDhO44CO82hng65arKYcz14t1C7Kscu+lMtUAEM9rTKO7KL6HTRw==" saltValue="kkkurX5F6MoPTOsKD1hb3g==" spinCount="100000" sheet="1" selectLockedCells="1"/>
  <mergeCells count="36">
    <mergeCell ref="B87:G87"/>
    <mergeCell ref="A38:A39"/>
    <mergeCell ref="B58:G58"/>
    <mergeCell ref="F60:G60"/>
    <mergeCell ref="F61:G61"/>
    <mergeCell ref="C65:C66"/>
    <mergeCell ref="G65:G66"/>
    <mergeCell ref="A67:A68"/>
    <mergeCell ref="B65:B66"/>
    <mergeCell ref="D65:E65"/>
    <mergeCell ref="F63:G63"/>
    <mergeCell ref="A65:A66"/>
    <mergeCell ref="A60:C61"/>
    <mergeCell ref="F65:F66"/>
    <mergeCell ref="A1:C2"/>
    <mergeCell ref="F1:G1"/>
    <mergeCell ref="F2:G2"/>
    <mergeCell ref="C7:C8"/>
    <mergeCell ref="C36:C37"/>
    <mergeCell ref="F7:F8"/>
    <mergeCell ref="D36:E36"/>
    <mergeCell ref="F36:F37"/>
    <mergeCell ref="G36:G37"/>
    <mergeCell ref="A9:A10"/>
    <mergeCell ref="B29:G29"/>
    <mergeCell ref="B30:G30"/>
    <mergeCell ref="F33:G33"/>
    <mergeCell ref="G7:G8"/>
    <mergeCell ref="F4:G4"/>
    <mergeCell ref="F5:G5"/>
    <mergeCell ref="A36:A37"/>
    <mergeCell ref="B36:B37"/>
    <mergeCell ref="F34:G34"/>
    <mergeCell ref="A7:A8"/>
    <mergeCell ref="B7:B8"/>
    <mergeCell ref="D7:E7"/>
  </mergeCells>
  <phoneticPr fontId="1"/>
  <pageMargins left="0.74803149606299213" right="0.15748031496062992" top="0.98425196850393704" bottom="0.98425196850393704" header="0.51181102362204722" footer="0.51181102362204722"/>
  <pageSetup paperSize="9" scale="62" orientation="portrait" horizontalDpi="300" verticalDpi="300" r:id="rId1"/>
  <headerFooter alignWithMargins="0"/>
  <rowBreaks count="1" manualBreakCount="1">
    <brk id="58" max="7"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E62E7-7FFF-42AF-88F6-36C6CE0C6D8B}">
  <sheetPr>
    <pageSetUpPr fitToPage="1"/>
  </sheetPr>
  <dimension ref="A1:S46"/>
  <sheetViews>
    <sheetView view="pageBreakPreview" topLeftCell="A5" zoomScale="70" zoomScaleNormal="100" zoomScaleSheetLayoutView="70" workbookViewId="0">
      <selection activeCell="B7" sqref="B7"/>
    </sheetView>
  </sheetViews>
  <sheetFormatPr defaultColWidth="9" defaultRowHeight="13"/>
  <cols>
    <col min="1" max="1" width="12.08984375" style="169" customWidth="1"/>
    <col min="2" max="2" width="15.6328125" style="169" customWidth="1"/>
    <col min="3" max="3" width="11.26953125" style="169" customWidth="1"/>
    <col min="4" max="4" width="11.453125" style="169" customWidth="1"/>
    <col min="5" max="5" width="12.08984375" style="169" customWidth="1"/>
    <col min="6" max="6" width="11.90625" style="169" customWidth="1"/>
    <col min="7" max="18" width="7.6328125" style="169" customWidth="1"/>
    <col min="19" max="16384" width="9" style="169"/>
  </cols>
  <sheetData>
    <row r="1" spans="1:18" ht="17.25" customHeight="1">
      <c r="A1" s="297" t="s">
        <v>83</v>
      </c>
      <c r="B1" s="298"/>
      <c r="C1" s="298"/>
      <c r="D1" s="298"/>
      <c r="E1" s="298"/>
      <c r="F1" s="299"/>
      <c r="G1" s="171"/>
      <c r="H1" s="171"/>
      <c r="I1" s="171"/>
      <c r="J1" s="171"/>
      <c r="K1" s="171"/>
      <c r="L1" s="171"/>
      <c r="M1" s="171"/>
      <c r="N1" s="303" t="s">
        <v>23</v>
      </c>
      <c r="O1" s="303"/>
      <c r="P1" s="304">
        <f>別表１!B8</f>
        <v>0</v>
      </c>
      <c r="Q1" s="304"/>
      <c r="R1" s="304"/>
    </row>
    <row r="2" spans="1:18" ht="17.25" customHeight="1">
      <c r="A2" s="300"/>
      <c r="B2" s="301"/>
      <c r="C2" s="301"/>
      <c r="D2" s="301"/>
      <c r="E2" s="301"/>
      <c r="F2" s="302"/>
      <c r="G2" s="171"/>
      <c r="H2" s="171"/>
      <c r="I2" s="171"/>
      <c r="J2" s="171"/>
      <c r="K2" s="171"/>
      <c r="L2" s="171"/>
      <c r="M2" s="171"/>
      <c r="N2" s="303" t="s">
        <v>21</v>
      </c>
      <c r="O2" s="303"/>
      <c r="P2" s="304">
        <f>別表１!D8</f>
        <v>0</v>
      </c>
      <c r="Q2" s="304"/>
      <c r="R2" s="304"/>
    </row>
    <row r="3" spans="1:18" ht="6.75" customHeight="1">
      <c r="A3" s="171"/>
      <c r="B3" s="171"/>
      <c r="C3" s="171"/>
      <c r="D3" s="171"/>
      <c r="E3" s="171"/>
      <c r="F3" s="171"/>
      <c r="G3" s="171"/>
      <c r="H3" s="171"/>
      <c r="I3" s="171"/>
      <c r="J3" s="171"/>
      <c r="K3" s="171"/>
      <c r="L3" s="171"/>
      <c r="M3" s="171"/>
      <c r="N3" s="171"/>
      <c r="O3" s="171"/>
      <c r="P3" s="171"/>
      <c r="Q3" s="171"/>
      <c r="R3" s="171"/>
    </row>
    <row r="4" spans="1:18" ht="14">
      <c r="A4" s="171"/>
      <c r="B4" s="171"/>
      <c r="C4" s="171"/>
      <c r="D4" s="171"/>
      <c r="E4" s="171"/>
      <c r="F4" s="171"/>
      <c r="G4" s="171"/>
      <c r="H4" s="171"/>
      <c r="I4" s="171"/>
      <c r="J4" s="171"/>
      <c r="K4" s="171"/>
      <c r="L4" s="171"/>
      <c r="M4" s="171"/>
      <c r="N4" s="171"/>
      <c r="O4" s="171"/>
      <c r="P4" s="305" t="s">
        <v>84</v>
      </c>
      <c r="Q4" s="305"/>
      <c r="R4" s="305"/>
    </row>
    <row r="5" spans="1:18" s="170" customFormat="1" ht="35.15" customHeight="1">
      <c r="A5" s="306" t="s">
        <v>85</v>
      </c>
      <c r="B5" s="306" t="s">
        <v>86</v>
      </c>
      <c r="C5" s="308" t="s">
        <v>119</v>
      </c>
      <c r="D5" s="308" t="s">
        <v>118</v>
      </c>
      <c r="E5" s="313" t="s">
        <v>87</v>
      </c>
      <c r="F5" s="314" t="s">
        <v>89</v>
      </c>
      <c r="G5" s="310" t="s">
        <v>88</v>
      </c>
      <c r="H5" s="310"/>
      <c r="I5" s="310"/>
      <c r="J5" s="310"/>
      <c r="K5" s="310"/>
      <c r="L5" s="310"/>
      <c r="M5" s="310"/>
      <c r="N5" s="310"/>
      <c r="O5" s="311"/>
      <c r="P5" s="312" t="s">
        <v>115</v>
      </c>
      <c r="Q5" s="310"/>
      <c r="R5" s="311"/>
    </row>
    <row r="6" spans="1:18" s="170" customFormat="1" ht="35.15" customHeight="1">
      <c r="A6" s="307"/>
      <c r="B6" s="307"/>
      <c r="C6" s="309"/>
      <c r="D6" s="309"/>
      <c r="E6" s="313"/>
      <c r="F6" s="314"/>
      <c r="G6" s="196" t="s">
        <v>90</v>
      </c>
      <c r="H6" s="172" t="s">
        <v>91</v>
      </c>
      <c r="I6" s="172" t="s">
        <v>92</v>
      </c>
      <c r="J6" s="172" t="s">
        <v>6</v>
      </c>
      <c r="K6" s="172" t="s">
        <v>7</v>
      </c>
      <c r="L6" s="172" t="s">
        <v>8</v>
      </c>
      <c r="M6" s="172" t="s">
        <v>93</v>
      </c>
      <c r="N6" s="172" t="s">
        <v>94</v>
      </c>
      <c r="O6" s="172" t="s">
        <v>95</v>
      </c>
      <c r="P6" s="173" t="s">
        <v>12</v>
      </c>
      <c r="Q6" s="173" t="s">
        <v>13</v>
      </c>
      <c r="R6" s="173" t="s">
        <v>14</v>
      </c>
    </row>
    <row r="7" spans="1:18" s="168" customFormat="1" ht="51" customHeight="1">
      <c r="A7" s="195" t="s">
        <v>117</v>
      </c>
      <c r="B7" s="193"/>
      <c r="C7" s="197"/>
      <c r="D7" s="197"/>
      <c r="E7" s="198"/>
      <c r="F7" s="198"/>
      <c r="G7" s="194"/>
      <c r="H7" s="194"/>
      <c r="I7" s="194"/>
      <c r="J7" s="194"/>
      <c r="K7" s="194"/>
      <c r="L7" s="194"/>
      <c r="M7" s="194"/>
      <c r="N7" s="194"/>
      <c r="O7" s="194"/>
      <c r="P7" s="194"/>
      <c r="Q7" s="194"/>
      <c r="R7" s="194"/>
    </row>
    <row r="8" spans="1:18" s="168" customFormat="1" ht="51" customHeight="1">
      <c r="A8" s="195" t="s">
        <v>96</v>
      </c>
      <c r="B8" s="193"/>
      <c r="C8" s="197"/>
      <c r="D8" s="197"/>
      <c r="E8" s="198"/>
      <c r="F8" s="198"/>
      <c r="G8" s="194"/>
      <c r="H8" s="194"/>
      <c r="I8" s="194"/>
      <c r="J8" s="194"/>
      <c r="K8" s="194"/>
      <c r="L8" s="194"/>
      <c r="M8" s="194"/>
      <c r="N8" s="194"/>
      <c r="O8" s="194"/>
      <c r="P8" s="194"/>
      <c r="Q8" s="194"/>
      <c r="R8" s="194"/>
    </row>
    <row r="9" spans="1:18" s="168" customFormat="1" ht="51" customHeight="1">
      <c r="A9" s="195" t="s">
        <v>97</v>
      </c>
      <c r="B9" s="193"/>
      <c r="C9" s="197"/>
      <c r="D9" s="197"/>
      <c r="E9" s="198"/>
      <c r="F9" s="198"/>
      <c r="G9" s="194"/>
      <c r="H9" s="194"/>
      <c r="I9" s="194"/>
      <c r="J9" s="194"/>
      <c r="K9" s="194"/>
      <c r="L9" s="194"/>
      <c r="M9" s="194"/>
      <c r="N9" s="194"/>
      <c r="O9" s="194"/>
      <c r="P9" s="194"/>
      <c r="Q9" s="194"/>
      <c r="R9" s="194"/>
    </row>
    <row r="10" spans="1:18" s="168" customFormat="1" ht="51" customHeight="1">
      <c r="A10" s="195" t="s">
        <v>97</v>
      </c>
      <c r="B10" s="193"/>
      <c r="C10" s="197"/>
      <c r="D10" s="197"/>
      <c r="E10" s="198"/>
      <c r="F10" s="198"/>
      <c r="G10" s="194"/>
      <c r="H10" s="194"/>
      <c r="I10" s="194"/>
      <c r="J10" s="194"/>
      <c r="K10" s="194"/>
      <c r="L10" s="194"/>
      <c r="M10" s="194"/>
      <c r="N10" s="194"/>
      <c r="O10" s="194"/>
      <c r="P10" s="194"/>
      <c r="Q10" s="194"/>
      <c r="R10" s="194"/>
    </row>
    <row r="11" spans="1:18" s="168" customFormat="1" ht="51" customHeight="1">
      <c r="A11" s="195" t="s">
        <v>98</v>
      </c>
      <c r="B11" s="193"/>
      <c r="C11" s="197"/>
      <c r="D11" s="197"/>
      <c r="E11" s="198"/>
      <c r="F11" s="198"/>
      <c r="G11" s="194"/>
      <c r="H11" s="194"/>
      <c r="I11" s="194"/>
      <c r="J11" s="194"/>
      <c r="K11" s="194"/>
      <c r="L11" s="194"/>
      <c r="M11" s="194"/>
      <c r="N11" s="194"/>
      <c r="O11" s="194"/>
      <c r="P11" s="194"/>
      <c r="Q11" s="194"/>
      <c r="R11" s="194"/>
    </row>
    <row r="12" spans="1:18" s="168" customFormat="1" ht="51" customHeight="1">
      <c r="A12" s="195" t="s">
        <v>99</v>
      </c>
      <c r="B12" s="193"/>
      <c r="C12" s="197"/>
      <c r="D12" s="197"/>
      <c r="E12" s="198"/>
      <c r="F12" s="198"/>
      <c r="G12" s="194"/>
      <c r="H12" s="194"/>
      <c r="I12" s="194"/>
      <c r="J12" s="194"/>
      <c r="K12" s="194"/>
      <c r="L12" s="194"/>
      <c r="M12" s="194"/>
      <c r="N12" s="194"/>
      <c r="O12" s="194"/>
      <c r="P12" s="194"/>
      <c r="Q12" s="194"/>
      <c r="R12" s="194"/>
    </row>
    <row r="13" spans="1:18" s="168" customFormat="1" ht="51" customHeight="1">
      <c r="A13" s="195" t="s">
        <v>116</v>
      </c>
      <c r="B13" s="193"/>
      <c r="C13" s="197"/>
      <c r="D13" s="197"/>
      <c r="E13" s="198"/>
      <c r="F13" s="198"/>
      <c r="G13" s="194"/>
      <c r="H13" s="194"/>
      <c r="I13" s="194"/>
      <c r="J13" s="194"/>
      <c r="K13" s="194"/>
      <c r="L13" s="194"/>
      <c r="M13" s="194"/>
      <c r="N13" s="194"/>
      <c r="O13" s="194"/>
      <c r="P13" s="194"/>
      <c r="Q13" s="194"/>
      <c r="R13" s="194"/>
    </row>
    <row r="14" spans="1:18" s="168" customFormat="1" ht="51" customHeight="1">
      <c r="A14" s="195"/>
      <c r="B14" s="193"/>
      <c r="C14" s="197"/>
      <c r="D14" s="197"/>
      <c r="E14" s="198"/>
      <c r="F14" s="198"/>
      <c r="G14" s="194"/>
      <c r="H14" s="194"/>
      <c r="I14" s="194"/>
      <c r="J14" s="194"/>
      <c r="K14" s="194"/>
      <c r="L14" s="194"/>
      <c r="M14" s="194"/>
      <c r="N14" s="194"/>
      <c r="O14" s="194"/>
      <c r="P14" s="194"/>
      <c r="Q14" s="194"/>
      <c r="R14" s="194"/>
    </row>
    <row r="15" spans="1:18" s="168" customFormat="1" ht="51" customHeight="1">
      <c r="A15" s="195"/>
      <c r="B15" s="193"/>
      <c r="C15" s="197"/>
      <c r="D15" s="197"/>
      <c r="E15" s="198"/>
      <c r="F15" s="198"/>
      <c r="G15" s="194"/>
      <c r="H15" s="194"/>
      <c r="I15" s="194"/>
      <c r="J15" s="194"/>
      <c r="K15" s="194"/>
      <c r="L15" s="194"/>
      <c r="M15" s="194"/>
      <c r="N15" s="194"/>
      <c r="O15" s="194"/>
      <c r="P15" s="194"/>
      <c r="Q15" s="194"/>
      <c r="R15" s="194"/>
    </row>
    <row r="16" spans="1:18" s="168" customFormat="1" ht="51" customHeight="1">
      <c r="A16" s="195"/>
      <c r="B16" s="193"/>
      <c r="C16" s="197"/>
      <c r="D16" s="197"/>
      <c r="E16" s="198"/>
      <c r="F16" s="198"/>
      <c r="G16" s="194"/>
      <c r="H16" s="194"/>
      <c r="I16" s="194"/>
      <c r="J16" s="194"/>
      <c r="K16" s="194"/>
      <c r="L16" s="194"/>
      <c r="M16" s="194"/>
      <c r="N16" s="194"/>
      <c r="O16" s="194"/>
      <c r="P16" s="194"/>
      <c r="Q16" s="194"/>
      <c r="R16" s="194"/>
    </row>
    <row r="17" spans="1:19" s="168" customFormat="1" ht="51" customHeight="1">
      <c r="A17" s="195"/>
      <c r="B17" s="193"/>
      <c r="C17" s="197"/>
      <c r="D17" s="197"/>
      <c r="E17" s="198"/>
      <c r="F17" s="198"/>
      <c r="G17" s="194"/>
      <c r="H17" s="194"/>
      <c r="I17" s="194"/>
      <c r="J17" s="194"/>
      <c r="K17" s="194"/>
      <c r="L17" s="194"/>
      <c r="M17" s="194"/>
      <c r="N17" s="194"/>
      <c r="O17" s="194"/>
      <c r="P17" s="194"/>
      <c r="Q17" s="194"/>
      <c r="R17" s="194"/>
    </row>
    <row r="18" spans="1:19" s="168" customFormat="1" ht="51" customHeight="1">
      <c r="A18" s="195"/>
      <c r="B18" s="193"/>
      <c r="C18" s="197"/>
      <c r="D18" s="197"/>
      <c r="E18" s="198"/>
      <c r="F18" s="198"/>
      <c r="G18" s="194"/>
      <c r="H18" s="194"/>
      <c r="I18" s="194"/>
      <c r="J18" s="194"/>
      <c r="K18" s="194"/>
      <c r="L18" s="194"/>
      <c r="M18" s="194"/>
      <c r="N18" s="194"/>
      <c r="O18" s="194"/>
      <c r="P18" s="194"/>
      <c r="Q18" s="194"/>
      <c r="R18" s="194"/>
    </row>
    <row r="19" spans="1:19" s="168" customFormat="1" ht="51" customHeight="1">
      <c r="A19" s="195"/>
      <c r="B19" s="193"/>
      <c r="C19" s="197"/>
      <c r="D19" s="197"/>
      <c r="E19" s="198"/>
      <c r="F19" s="198"/>
      <c r="G19" s="194"/>
      <c r="H19" s="194"/>
      <c r="I19" s="194"/>
      <c r="J19" s="194"/>
      <c r="K19" s="194"/>
      <c r="L19" s="194"/>
      <c r="M19" s="194"/>
      <c r="N19" s="194"/>
      <c r="O19" s="194"/>
      <c r="P19" s="194"/>
      <c r="Q19" s="194"/>
      <c r="R19" s="194"/>
    </row>
    <row r="20" spans="1:19" s="168" customFormat="1" ht="51" customHeight="1">
      <c r="A20" s="195"/>
      <c r="B20" s="193"/>
      <c r="C20" s="197"/>
      <c r="D20" s="197"/>
      <c r="E20" s="198"/>
      <c r="F20" s="198"/>
      <c r="G20" s="194"/>
      <c r="H20" s="194"/>
      <c r="I20" s="194"/>
      <c r="J20" s="194"/>
      <c r="K20" s="194"/>
      <c r="L20" s="194"/>
      <c r="M20" s="194"/>
      <c r="N20" s="194"/>
      <c r="O20" s="194"/>
      <c r="P20" s="194"/>
      <c r="Q20" s="194"/>
      <c r="R20" s="194"/>
    </row>
    <row r="21" spans="1:19" s="168" customFormat="1" ht="51" customHeight="1">
      <c r="A21" s="195"/>
      <c r="B21" s="193"/>
      <c r="C21" s="197"/>
      <c r="D21" s="197"/>
      <c r="E21" s="198"/>
      <c r="F21" s="198"/>
      <c r="G21" s="194"/>
      <c r="H21" s="194"/>
      <c r="I21" s="194"/>
      <c r="J21" s="194"/>
      <c r="K21" s="194"/>
      <c r="L21" s="194"/>
      <c r="M21" s="194"/>
      <c r="N21" s="194"/>
      <c r="O21" s="194"/>
      <c r="P21" s="194"/>
      <c r="Q21" s="194"/>
      <c r="R21" s="194"/>
    </row>
    <row r="22" spans="1:19" s="168" customFormat="1" ht="51" customHeight="1">
      <c r="A22" s="195"/>
      <c r="B22" s="193"/>
      <c r="C22" s="197"/>
      <c r="D22" s="197"/>
      <c r="E22" s="198"/>
      <c r="F22" s="198"/>
      <c r="G22" s="194"/>
      <c r="H22" s="194"/>
      <c r="I22" s="194"/>
      <c r="J22" s="194"/>
      <c r="K22" s="194"/>
      <c r="L22" s="194"/>
      <c r="M22" s="194"/>
      <c r="N22" s="194"/>
      <c r="O22" s="194"/>
      <c r="P22" s="194"/>
      <c r="Q22" s="194"/>
      <c r="R22" s="194"/>
    </row>
    <row r="23" spans="1:19" s="168" customFormat="1" ht="51" customHeight="1">
      <c r="A23" s="195"/>
      <c r="B23" s="193"/>
      <c r="C23" s="197"/>
      <c r="D23" s="197"/>
      <c r="E23" s="198"/>
      <c r="F23" s="198"/>
      <c r="G23" s="194"/>
      <c r="H23" s="194"/>
      <c r="I23" s="194"/>
      <c r="J23" s="194"/>
      <c r="K23" s="194"/>
      <c r="L23" s="194"/>
      <c r="M23" s="194"/>
      <c r="N23" s="194"/>
      <c r="O23" s="194"/>
      <c r="P23" s="194"/>
      <c r="Q23" s="194"/>
      <c r="R23" s="194"/>
    </row>
    <row r="24" spans="1:19" s="168" customFormat="1" ht="51" customHeight="1">
      <c r="A24" s="195"/>
      <c r="B24" s="193"/>
      <c r="C24" s="197"/>
      <c r="D24" s="197"/>
      <c r="E24" s="198"/>
      <c r="F24" s="198"/>
      <c r="G24" s="194"/>
      <c r="H24" s="194"/>
      <c r="I24" s="194"/>
      <c r="J24" s="194"/>
      <c r="K24" s="194"/>
      <c r="L24" s="194"/>
      <c r="M24" s="194"/>
      <c r="N24" s="194"/>
      <c r="O24" s="194"/>
      <c r="P24" s="194"/>
      <c r="Q24" s="194"/>
      <c r="R24" s="194"/>
    </row>
    <row r="25" spans="1:19" s="168" customFormat="1" ht="51" customHeight="1">
      <c r="A25" s="195"/>
      <c r="B25" s="193"/>
      <c r="C25" s="197"/>
      <c r="D25" s="197"/>
      <c r="E25" s="198"/>
      <c r="F25" s="198"/>
      <c r="G25" s="194"/>
      <c r="H25" s="194"/>
      <c r="I25" s="194"/>
      <c r="J25" s="194"/>
      <c r="K25" s="194"/>
      <c r="L25" s="194"/>
      <c r="M25" s="194"/>
      <c r="N25" s="194"/>
      <c r="O25" s="194"/>
      <c r="P25" s="194"/>
      <c r="Q25" s="194"/>
      <c r="R25" s="194"/>
    </row>
    <row r="26" spans="1:19" s="168" customFormat="1" ht="51" customHeight="1">
      <c r="A26" s="195"/>
      <c r="B26" s="193"/>
      <c r="C26" s="197"/>
      <c r="D26" s="197"/>
      <c r="E26" s="198"/>
      <c r="F26" s="198"/>
      <c r="G26" s="194"/>
      <c r="H26" s="194"/>
      <c r="I26" s="194"/>
      <c r="J26" s="194"/>
      <c r="K26" s="194"/>
      <c r="L26" s="194"/>
      <c r="M26" s="194"/>
      <c r="N26" s="194"/>
      <c r="O26" s="194"/>
      <c r="P26" s="194"/>
      <c r="Q26" s="194"/>
      <c r="R26" s="194"/>
    </row>
    <row r="27" spans="1:19" s="171" customFormat="1"/>
    <row r="28" spans="1:19" s="171" customFormat="1" ht="20.149999999999999" customHeight="1">
      <c r="A28" s="171" t="s">
        <v>124</v>
      </c>
      <c r="E28" s="174" t="s">
        <v>100</v>
      </c>
      <c r="F28" s="175"/>
      <c r="G28" s="176">
        <f>SUMIF($A$7:$A$26,E28,G7:G26)</f>
        <v>0</v>
      </c>
      <c r="H28" s="176">
        <f>SUMIF($A$7:$A$26,E28,H7:H26)</f>
        <v>0</v>
      </c>
      <c r="I28" s="176">
        <f>SUMIF($A$7:$A$26,E28,I7:I26)</f>
        <v>0</v>
      </c>
      <c r="J28" s="176">
        <f>SUMIF($A$7:$A$26,E28,J7:J26)</f>
        <v>0</v>
      </c>
      <c r="K28" s="176">
        <f>SUMIF($A$7:$A$26,E28,K7:K26)</f>
        <v>0</v>
      </c>
      <c r="L28" s="176">
        <f>SUMIF($A$7:$A$26,E28,L7:L26)</f>
        <v>0</v>
      </c>
      <c r="M28" s="176">
        <f>SUMIF($A$7:$A$26,E28,M7:M26)</f>
        <v>0</v>
      </c>
      <c r="N28" s="176">
        <f>SUMIF($A$7:$A$26,E28,N7:N26)</f>
        <v>0</v>
      </c>
      <c r="O28" s="176">
        <f>SUMIF($A$7:$A$26,E28,O7:O26)</f>
        <v>0</v>
      </c>
      <c r="P28" s="176">
        <f>SUMIF($A$7:$A$26,E28,P7:P26)</f>
        <v>0</v>
      </c>
      <c r="Q28" s="176">
        <f>SUMIF($A$7:$A$26,E28,Q7:Q26)</f>
        <v>0</v>
      </c>
      <c r="R28" s="176">
        <f>SUMIF($A$7:$A$26,E28,R7:R26)</f>
        <v>0</v>
      </c>
      <c r="S28" s="177">
        <v>0</v>
      </c>
    </row>
    <row r="29" spans="1:19" s="171" customFormat="1" ht="20.149999999999999" customHeight="1">
      <c r="A29" s="171" t="s">
        <v>121</v>
      </c>
      <c r="C29" s="171">
        <f>SUM(G28:R28,G31:R31,G34:R34,G37:R37,G40:R40,G43:R43)</f>
        <v>0</v>
      </c>
      <c r="E29" s="178" t="s">
        <v>101</v>
      </c>
      <c r="F29" s="179" t="s">
        <v>102</v>
      </c>
      <c r="G29" s="180">
        <f t="shared" ref="G29:R29" si="0">SUMIFS(G7:G26,$A$7:$A$26,$E$29,$C$7:$C$26,$F$29)</f>
        <v>0</v>
      </c>
      <c r="H29" s="180">
        <f t="shared" si="0"/>
        <v>0</v>
      </c>
      <c r="I29" s="180">
        <f t="shared" si="0"/>
        <v>0</v>
      </c>
      <c r="J29" s="180">
        <f t="shared" si="0"/>
        <v>0</v>
      </c>
      <c r="K29" s="180">
        <f t="shared" si="0"/>
        <v>0</v>
      </c>
      <c r="L29" s="180">
        <f t="shared" si="0"/>
        <v>0</v>
      </c>
      <c r="M29" s="180">
        <f t="shared" si="0"/>
        <v>0</v>
      </c>
      <c r="N29" s="180">
        <f t="shared" si="0"/>
        <v>0</v>
      </c>
      <c r="O29" s="180">
        <f t="shared" si="0"/>
        <v>0</v>
      </c>
      <c r="P29" s="180">
        <f t="shared" si="0"/>
        <v>0</v>
      </c>
      <c r="Q29" s="180">
        <f t="shared" si="0"/>
        <v>0</v>
      </c>
      <c r="R29" s="180">
        <f t="shared" si="0"/>
        <v>0</v>
      </c>
      <c r="S29" s="181">
        <v>0.1</v>
      </c>
    </row>
    <row r="30" spans="1:19" s="171" customFormat="1" ht="20.149999999999999" customHeight="1" thickBot="1">
      <c r="A30" s="171" t="s">
        <v>122</v>
      </c>
      <c r="C30" s="200">
        <f>C29/12</f>
        <v>0</v>
      </c>
      <c r="E30" s="182"/>
      <c r="F30" s="183" t="s">
        <v>103</v>
      </c>
      <c r="G30" s="184">
        <f t="shared" ref="G30:R30" si="1">SUMIFS(G7:G26,$A$7:$A$26,$E$29,$C$7:$C$26,$F$30)</f>
        <v>0</v>
      </c>
      <c r="H30" s="184">
        <f t="shared" si="1"/>
        <v>0</v>
      </c>
      <c r="I30" s="184">
        <f t="shared" si="1"/>
        <v>0</v>
      </c>
      <c r="J30" s="184">
        <f t="shared" si="1"/>
        <v>0</v>
      </c>
      <c r="K30" s="184">
        <f t="shared" si="1"/>
        <v>0</v>
      </c>
      <c r="L30" s="184">
        <f t="shared" si="1"/>
        <v>0</v>
      </c>
      <c r="M30" s="184">
        <f t="shared" si="1"/>
        <v>0</v>
      </c>
      <c r="N30" s="184">
        <f t="shared" si="1"/>
        <v>0</v>
      </c>
      <c r="O30" s="184">
        <f t="shared" si="1"/>
        <v>0</v>
      </c>
      <c r="P30" s="184">
        <f t="shared" si="1"/>
        <v>0</v>
      </c>
      <c r="Q30" s="184">
        <f t="shared" si="1"/>
        <v>0</v>
      </c>
      <c r="R30" s="184">
        <f t="shared" si="1"/>
        <v>0</v>
      </c>
      <c r="S30" s="181">
        <v>0.2</v>
      </c>
    </row>
    <row r="31" spans="1:19" s="171" customFormat="1" ht="20.149999999999999" customHeight="1" thickTop="1">
      <c r="E31" s="185"/>
      <c r="F31" s="186" t="s">
        <v>104</v>
      </c>
      <c r="G31" s="187">
        <f>G29+G30</f>
        <v>0</v>
      </c>
      <c r="H31" s="188">
        <f>H29+H30</f>
        <v>0</v>
      </c>
      <c r="I31" s="188">
        <f>I29+I30</f>
        <v>0</v>
      </c>
      <c r="J31" s="188">
        <f t="shared" ref="J31:R31" si="2">J29+J30</f>
        <v>0</v>
      </c>
      <c r="K31" s="188">
        <f t="shared" si="2"/>
        <v>0</v>
      </c>
      <c r="L31" s="188">
        <f t="shared" si="2"/>
        <v>0</v>
      </c>
      <c r="M31" s="188">
        <f t="shared" si="2"/>
        <v>0</v>
      </c>
      <c r="N31" s="188">
        <f t="shared" si="2"/>
        <v>0</v>
      </c>
      <c r="O31" s="188">
        <f t="shared" si="2"/>
        <v>0</v>
      </c>
      <c r="P31" s="188">
        <f t="shared" si="2"/>
        <v>0</v>
      </c>
      <c r="Q31" s="188">
        <f t="shared" si="2"/>
        <v>0</v>
      </c>
      <c r="R31" s="188">
        <f t="shared" si="2"/>
        <v>0</v>
      </c>
      <c r="S31" s="181">
        <v>0.3</v>
      </c>
    </row>
    <row r="32" spans="1:19" s="171" customFormat="1" ht="20.149999999999999" customHeight="1">
      <c r="A32" s="171" t="s">
        <v>123</v>
      </c>
      <c r="E32" s="178" t="s">
        <v>105</v>
      </c>
      <c r="F32" s="179" t="s">
        <v>102</v>
      </c>
      <c r="G32" s="180">
        <f t="shared" ref="G32:R32" si="3">SUMIFS(G7:G26,$A$7:$A$26,$E$32,$C$7:$C$26,$F$32)</f>
        <v>0</v>
      </c>
      <c r="H32" s="180">
        <f t="shared" si="3"/>
        <v>0</v>
      </c>
      <c r="I32" s="180">
        <f t="shared" si="3"/>
        <v>0</v>
      </c>
      <c r="J32" s="180">
        <f t="shared" si="3"/>
        <v>0</v>
      </c>
      <c r="K32" s="180">
        <f t="shared" si="3"/>
        <v>0</v>
      </c>
      <c r="L32" s="180">
        <f t="shared" si="3"/>
        <v>0</v>
      </c>
      <c r="M32" s="180">
        <f t="shared" si="3"/>
        <v>0</v>
      </c>
      <c r="N32" s="180">
        <f t="shared" si="3"/>
        <v>0</v>
      </c>
      <c r="O32" s="180">
        <f t="shared" si="3"/>
        <v>0</v>
      </c>
      <c r="P32" s="180">
        <f t="shared" si="3"/>
        <v>0</v>
      </c>
      <c r="Q32" s="180">
        <f t="shared" si="3"/>
        <v>0</v>
      </c>
      <c r="R32" s="180">
        <f t="shared" si="3"/>
        <v>0</v>
      </c>
      <c r="S32" s="181">
        <v>0.4</v>
      </c>
    </row>
    <row r="33" spans="1:19" s="171" customFormat="1" ht="20.149999999999999" customHeight="1" thickBot="1">
      <c r="A33" s="171" t="s">
        <v>125</v>
      </c>
      <c r="C33" s="171">
        <f>SUM(G34:R34)</f>
        <v>0</v>
      </c>
      <c r="E33" s="182"/>
      <c r="F33" s="183" t="s">
        <v>103</v>
      </c>
      <c r="G33" s="184">
        <f t="shared" ref="G33:R33" si="4">SUMIFS(G7:G26,$A$7:$A$26,$E$32,$C$7:$C$26,$F$33)</f>
        <v>0</v>
      </c>
      <c r="H33" s="184">
        <f t="shared" si="4"/>
        <v>0</v>
      </c>
      <c r="I33" s="184">
        <f t="shared" si="4"/>
        <v>0</v>
      </c>
      <c r="J33" s="184">
        <f t="shared" si="4"/>
        <v>0</v>
      </c>
      <c r="K33" s="184">
        <f t="shared" si="4"/>
        <v>0</v>
      </c>
      <c r="L33" s="184">
        <f t="shared" si="4"/>
        <v>0</v>
      </c>
      <c r="M33" s="184">
        <f t="shared" si="4"/>
        <v>0</v>
      </c>
      <c r="N33" s="184">
        <f t="shared" si="4"/>
        <v>0</v>
      </c>
      <c r="O33" s="184">
        <f t="shared" si="4"/>
        <v>0</v>
      </c>
      <c r="P33" s="184">
        <f t="shared" si="4"/>
        <v>0</v>
      </c>
      <c r="Q33" s="184">
        <f t="shared" si="4"/>
        <v>0</v>
      </c>
      <c r="R33" s="184">
        <f t="shared" si="4"/>
        <v>0</v>
      </c>
      <c r="S33" s="181">
        <v>0.5</v>
      </c>
    </row>
    <row r="34" spans="1:19" s="171" customFormat="1" ht="20.149999999999999" customHeight="1" thickTop="1">
      <c r="A34" s="201" t="s">
        <v>126</v>
      </c>
      <c r="C34" s="200">
        <f>C33/12</f>
        <v>0</v>
      </c>
      <c r="E34" s="185"/>
      <c r="F34" s="186" t="s">
        <v>104</v>
      </c>
      <c r="G34" s="187">
        <f t="shared" ref="G34:R34" si="5">G32+G33</f>
        <v>0</v>
      </c>
      <c r="H34" s="188">
        <f t="shared" si="5"/>
        <v>0</v>
      </c>
      <c r="I34" s="188">
        <f t="shared" si="5"/>
        <v>0</v>
      </c>
      <c r="J34" s="188">
        <f t="shared" si="5"/>
        <v>0</v>
      </c>
      <c r="K34" s="188">
        <f t="shared" si="5"/>
        <v>0</v>
      </c>
      <c r="L34" s="188">
        <f t="shared" si="5"/>
        <v>0</v>
      </c>
      <c r="M34" s="188">
        <f t="shared" si="5"/>
        <v>0</v>
      </c>
      <c r="N34" s="188">
        <f t="shared" si="5"/>
        <v>0</v>
      </c>
      <c r="O34" s="188">
        <f t="shared" si="5"/>
        <v>0</v>
      </c>
      <c r="P34" s="188">
        <f t="shared" si="5"/>
        <v>0</v>
      </c>
      <c r="Q34" s="188">
        <f t="shared" si="5"/>
        <v>0</v>
      </c>
      <c r="R34" s="188">
        <f t="shared" si="5"/>
        <v>0</v>
      </c>
      <c r="S34" s="181">
        <v>0.6</v>
      </c>
    </row>
    <row r="35" spans="1:19" s="171" customFormat="1" ht="20.149999999999999" customHeight="1">
      <c r="E35" s="189" t="s">
        <v>106</v>
      </c>
      <c r="F35" s="179" t="s">
        <v>102</v>
      </c>
      <c r="G35" s="180">
        <f t="shared" ref="G35:R35" si="6">SUMIFS(G7:G26,$A$7:$A$26,$E$35,$C$7:$C$26,$F$35)</f>
        <v>0</v>
      </c>
      <c r="H35" s="180">
        <f t="shared" si="6"/>
        <v>0</v>
      </c>
      <c r="I35" s="180">
        <f t="shared" si="6"/>
        <v>0</v>
      </c>
      <c r="J35" s="180">
        <f t="shared" si="6"/>
        <v>0</v>
      </c>
      <c r="K35" s="180">
        <f t="shared" si="6"/>
        <v>0</v>
      </c>
      <c r="L35" s="180">
        <f t="shared" si="6"/>
        <v>0</v>
      </c>
      <c r="M35" s="180">
        <f t="shared" si="6"/>
        <v>0</v>
      </c>
      <c r="N35" s="180">
        <f t="shared" si="6"/>
        <v>0</v>
      </c>
      <c r="O35" s="180">
        <f t="shared" si="6"/>
        <v>0</v>
      </c>
      <c r="P35" s="180">
        <f t="shared" si="6"/>
        <v>0</v>
      </c>
      <c r="Q35" s="180">
        <f t="shared" si="6"/>
        <v>0</v>
      </c>
      <c r="R35" s="180">
        <f t="shared" si="6"/>
        <v>0</v>
      </c>
      <c r="S35" s="181">
        <v>0.7</v>
      </c>
    </row>
    <row r="36" spans="1:19" s="171" customFormat="1" ht="20.149999999999999" customHeight="1" thickBot="1">
      <c r="A36" s="171" t="s">
        <v>127</v>
      </c>
      <c r="E36" s="182"/>
      <c r="F36" s="183" t="s">
        <v>103</v>
      </c>
      <c r="G36" s="184">
        <f t="shared" ref="G36:R36" si="7">SUMIFS(G7:G26,$A$7:$A$26,$E$35,$C$7:$C$26,$F$36)</f>
        <v>0</v>
      </c>
      <c r="H36" s="184">
        <f t="shared" si="7"/>
        <v>0</v>
      </c>
      <c r="I36" s="184">
        <f t="shared" si="7"/>
        <v>0</v>
      </c>
      <c r="J36" s="184">
        <f t="shared" si="7"/>
        <v>0</v>
      </c>
      <c r="K36" s="184">
        <f t="shared" si="7"/>
        <v>0</v>
      </c>
      <c r="L36" s="184">
        <f t="shared" si="7"/>
        <v>0</v>
      </c>
      <c r="M36" s="184">
        <f t="shared" si="7"/>
        <v>0</v>
      </c>
      <c r="N36" s="184">
        <f t="shared" si="7"/>
        <v>0</v>
      </c>
      <c r="O36" s="184">
        <f t="shared" si="7"/>
        <v>0</v>
      </c>
      <c r="P36" s="184">
        <f t="shared" si="7"/>
        <v>0</v>
      </c>
      <c r="Q36" s="184">
        <f t="shared" si="7"/>
        <v>0</v>
      </c>
      <c r="R36" s="184">
        <f t="shared" si="7"/>
        <v>0</v>
      </c>
      <c r="S36" s="181">
        <v>0.8</v>
      </c>
    </row>
    <row r="37" spans="1:19" s="171" customFormat="1" ht="20.149999999999999" customHeight="1" thickTop="1">
      <c r="A37" s="171" t="s">
        <v>121</v>
      </c>
      <c r="C37" s="171">
        <f>SUM(G28:R28,G31:R31,G37:R37,G40:R40,G43:R43)</f>
        <v>0</v>
      </c>
      <c r="E37" s="185"/>
      <c r="F37" s="186" t="s">
        <v>104</v>
      </c>
      <c r="G37" s="187">
        <f t="shared" ref="G37:R37" si="8">G35+G36</f>
        <v>0</v>
      </c>
      <c r="H37" s="188">
        <f t="shared" si="8"/>
        <v>0</v>
      </c>
      <c r="I37" s="188">
        <f t="shared" si="8"/>
        <v>0</v>
      </c>
      <c r="J37" s="188">
        <f t="shared" si="8"/>
        <v>0</v>
      </c>
      <c r="K37" s="188">
        <f t="shared" si="8"/>
        <v>0</v>
      </c>
      <c r="L37" s="188">
        <f t="shared" si="8"/>
        <v>0</v>
      </c>
      <c r="M37" s="188">
        <f t="shared" si="8"/>
        <v>0</v>
      </c>
      <c r="N37" s="188">
        <f t="shared" si="8"/>
        <v>0</v>
      </c>
      <c r="O37" s="188">
        <f t="shared" si="8"/>
        <v>0</v>
      </c>
      <c r="P37" s="188">
        <f t="shared" si="8"/>
        <v>0</v>
      </c>
      <c r="Q37" s="188">
        <f t="shared" si="8"/>
        <v>0</v>
      </c>
      <c r="R37" s="188">
        <f t="shared" si="8"/>
        <v>0</v>
      </c>
      <c r="S37" s="181">
        <v>0.9</v>
      </c>
    </row>
    <row r="38" spans="1:19" s="171" customFormat="1" ht="20.149999999999999" customHeight="1">
      <c r="A38" s="171" t="s">
        <v>122</v>
      </c>
      <c r="C38" s="200">
        <f>C37/12</f>
        <v>0</v>
      </c>
      <c r="E38" s="189" t="s">
        <v>107</v>
      </c>
      <c r="F38" s="179" t="s">
        <v>102</v>
      </c>
      <c r="G38" s="180">
        <f t="shared" ref="G38:R38" si="9">SUMIFS(G7:G26,$A$7:$A$26,$E$38,$C$7:$C$26,$F$38)</f>
        <v>0</v>
      </c>
      <c r="H38" s="180">
        <f t="shared" si="9"/>
        <v>0</v>
      </c>
      <c r="I38" s="180">
        <f t="shared" si="9"/>
        <v>0</v>
      </c>
      <c r="J38" s="180">
        <f t="shared" si="9"/>
        <v>0</v>
      </c>
      <c r="K38" s="180">
        <f t="shared" si="9"/>
        <v>0</v>
      </c>
      <c r="L38" s="180">
        <f t="shared" si="9"/>
        <v>0</v>
      </c>
      <c r="M38" s="180">
        <f t="shared" si="9"/>
        <v>0</v>
      </c>
      <c r="N38" s="180">
        <f t="shared" si="9"/>
        <v>0</v>
      </c>
      <c r="O38" s="180">
        <f t="shared" si="9"/>
        <v>0</v>
      </c>
      <c r="P38" s="180">
        <f t="shared" si="9"/>
        <v>0</v>
      </c>
      <c r="Q38" s="180">
        <f t="shared" si="9"/>
        <v>0</v>
      </c>
      <c r="R38" s="180">
        <f t="shared" si="9"/>
        <v>0</v>
      </c>
      <c r="S38" s="177">
        <v>1</v>
      </c>
    </row>
    <row r="39" spans="1:19" s="171" customFormat="1" ht="20.149999999999999" customHeight="1" thickBot="1">
      <c r="E39" s="182"/>
      <c r="F39" s="183" t="s">
        <v>103</v>
      </c>
      <c r="G39" s="184">
        <f t="shared" ref="G39:R39" si="10">SUMIFS(G7:G26,$A$7:$A$26,$E$38,$C$7:$C$26,$F$39)</f>
        <v>0</v>
      </c>
      <c r="H39" s="184">
        <f t="shared" si="10"/>
        <v>0</v>
      </c>
      <c r="I39" s="184">
        <f t="shared" si="10"/>
        <v>0</v>
      </c>
      <c r="J39" s="184">
        <f t="shared" si="10"/>
        <v>0</v>
      </c>
      <c r="K39" s="184">
        <f t="shared" si="10"/>
        <v>0</v>
      </c>
      <c r="L39" s="184">
        <f t="shared" si="10"/>
        <v>0</v>
      </c>
      <c r="M39" s="184">
        <f t="shared" si="10"/>
        <v>0</v>
      </c>
      <c r="N39" s="184">
        <f t="shared" si="10"/>
        <v>0</v>
      </c>
      <c r="O39" s="184">
        <f t="shared" si="10"/>
        <v>0</v>
      </c>
      <c r="P39" s="184">
        <f t="shared" si="10"/>
        <v>0</v>
      </c>
      <c r="Q39" s="184">
        <f t="shared" si="10"/>
        <v>0</v>
      </c>
      <c r="R39" s="184">
        <f t="shared" si="10"/>
        <v>0</v>
      </c>
    </row>
    <row r="40" spans="1:19" s="171" customFormat="1" ht="20.149999999999999" customHeight="1" thickTop="1">
      <c r="E40" s="185"/>
      <c r="F40" s="190" t="s">
        <v>104</v>
      </c>
      <c r="G40" s="191">
        <f>G38+G39</f>
        <v>0</v>
      </c>
      <c r="H40" s="192">
        <f t="shared" ref="H40:R40" si="11">H38+H39</f>
        <v>0</v>
      </c>
      <c r="I40" s="192">
        <f t="shared" si="11"/>
        <v>0</v>
      </c>
      <c r="J40" s="192">
        <f t="shared" si="11"/>
        <v>0</v>
      </c>
      <c r="K40" s="192">
        <f t="shared" si="11"/>
        <v>0</v>
      </c>
      <c r="L40" s="192">
        <f t="shared" si="11"/>
        <v>0</v>
      </c>
      <c r="M40" s="192">
        <f t="shared" si="11"/>
        <v>0</v>
      </c>
      <c r="N40" s="192">
        <f t="shared" si="11"/>
        <v>0</v>
      </c>
      <c r="O40" s="192">
        <f t="shared" si="11"/>
        <v>0</v>
      </c>
      <c r="P40" s="192">
        <f t="shared" si="11"/>
        <v>0</v>
      </c>
      <c r="Q40" s="192">
        <f t="shared" si="11"/>
        <v>0</v>
      </c>
      <c r="R40" s="192">
        <f t="shared" si="11"/>
        <v>0</v>
      </c>
    </row>
    <row r="41" spans="1:19" s="171" customFormat="1" ht="20.149999999999999" customHeight="1">
      <c r="E41" s="294" t="s">
        <v>120</v>
      </c>
      <c r="F41" s="179" t="s">
        <v>102</v>
      </c>
      <c r="G41" s="180">
        <f t="shared" ref="G41:R41" si="12">SUMIFS(G7:G26,$A$7:$A$26,$E$41,$C$7:$C$26,$F$41)</f>
        <v>0</v>
      </c>
      <c r="H41" s="180">
        <f t="shared" si="12"/>
        <v>0</v>
      </c>
      <c r="I41" s="180">
        <f t="shared" si="12"/>
        <v>0</v>
      </c>
      <c r="J41" s="180">
        <f t="shared" si="12"/>
        <v>0</v>
      </c>
      <c r="K41" s="180">
        <f t="shared" si="12"/>
        <v>0</v>
      </c>
      <c r="L41" s="180">
        <f t="shared" si="12"/>
        <v>0</v>
      </c>
      <c r="M41" s="180">
        <f t="shared" si="12"/>
        <v>0</v>
      </c>
      <c r="N41" s="180">
        <f t="shared" si="12"/>
        <v>0</v>
      </c>
      <c r="O41" s="180">
        <f t="shared" si="12"/>
        <v>0</v>
      </c>
      <c r="P41" s="180">
        <f t="shared" si="12"/>
        <v>0</v>
      </c>
      <c r="Q41" s="180">
        <f t="shared" si="12"/>
        <v>0</v>
      </c>
      <c r="R41" s="180">
        <f t="shared" si="12"/>
        <v>0</v>
      </c>
      <c r="S41" s="177"/>
    </row>
    <row r="42" spans="1:19" s="171" customFormat="1" ht="20.149999999999999" customHeight="1" thickBot="1">
      <c r="E42" s="295"/>
      <c r="F42" s="183" t="s">
        <v>103</v>
      </c>
      <c r="G42" s="184">
        <f t="shared" ref="G42:R42" si="13">SUMIFS(G7:G26,$A$7:$A$26,$E$41,$C$7:$C$26,$F$42)</f>
        <v>0</v>
      </c>
      <c r="H42" s="184">
        <f t="shared" si="13"/>
        <v>0</v>
      </c>
      <c r="I42" s="184">
        <f t="shared" si="13"/>
        <v>0</v>
      </c>
      <c r="J42" s="184">
        <f t="shared" si="13"/>
        <v>0</v>
      </c>
      <c r="K42" s="184">
        <f t="shared" si="13"/>
        <v>0</v>
      </c>
      <c r="L42" s="184">
        <f t="shared" si="13"/>
        <v>0</v>
      </c>
      <c r="M42" s="184">
        <f t="shared" si="13"/>
        <v>0</v>
      </c>
      <c r="N42" s="184">
        <f t="shared" si="13"/>
        <v>0</v>
      </c>
      <c r="O42" s="184">
        <f t="shared" si="13"/>
        <v>0</v>
      </c>
      <c r="P42" s="184">
        <f t="shared" si="13"/>
        <v>0</v>
      </c>
      <c r="Q42" s="184">
        <f t="shared" si="13"/>
        <v>0</v>
      </c>
      <c r="R42" s="184">
        <f t="shared" si="13"/>
        <v>0</v>
      </c>
    </row>
    <row r="43" spans="1:19" s="171" customFormat="1" ht="20.149999999999999" customHeight="1" thickTop="1">
      <c r="E43" s="296"/>
      <c r="F43" s="190" t="s">
        <v>104</v>
      </c>
      <c r="G43" s="191">
        <f>G41+G42</f>
        <v>0</v>
      </c>
      <c r="H43" s="192">
        <f t="shared" ref="H43:R43" si="14">H41+H42</f>
        <v>0</v>
      </c>
      <c r="I43" s="192">
        <f t="shared" si="14"/>
        <v>0</v>
      </c>
      <c r="J43" s="192">
        <f t="shared" si="14"/>
        <v>0</v>
      </c>
      <c r="K43" s="192">
        <f t="shared" si="14"/>
        <v>0</v>
      </c>
      <c r="L43" s="192">
        <f t="shared" si="14"/>
        <v>0</v>
      </c>
      <c r="M43" s="192">
        <f>M41+M42</f>
        <v>0</v>
      </c>
      <c r="N43" s="192">
        <f t="shared" si="14"/>
        <v>0</v>
      </c>
      <c r="O43" s="192">
        <f>O41+O42</f>
        <v>0</v>
      </c>
      <c r="P43" s="192">
        <f t="shared" si="14"/>
        <v>0</v>
      </c>
      <c r="Q43" s="192">
        <f t="shared" si="14"/>
        <v>0</v>
      </c>
      <c r="R43" s="192">
        <f t="shared" si="14"/>
        <v>0</v>
      </c>
    </row>
    <row r="44" spans="1:19" s="171" customFormat="1"/>
    <row r="45" spans="1:19" s="171" customFormat="1">
      <c r="A45" s="199"/>
      <c r="B45" s="199"/>
      <c r="C45" s="200"/>
      <c r="E45" s="199"/>
      <c r="F45" s="199"/>
      <c r="G45" s="199"/>
      <c r="H45" s="199"/>
      <c r="J45" s="200"/>
      <c r="K45" s="200"/>
    </row>
    <row r="46" spans="1:19" s="171" customFormat="1">
      <c r="A46" s="199"/>
      <c r="B46" s="199"/>
      <c r="C46" s="200"/>
      <c r="J46" s="200"/>
      <c r="K46" s="200"/>
    </row>
  </sheetData>
  <sheetProtection algorithmName="SHA-512" hashValue="S+RTFzKGuNRoWEOWxH6DlY+Dh5eVZnIIfGLucZRxs6ZCDzSrMVrViUYjBvBXMy2qfPem2tpeyGyBhjJ2/Y/qoA==" saltValue="xrvJ1hx6JjOY10jurlFPFw==" spinCount="100000" sheet="1" insertColumns="0" insertRows="0" selectLockedCells="1"/>
  <dataConsolidate>
    <dataRefs count="2">
      <dataRef ref="G13:H14" sheet="別表4"/>
      <dataRef ref="K15:K18" sheet="別表4"/>
    </dataRefs>
  </dataConsolidate>
  <mergeCells count="15">
    <mergeCell ref="E41:E43"/>
    <mergeCell ref="A1:F2"/>
    <mergeCell ref="N1:O1"/>
    <mergeCell ref="P1:R1"/>
    <mergeCell ref="N2:O2"/>
    <mergeCell ref="P2:R2"/>
    <mergeCell ref="P4:R4"/>
    <mergeCell ref="A5:A6"/>
    <mergeCell ref="C5:C6"/>
    <mergeCell ref="G5:O5"/>
    <mergeCell ref="P5:R5"/>
    <mergeCell ref="E5:E6"/>
    <mergeCell ref="F5:F6"/>
    <mergeCell ref="D5:D6"/>
    <mergeCell ref="B5:B6"/>
  </mergeCells>
  <phoneticPr fontId="1"/>
  <dataValidations count="5">
    <dataValidation type="list" allowBlank="1" showInputMessage="1" showErrorMessage="1" sqref="A7:A26" xr:uid="{4123998E-A8F5-43A0-B72C-5B9165DC6F61}">
      <formula1>"施設長,生活相談員,介護職員,栄養士,事務員,調理員その他の職員"</formula1>
    </dataValidation>
    <dataValidation type="list" allowBlank="1" showInputMessage="1" showErrorMessage="1" sqref="A5:A6" xr:uid="{D415E2C0-4268-4931-8135-3DB21FBBCFB4}">
      <formula1>"施設長,生活相談員,介護職員,栄養士,事務員"</formula1>
    </dataValidation>
    <dataValidation type="list" allowBlank="1" showInputMessage="1" showErrorMessage="1" sqref="G7:R26" xr:uid="{FD05C682-E625-493C-A36F-D0B6DE6D3B8C}">
      <formula1>$S$28:$S$38</formula1>
    </dataValidation>
    <dataValidation type="list" allowBlank="1" showInputMessage="1" showErrorMessage="1" sqref="C7:C26" xr:uid="{AD84C359-695A-4254-B6AD-99D5408FDC12}">
      <formula1>"　,常勤,非常勤"</formula1>
    </dataValidation>
    <dataValidation type="list" allowBlank="1" showInputMessage="1" showErrorMessage="1" sqref="D7:D26" xr:uid="{E96B2836-5D1D-42BB-8311-A5EA9F621EB8}">
      <formula1>"　,専任,兼務"</formula1>
    </dataValidation>
  </dataValidations>
  <pageMargins left="0.70866141732283472" right="0.31496062992125984" top="0.74803149606299213" bottom="0.55118110236220474" header="0.31496062992125984" footer="0.31496062992125984"/>
  <pageSetup paperSize="9" scale="53" orientation="portrait" cellComments="asDisplayed"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593DD-0D6A-4057-8FED-B2363971E0D7}">
  <dimension ref="A1:K43"/>
  <sheetViews>
    <sheetView view="pageBreakPreview" zoomScaleNormal="100" zoomScaleSheetLayoutView="100" workbookViewId="0">
      <selection activeCell="B9" sqref="B9"/>
    </sheetView>
  </sheetViews>
  <sheetFormatPr defaultRowHeight="13"/>
  <cols>
    <col min="11" max="11" width="5.08984375" customWidth="1"/>
  </cols>
  <sheetData>
    <row r="1" spans="1:11" ht="14">
      <c r="A1" s="202"/>
      <c r="B1" s="202"/>
      <c r="C1" s="202"/>
      <c r="D1" s="202"/>
      <c r="E1" s="202"/>
      <c r="F1" s="202"/>
      <c r="G1" s="202"/>
      <c r="H1" s="202"/>
      <c r="I1" s="202"/>
      <c r="J1" s="202"/>
      <c r="K1" s="202"/>
    </row>
    <row r="2" spans="1:11" ht="14">
      <c r="A2" s="202"/>
      <c r="B2" s="202"/>
      <c r="C2" s="202"/>
      <c r="D2" s="202"/>
      <c r="E2" s="202"/>
      <c r="F2" s="202"/>
      <c r="G2" s="202"/>
      <c r="H2" s="202"/>
      <c r="I2" s="202"/>
      <c r="J2" s="202"/>
      <c r="K2" s="202"/>
    </row>
    <row r="3" spans="1:11" ht="14">
      <c r="A3" s="202"/>
      <c r="B3" s="202"/>
      <c r="C3" s="202"/>
      <c r="D3" s="202"/>
      <c r="E3" s="202"/>
      <c r="F3" s="202"/>
      <c r="G3" s="202"/>
      <c r="H3" s="202"/>
      <c r="I3" s="202"/>
      <c r="J3" s="202"/>
      <c r="K3" s="202"/>
    </row>
    <row r="4" spans="1:11" ht="14">
      <c r="A4" s="202"/>
      <c r="B4" s="202"/>
      <c r="C4" s="202"/>
      <c r="D4" s="202"/>
      <c r="E4" s="202"/>
      <c r="F4" s="202"/>
      <c r="G4" s="202"/>
      <c r="H4" s="202"/>
      <c r="I4" s="202"/>
      <c r="J4" s="202"/>
      <c r="K4" s="202"/>
    </row>
    <row r="5" spans="1:11" ht="14">
      <c r="A5" s="202"/>
      <c r="B5" s="202"/>
      <c r="C5" s="202"/>
      <c r="D5" s="202"/>
      <c r="E5" s="202"/>
      <c r="F5" s="202"/>
      <c r="G5" s="202"/>
      <c r="H5" s="317">
        <f ca="1">TODAY()</f>
        <v>46289</v>
      </c>
      <c r="I5" s="317"/>
      <c r="J5" s="317"/>
      <c r="K5" s="202"/>
    </row>
    <row r="6" spans="1:11" ht="14">
      <c r="A6" s="202"/>
      <c r="B6" s="202"/>
      <c r="C6" s="202"/>
      <c r="D6" s="202"/>
      <c r="E6" s="202"/>
      <c r="F6" s="202"/>
      <c r="G6" s="202"/>
      <c r="H6" s="202"/>
      <c r="I6" s="202"/>
      <c r="J6" s="202"/>
      <c r="K6" s="202"/>
    </row>
    <row r="7" spans="1:11" ht="14">
      <c r="A7" s="202"/>
      <c r="B7" s="202"/>
      <c r="C7" s="202"/>
      <c r="D7" s="202"/>
      <c r="E7" s="202"/>
      <c r="F7" s="202"/>
      <c r="G7" s="202"/>
      <c r="H7" s="202"/>
      <c r="I7" s="202"/>
      <c r="J7" s="202"/>
      <c r="K7" s="202"/>
    </row>
    <row r="8" spans="1:11" ht="14">
      <c r="A8" s="202"/>
      <c r="B8" s="202" t="s">
        <v>170</v>
      </c>
      <c r="C8" s="202"/>
      <c r="D8" s="202"/>
      <c r="E8" s="202"/>
      <c r="F8" s="202"/>
      <c r="G8" s="202"/>
      <c r="H8" s="202"/>
      <c r="I8" s="202"/>
      <c r="J8" s="202"/>
      <c r="K8" s="202"/>
    </row>
    <row r="9" spans="1:11" ht="14">
      <c r="A9" s="202"/>
      <c r="B9" s="202"/>
      <c r="C9" s="202"/>
      <c r="D9" s="202"/>
      <c r="E9" s="202"/>
      <c r="F9" s="202"/>
      <c r="G9" s="202"/>
      <c r="H9" s="202"/>
      <c r="I9" s="202"/>
      <c r="J9" s="202"/>
      <c r="K9" s="202"/>
    </row>
    <row r="10" spans="1:11" ht="14">
      <c r="A10" s="202"/>
      <c r="B10" s="202"/>
      <c r="C10" s="202"/>
      <c r="D10" s="202"/>
      <c r="E10" s="202"/>
      <c r="F10" s="202"/>
      <c r="G10" s="202"/>
      <c r="H10" s="202"/>
      <c r="I10" s="202"/>
      <c r="J10" s="202"/>
      <c r="K10" s="202"/>
    </row>
    <row r="11" spans="1:11" ht="14">
      <c r="A11" s="202"/>
      <c r="B11" s="202"/>
      <c r="C11" s="202"/>
      <c r="D11" s="202"/>
      <c r="E11" s="202"/>
      <c r="F11" s="203" t="s">
        <v>32</v>
      </c>
      <c r="G11" s="318">
        <f>【ケアハウス】別記様式２!H11</f>
        <v>0</v>
      </c>
      <c r="H11" s="318"/>
      <c r="I11" s="318"/>
      <c r="J11" s="318"/>
      <c r="K11" s="202"/>
    </row>
    <row r="12" spans="1:11" ht="14">
      <c r="A12" s="202"/>
      <c r="B12" s="202"/>
      <c r="C12" s="202"/>
      <c r="D12" s="202"/>
      <c r="E12" s="202"/>
      <c r="F12" s="203" t="s">
        <v>33</v>
      </c>
      <c r="G12" s="318">
        <f>【ケアハウス】別記様式２!H12</f>
        <v>0</v>
      </c>
      <c r="H12" s="318"/>
      <c r="I12" s="318"/>
      <c r="J12" s="318"/>
      <c r="K12" s="202"/>
    </row>
    <row r="13" spans="1:11" ht="14">
      <c r="A13" s="202"/>
      <c r="B13" s="202"/>
      <c r="C13" s="202"/>
      <c r="D13" s="202"/>
      <c r="E13" s="202"/>
      <c r="F13" s="203" t="s">
        <v>34</v>
      </c>
      <c r="G13" s="318">
        <f>【ケアハウス】別記様式２!H13</f>
        <v>0</v>
      </c>
      <c r="H13" s="318"/>
      <c r="I13" s="318"/>
      <c r="J13" s="318"/>
      <c r="K13" s="202"/>
    </row>
    <row r="14" spans="1:11" ht="14">
      <c r="A14" s="202"/>
      <c r="B14" s="202"/>
      <c r="C14" s="202"/>
      <c r="D14" s="202"/>
      <c r="E14" s="202"/>
      <c r="F14" s="202"/>
      <c r="G14" s="203"/>
      <c r="H14" s="204"/>
      <c r="I14" s="204"/>
      <c r="J14" s="204"/>
      <c r="K14" s="202"/>
    </row>
    <row r="15" spans="1:11" ht="14">
      <c r="A15" s="202"/>
      <c r="B15" s="202"/>
      <c r="C15" s="202"/>
      <c r="D15" s="202"/>
      <c r="E15" s="202"/>
      <c r="F15" s="205" t="s">
        <v>35</v>
      </c>
      <c r="G15" s="318">
        <f>【ケアハウス】別記様式２!H15</f>
        <v>0</v>
      </c>
      <c r="H15" s="318"/>
      <c r="I15" s="318"/>
      <c r="J15" s="318"/>
      <c r="K15" s="202"/>
    </row>
    <row r="16" spans="1:11" ht="14">
      <c r="A16" s="202"/>
      <c r="B16" s="202"/>
      <c r="C16" s="202"/>
      <c r="D16" s="202"/>
      <c r="E16" s="202"/>
      <c r="F16" s="205" t="s">
        <v>134</v>
      </c>
      <c r="G16" s="318">
        <f>【ケアハウス】別記様式２!H16</f>
        <v>0</v>
      </c>
      <c r="H16" s="318"/>
      <c r="I16" s="318"/>
      <c r="J16" s="318"/>
      <c r="K16" s="202"/>
    </row>
    <row r="17" spans="1:11" ht="14">
      <c r="A17" s="202"/>
      <c r="B17" s="202"/>
      <c r="C17" s="202"/>
      <c r="D17" s="202"/>
      <c r="E17" s="202"/>
      <c r="F17" s="202"/>
      <c r="G17" s="202"/>
      <c r="H17" s="202"/>
      <c r="I17" s="202"/>
      <c r="J17" s="202"/>
      <c r="K17" s="202"/>
    </row>
    <row r="18" spans="1:11" ht="14">
      <c r="A18" s="202"/>
      <c r="B18" s="202"/>
      <c r="C18" s="202"/>
      <c r="D18" s="202"/>
      <c r="E18" s="202"/>
      <c r="F18" s="202"/>
      <c r="G18" s="202"/>
      <c r="H18" s="202"/>
      <c r="I18" s="202"/>
      <c r="J18" s="202"/>
      <c r="K18" s="202"/>
    </row>
    <row r="19" spans="1:11" ht="14">
      <c r="A19" s="202"/>
      <c r="B19" s="202"/>
      <c r="C19" s="202"/>
      <c r="D19" s="202"/>
      <c r="E19" s="202"/>
      <c r="F19" s="202"/>
      <c r="G19" s="202"/>
      <c r="H19" s="202"/>
      <c r="I19" s="202"/>
      <c r="J19" s="202"/>
      <c r="K19" s="202"/>
    </row>
    <row r="20" spans="1:11" ht="14">
      <c r="A20" s="202"/>
      <c r="B20" s="202"/>
      <c r="C20" s="202"/>
      <c r="D20" s="202"/>
      <c r="E20" s="202"/>
      <c r="F20" s="202"/>
      <c r="G20" s="202"/>
      <c r="H20" s="202"/>
      <c r="I20" s="202"/>
      <c r="J20" s="202"/>
      <c r="K20" s="202"/>
    </row>
    <row r="21" spans="1:11" ht="14">
      <c r="A21" s="315" t="s">
        <v>130</v>
      </c>
      <c r="B21" s="315"/>
      <c r="C21" s="315"/>
      <c r="D21" s="315"/>
      <c r="E21" s="315"/>
      <c r="F21" s="315"/>
      <c r="G21" s="315"/>
      <c r="H21" s="315"/>
      <c r="I21" s="315"/>
      <c r="J21" s="315"/>
      <c r="K21" s="315"/>
    </row>
    <row r="22" spans="1:11" ht="14">
      <c r="A22" s="202"/>
      <c r="B22" s="206"/>
      <c r="C22" s="206"/>
      <c r="D22" s="206"/>
      <c r="E22" s="206"/>
      <c r="F22" s="206"/>
      <c r="G22" s="206"/>
      <c r="H22" s="206"/>
      <c r="I22" s="206"/>
      <c r="J22" s="206"/>
      <c r="K22" s="202"/>
    </row>
    <row r="23" spans="1:11" ht="14">
      <c r="A23" s="202"/>
      <c r="B23" s="202"/>
      <c r="C23" s="202"/>
      <c r="D23" s="202"/>
      <c r="E23" s="202"/>
      <c r="F23" s="202"/>
      <c r="G23" s="202"/>
      <c r="H23" s="202"/>
      <c r="I23" s="202"/>
      <c r="J23" s="202"/>
      <c r="K23" s="202"/>
    </row>
    <row r="24" spans="1:11" ht="14">
      <c r="A24" s="202"/>
      <c r="B24" s="202"/>
      <c r="C24" s="202" t="s">
        <v>131</v>
      </c>
      <c r="D24" s="202"/>
      <c r="E24" s="202"/>
      <c r="F24" s="202"/>
      <c r="G24" s="202"/>
      <c r="H24" s="202"/>
      <c r="I24" s="202"/>
      <c r="J24" s="202"/>
      <c r="K24" s="202"/>
    </row>
    <row r="25" spans="1:11" ht="14">
      <c r="A25" s="202"/>
      <c r="B25" s="202"/>
      <c r="C25" s="202"/>
      <c r="D25" s="202"/>
      <c r="E25" s="202"/>
      <c r="F25" s="202"/>
      <c r="G25" s="202"/>
      <c r="H25" s="202"/>
      <c r="I25" s="202"/>
      <c r="J25" s="202"/>
      <c r="K25" s="202"/>
    </row>
    <row r="26" spans="1:11" ht="14">
      <c r="A26" s="202"/>
      <c r="B26" s="202"/>
      <c r="C26" s="202"/>
      <c r="D26" s="202"/>
      <c r="E26" s="202"/>
      <c r="F26" s="202"/>
      <c r="G26" s="202"/>
      <c r="H26" s="202"/>
      <c r="I26" s="202"/>
      <c r="J26" s="202"/>
      <c r="K26" s="202"/>
    </row>
    <row r="27" spans="1:11" ht="14">
      <c r="A27" s="202"/>
      <c r="B27" s="202"/>
      <c r="C27" s="202"/>
      <c r="D27" s="202"/>
      <c r="E27" s="202"/>
      <c r="F27" s="206" t="s">
        <v>132</v>
      </c>
      <c r="G27" s="202"/>
      <c r="H27" s="202"/>
      <c r="I27" s="202"/>
      <c r="J27" s="202"/>
      <c r="K27" s="202"/>
    </row>
    <row r="28" spans="1:11" ht="14">
      <c r="A28" s="202"/>
      <c r="B28" s="202"/>
      <c r="C28" s="202"/>
      <c r="D28" s="202"/>
      <c r="E28" s="202"/>
      <c r="F28" s="206"/>
      <c r="G28" s="202"/>
      <c r="H28" s="202"/>
      <c r="I28" s="202"/>
      <c r="J28" s="202"/>
      <c r="K28" s="202"/>
    </row>
    <row r="29" spans="1:11" ht="14">
      <c r="A29" s="202"/>
      <c r="B29" s="202"/>
      <c r="C29" s="202"/>
      <c r="D29" s="202"/>
      <c r="E29" s="202"/>
      <c r="F29" s="202"/>
      <c r="G29" s="202"/>
      <c r="H29" s="202"/>
      <c r="I29" s="202"/>
      <c r="J29" s="202"/>
      <c r="K29" s="202"/>
    </row>
    <row r="30" spans="1:11" ht="14">
      <c r="A30" s="202"/>
      <c r="B30" s="202"/>
      <c r="C30" s="202"/>
      <c r="D30" s="202" t="s">
        <v>135</v>
      </c>
      <c r="E30" s="202"/>
      <c r="F30" s="202"/>
      <c r="G30" s="202"/>
      <c r="H30" s="202"/>
      <c r="I30" s="202"/>
      <c r="J30" s="202"/>
      <c r="K30" s="202"/>
    </row>
    <row r="31" spans="1:11" ht="14">
      <c r="A31" s="202"/>
      <c r="B31" s="202"/>
      <c r="C31" s="202"/>
      <c r="D31" s="202"/>
      <c r="E31" s="202"/>
      <c r="F31" s="202"/>
      <c r="G31" s="202"/>
      <c r="H31" s="202"/>
      <c r="I31" s="202"/>
      <c r="J31" s="202"/>
      <c r="K31" s="202"/>
    </row>
    <row r="32" spans="1:11" ht="14">
      <c r="A32" s="202"/>
      <c r="B32" s="202"/>
      <c r="C32" s="202"/>
      <c r="D32" s="202" t="s">
        <v>136</v>
      </c>
      <c r="E32" s="202"/>
      <c r="F32" s="202"/>
      <c r="G32" s="202"/>
      <c r="H32" s="202"/>
      <c r="I32" s="202"/>
      <c r="J32" s="202"/>
      <c r="K32" s="202"/>
    </row>
    <row r="33" spans="1:11" ht="14">
      <c r="A33" s="202"/>
      <c r="B33" s="202"/>
      <c r="C33" s="202"/>
      <c r="D33" s="202"/>
      <c r="E33" s="202"/>
      <c r="F33" s="202"/>
      <c r="G33" s="202"/>
      <c r="H33" s="202"/>
      <c r="I33" s="202"/>
      <c r="J33" s="202"/>
      <c r="K33" s="202"/>
    </row>
    <row r="34" spans="1:11" ht="14">
      <c r="A34" s="202"/>
      <c r="B34" s="202"/>
      <c r="C34" s="202"/>
      <c r="D34" s="202" t="s">
        <v>137</v>
      </c>
      <c r="E34" s="202"/>
      <c r="F34" s="202"/>
      <c r="G34" s="202"/>
      <c r="H34" s="202"/>
      <c r="I34" s="202"/>
      <c r="J34" s="202"/>
      <c r="K34" s="202"/>
    </row>
    <row r="35" spans="1:11" ht="14">
      <c r="A35" s="202"/>
      <c r="B35" s="202"/>
      <c r="C35" s="202"/>
      <c r="D35" s="202" t="s">
        <v>168</v>
      </c>
      <c r="E35" s="202"/>
      <c r="F35" s="202"/>
      <c r="G35" s="202"/>
      <c r="H35" s="202"/>
      <c r="I35" s="202"/>
      <c r="J35" s="202"/>
      <c r="K35" s="202"/>
    </row>
    <row r="36" spans="1:11" ht="14">
      <c r="A36" s="202"/>
      <c r="B36" s="202"/>
      <c r="C36" s="202"/>
      <c r="D36" s="202"/>
      <c r="E36" s="202"/>
      <c r="F36" s="202"/>
      <c r="G36" s="202"/>
      <c r="H36" s="202"/>
      <c r="I36" s="202"/>
      <c r="J36" s="202"/>
      <c r="K36" s="202"/>
    </row>
    <row r="37" spans="1:11" ht="14">
      <c r="A37" s="202"/>
      <c r="B37" s="202"/>
      <c r="C37" s="202"/>
      <c r="D37" s="202" t="s">
        <v>138</v>
      </c>
      <c r="E37" s="202"/>
      <c r="F37" s="202"/>
      <c r="G37" s="202"/>
      <c r="H37" s="202"/>
      <c r="I37" s="202"/>
      <c r="J37" s="202"/>
      <c r="K37" s="202"/>
    </row>
    <row r="38" spans="1:11" ht="14">
      <c r="A38" s="202"/>
      <c r="B38" s="202"/>
      <c r="C38" s="202"/>
      <c r="D38" s="202" t="s">
        <v>169</v>
      </c>
      <c r="E38" s="202"/>
      <c r="F38" s="202"/>
      <c r="G38" s="202"/>
      <c r="H38" s="202"/>
      <c r="I38" s="202"/>
      <c r="J38" s="202"/>
      <c r="K38" s="202"/>
    </row>
    <row r="39" spans="1:11" ht="14">
      <c r="A39" s="202"/>
      <c r="B39" s="202"/>
      <c r="C39" s="202"/>
      <c r="D39" s="202"/>
      <c r="E39" s="202"/>
      <c r="F39" s="202"/>
      <c r="G39" s="202"/>
      <c r="H39" s="202"/>
      <c r="I39" s="202"/>
      <c r="J39" s="202"/>
      <c r="K39" s="202"/>
    </row>
    <row r="40" spans="1:11" ht="14">
      <c r="A40" s="202"/>
      <c r="B40" s="202"/>
      <c r="C40" s="206"/>
      <c r="D40" s="202"/>
      <c r="E40" s="202"/>
      <c r="F40" s="202"/>
      <c r="G40" s="202"/>
      <c r="H40" s="202"/>
      <c r="I40" s="202"/>
      <c r="J40" s="202"/>
      <c r="K40" s="202"/>
    </row>
    <row r="41" spans="1:11" ht="14">
      <c r="A41" s="202"/>
      <c r="B41" s="202"/>
      <c r="C41" s="202" t="s">
        <v>133</v>
      </c>
      <c r="D41" s="202"/>
      <c r="E41" s="202"/>
      <c r="F41" s="202"/>
      <c r="G41" s="202"/>
      <c r="H41" s="202"/>
      <c r="I41" s="202"/>
      <c r="J41" s="202"/>
      <c r="K41" s="202"/>
    </row>
    <row r="42" spans="1:11" ht="14">
      <c r="A42" s="202"/>
      <c r="B42" s="202"/>
      <c r="C42" s="206"/>
      <c r="D42" s="316"/>
      <c r="E42" s="316"/>
      <c r="F42" s="316"/>
      <c r="G42" s="316"/>
      <c r="H42" s="316"/>
      <c r="I42" s="316"/>
      <c r="J42" s="316"/>
      <c r="K42" s="202"/>
    </row>
    <row r="43" spans="1:11" ht="14">
      <c r="A43" s="202"/>
      <c r="B43" s="202"/>
      <c r="C43" s="202"/>
      <c r="D43" s="316"/>
      <c r="E43" s="316"/>
      <c r="F43" s="316"/>
      <c r="G43" s="316"/>
      <c r="H43" s="316"/>
      <c r="I43" s="316"/>
      <c r="J43" s="316"/>
      <c r="K43" s="202"/>
    </row>
  </sheetData>
  <protectedRanges>
    <protectedRange sqref="G11:G13 G15:G16" name="範囲1_1"/>
  </protectedRanges>
  <mergeCells count="8">
    <mergeCell ref="A21:K21"/>
    <mergeCell ref="D42:J43"/>
    <mergeCell ref="H5:J5"/>
    <mergeCell ref="G11:J11"/>
    <mergeCell ref="G12:J12"/>
    <mergeCell ref="G13:J13"/>
    <mergeCell ref="G15:J15"/>
    <mergeCell ref="G16:J16"/>
  </mergeCells>
  <phoneticPr fontId="1"/>
  <pageMargins left="0.7" right="0.7" top="0.75" bottom="0.75" header="0.3" footer="0.3"/>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2</xdr:col>
                    <xdr:colOff>279400</xdr:colOff>
                    <xdr:row>28</xdr:row>
                    <xdr:rowOff>165100</xdr:rowOff>
                  </from>
                  <to>
                    <xdr:col>5</xdr:col>
                    <xdr:colOff>495300</xdr:colOff>
                    <xdr:row>30</xdr:row>
                    <xdr:rowOff>6350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279400</xdr:colOff>
                    <xdr:row>31</xdr:row>
                    <xdr:rowOff>19050</xdr:rowOff>
                  </from>
                  <to>
                    <xdr:col>6</xdr:col>
                    <xdr:colOff>527050</xdr:colOff>
                    <xdr:row>32</xdr:row>
                    <xdr:rowOff>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279400</xdr:colOff>
                    <xdr:row>33</xdr:row>
                    <xdr:rowOff>19050</xdr:rowOff>
                  </from>
                  <to>
                    <xdr:col>9</xdr:col>
                    <xdr:colOff>19050</xdr:colOff>
                    <xdr:row>34</xdr:row>
                    <xdr:rowOff>107950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xdr:col>
                    <xdr:colOff>279400</xdr:colOff>
                    <xdr:row>35</xdr:row>
                    <xdr:rowOff>165100</xdr:rowOff>
                  </from>
                  <to>
                    <xdr:col>9</xdr:col>
                    <xdr:colOff>31750</xdr:colOff>
                    <xdr:row>37</xdr:row>
                    <xdr:rowOff>69850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5B9D8-2BAD-4B89-9D55-E88DAF82B292}">
  <dimension ref="A1:H44"/>
  <sheetViews>
    <sheetView view="pageBreakPreview" zoomScaleNormal="100" zoomScaleSheetLayoutView="100" workbookViewId="0">
      <selection activeCell="H6" sqref="H6"/>
    </sheetView>
  </sheetViews>
  <sheetFormatPr defaultRowHeight="13"/>
  <cols>
    <col min="1" max="1" width="5.81640625" customWidth="1"/>
    <col min="2" max="2" width="23.1796875" customWidth="1"/>
    <col min="3" max="7" width="10.1796875" customWidth="1"/>
    <col min="8" max="8" width="11.1796875" customWidth="1"/>
    <col min="257" max="257" width="5.81640625" customWidth="1"/>
    <col min="258" max="258" width="23.1796875" customWidth="1"/>
    <col min="259" max="263" width="10.1796875" customWidth="1"/>
    <col min="264" max="264" width="11.1796875" customWidth="1"/>
    <col min="513" max="513" width="5.81640625" customWidth="1"/>
    <col min="514" max="514" width="23.1796875" customWidth="1"/>
    <col min="515" max="519" width="10.1796875" customWidth="1"/>
    <col min="520" max="520" width="11.1796875" customWidth="1"/>
    <col min="769" max="769" width="5.81640625" customWidth="1"/>
    <col min="770" max="770" width="23.1796875" customWidth="1"/>
    <col min="771" max="775" width="10.1796875" customWidth="1"/>
    <col min="776" max="776" width="11.1796875" customWidth="1"/>
    <col min="1025" max="1025" width="5.81640625" customWidth="1"/>
    <col min="1026" max="1026" width="23.1796875" customWidth="1"/>
    <col min="1027" max="1031" width="10.1796875" customWidth="1"/>
    <col min="1032" max="1032" width="11.1796875" customWidth="1"/>
    <col min="1281" max="1281" width="5.81640625" customWidth="1"/>
    <col min="1282" max="1282" width="23.1796875" customWidth="1"/>
    <col min="1283" max="1287" width="10.1796875" customWidth="1"/>
    <col min="1288" max="1288" width="11.1796875" customWidth="1"/>
    <col min="1537" max="1537" width="5.81640625" customWidth="1"/>
    <col min="1538" max="1538" width="23.1796875" customWidth="1"/>
    <col min="1539" max="1543" width="10.1796875" customWidth="1"/>
    <col min="1544" max="1544" width="11.1796875" customWidth="1"/>
    <col min="1793" max="1793" width="5.81640625" customWidth="1"/>
    <col min="1794" max="1794" width="23.1796875" customWidth="1"/>
    <col min="1795" max="1799" width="10.1796875" customWidth="1"/>
    <col min="1800" max="1800" width="11.1796875" customWidth="1"/>
    <col min="2049" max="2049" width="5.81640625" customWidth="1"/>
    <col min="2050" max="2050" width="23.1796875" customWidth="1"/>
    <col min="2051" max="2055" width="10.1796875" customWidth="1"/>
    <col min="2056" max="2056" width="11.1796875" customWidth="1"/>
    <col min="2305" max="2305" width="5.81640625" customWidth="1"/>
    <col min="2306" max="2306" width="23.1796875" customWidth="1"/>
    <col min="2307" max="2311" width="10.1796875" customWidth="1"/>
    <col min="2312" max="2312" width="11.1796875" customWidth="1"/>
    <col min="2561" max="2561" width="5.81640625" customWidth="1"/>
    <col min="2562" max="2562" width="23.1796875" customWidth="1"/>
    <col min="2563" max="2567" width="10.1796875" customWidth="1"/>
    <col min="2568" max="2568" width="11.1796875" customWidth="1"/>
    <col min="2817" max="2817" width="5.81640625" customWidth="1"/>
    <col min="2818" max="2818" width="23.1796875" customWidth="1"/>
    <col min="2819" max="2823" width="10.1796875" customWidth="1"/>
    <col min="2824" max="2824" width="11.1796875" customWidth="1"/>
    <col min="3073" max="3073" width="5.81640625" customWidth="1"/>
    <col min="3074" max="3074" width="23.1796875" customWidth="1"/>
    <col min="3075" max="3079" width="10.1796875" customWidth="1"/>
    <col min="3080" max="3080" width="11.1796875" customWidth="1"/>
    <col min="3329" max="3329" width="5.81640625" customWidth="1"/>
    <col min="3330" max="3330" width="23.1796875" customWidth="1"/>
    <col min="3331" max="3335" width="10.1796875" customWidth="1"/>
    <col min="3336" max="3336" width="11.1796875" customWidth="1"/>
    <col min="3585" max="3585" width="5.81640625" customWidth="1"/>
    <col min="3586" max="3586" width="23.1796875" customWidth="1"/>
    <col min="3587" max="3591" width="10.1796875" customWidth="1"/>
    <col min="3592" max="3592" width="11.1796875" customWidth="1"/>
    <col min="3841" max="3841" width="5.81640625" customWidth="1"/>
    <col min="3842" max="3842" width="23.1796875" customWidth="1"/>
    <col min="3843" max="3847" width="10.1796875" customWidth="1"/>
    <col min="3848" max="3848" width="11.1796875" customWidth="1"/>
    <col min="4097" max="4097" width="5.81640625" customWidth="1"/>
    <col min="4098" max="4098" width="23.1796875" customWidth="1"/>
    <col min="4099" max="4103" width="10.1796875" customWidth="1"/>
    <col min="4104" max="4104" width="11.1796875" customWidth="1"/>
    <col min="4353" max="4353" width="5.81640625" customWidth="1"/>
    <col min="4354" max="4354" width="23.1796875" customWidth="1"/>
    <col min="4355" max="4359" width="10.1796875" customWidth="1"/>
    <col min="4360" max="4360" width="11.1796875" customWidth="1"/>
    <col min="4609" max="4609" width="5.81640625" customWidth="1"/>
    <col min="4610" max="4610" width="23.1796875" customWidth="1"/>
    <col min="4611" max="4615" width="10.1796875" customWidth="1"/>
    <col min="4616" max="4616" width="11.1796875" customWidth="1"/>
    <col min="4865" max="4865" width="5.81640625" customWidth="1"/>
    <col min="4866" max="4866" width="23.1796875" customWidth="1"/>
    <col min="4867" max="4871" width="10.1796875" customWidth="1"/>
    <col min="4872" max="4872" width="11.1796875" customWidth="1"/>
    <col min="5121" max="5121" width="5.81640625" customWidth="1"/>
    <col min="5122" max="5122" width="23.1796875" customWidth="1"/>
    <col min="5123" max="5127" width="10.1796875" customWidth="1"/>
    <col min="5128" max="5128" width="11.1796875" customWidth="1"/>
    <col min="5377" max="5377" width="5.81640625" customWidth="1"/>
    <col min="5378" max="5378" width="23.1796875" customWidth="1"/>
    <col min="5379" max="5383" width="10.1796875" customWidth="1"/>
    <col min="5384" max="5384" width="11.1796875" customWidth="1"/>
    <col min="5633" max="5633" width="5.81640625" customWidth="1"/>
    <col min="5634" max="5634" width="23.1796875" customWidth="1"/>
    <col min="5635" max="5639" width="10.1796875" customWidth="1"/>
    <col min="5640" max="5640" width="11.1796875" customWidth="1"/>
    <col min="5889" max="5889" width="5.81640625" customWidth="1"/>
    <col min="5890" max="5890" width="23.1796875" customWidth="1"/>
    <col min="5891" max="5895" width="10.1796875" customWidth="1"/>
    <col min="5896" max="5896" width="11.1796875" customWidth="1"/>
    <col min="6145" max="6145" width="5.81640625" customWidth="1"/>
    <col min="6146" max="6146" width="23.1796875" customWidth="1"/>
    <col min="6147" max="6151" width="10.1796875" customWidth="1"/>
    <col min="6152" max="6152" width="11.1796875" customWidth="1"/>
    <col min="6401" max="6401" width="5.81640625" customWidth="1"/>
    <col min="6402" max="6402" width="23.1796875" customWidth="1"/>
    <col min="6403" max="6407" width="10.1796875" customWidth="1"/>
    <col min="6408" max="6408" width="11.1796875" customWidth="1"/>
    <col min="6657" max="6657" width="5.81640625" customWidth="1"/>
    <col min="6658" max="6658" width="23.1796875" customWidth="1"/>
    <col min="6659" max="6663" width="10.1796875" customWidth="1"/>
    <col min="6664" max="6664" width="11.1796875" customWidth="1"/>
    <col min="6913" max="6913" width="5.81640625" customWidth="1"/>
    <col min="6914" max="6914" width="23.1796875" customWidth="1"/>
    <col min="6915" max="6919" width="10.1796875" customWidth="1"/>
    <col min="6920" max="6920" width="11.1796875" customWidth="1"/>
    <col min="7169" max="7169" width="5.81640625" customWidth="1"/>
    <col min="7170" max="7170" width="23.1796875" customWidth="1"/>
    <col min="7171" max="7175" width="10.1796875" customWidth="1"/>
    <col min="7176" max="7176" width="11.1796875" customWidth="1"/>
    <col min="7425" max="7425" width="5.81640625" customWidth="1"/>
    <col min="7426" max="7426" width="23.1796875" customWidth="1"/>
    <col min="7427" max="7431" width="10.1796875" customWidth="1"/>
    <col min="7432" max="7432" width="11.1796875" customWidth="1"/>
    <col min="7681" max="7681" width="5.81640625" customWidth="1"/>
    <col min="7682" max="7682" width="23.1796875" customWidth="1"/>
    <col min="7683" max="7687" width="10.1796875" customWidth="1"/>
    <col min="7688" max="7688" width="11.1796875" customWidth="1"/>
    <col min="7937" max="7937" width="5.81640625" customWidth="1"/>
    <col min="7938" max="7938" width="23.1796875" customWidth="1"/>
    <col min="7939" max="7943" width="10.1796875" customWidth="1"/>
    <col min="7944" max="7944" width="11.1796875" customWidth="1"/>
    <col min="8193" max="8193" width="5.81640625" customWidth="1"/>
    <col min="8194" max="8194" width="23.1796875" customWidth="1"/>
    <col min="8195" max="8199" width="10.1796875" customWidth="1"/>
    <col min="8200" max="8200" width="11.1796875" customWidth="1"/>
    <col min="8449" max="8449" width="5.81640625" customWidth="1"/>
    <col min="8450" max="8450" width="23.1796875" customWidth="1"/>
    <col min="8451" max="8455" width="10.1796875" customWidth="1"/>
    <col min="8456" max="8456" width="11.1796875" customWidth="1"/>
    <col min="8705" max="8705" width="5.81640625" customWidth="1"/>
    <col min="8706" max="8706" width="23.1796875" customWidth="1"/>
    <col min="8707" max="8711" width="10.1796875" customWidth="1"/>
    <col min="8712" max="8712" width="11.1796875" customWidth="1"/>
    <col min="8961" max="8961" width="5.81640625" customWidth="1"/>
    <col min="8962" max="8962" width="23.1796875" customWidth="1"/>
    <col min="8963" max="8967" width="10.1796875" customWidth="1"/>
    <col min="8968" max="8968" width="11.1796875" customWidth="1"/>
    <col min="9217" max="9217" width="5.81640625" customWidth="1"/>
    <col min="9218" max="9218" width="23.1796875" customWidth="1"/>
    <col min="9219" max="9223" width="10.1796875" customWidth="1"/>
    <col min="9224" max="9224" width="11.1796875" customWidth="1"/>
    <col min="9473" max="9473" width="5.81640625" customWidth="1"/>
    <col min="9474" max="9474" width="23.1796875" customWidth="1"/>
    <col min="9475" max="9479" width="10.1796875" customWidth="1"/>
    <col min="9480" max="9480" width="11.1796875" customWidth="1"/>
    <col min="9729" max="9729" width="5.81640625" customWidth="1"/>
    <col min="9730" max="9730" width="23.1796875" customWidth="1"/>
    <col min="9731" max="9735" width="10.1796875" customWidth="1"/>
    <col min="9736" max="9736" width="11.1796875" customWidth="1"/>
    <col min="9985" max="9985" width="5.81640625" customWidth="1"/>
    <col min="9986" max="9986" width="23.1796875" customWidth="1"/>
    <col min="9987" max="9991" width="10.1796875" customWidth="1"/>
    <col min="9992" max="9992" width="11.1796875" customWidth="1"/>
    <col min="10241" max="10241" width="5.81640625" customWidth="1"/>
    <col min="10242" max="10242" width="23.1796875" customWidth="1"/>
    <col min="10243" max="10247" width="10.1796875" customWidth="1"/>
    <col min="10248" max="10248" width="11.1796875" customWidth="1"/>
    <col min="10497" max="10497" width="5.81640625" customWidth="1"/>
    <col min="10498" max="10498" width="23.1796875" customWidth="1"/>
    <col min="10499" max="10503" width="10.1796875" customWidth="1"/>
    <col min="10504" max="10504" width="11.1796875" customWidth="1"/>
    <col min="10753" max="10753" width="5.81640625" customWidth="1"/>
    <col min="10754" max="10754" width="23.1796875" customWidth="1"/>
    <col min="10755" max="10759" width="10.1796875" customWidth="1"/>
    <col min="10760" max="10760" width="11.1796875" customWidth="1"/>
    <col min="11009" max="11009" width="5.81640625" customWidth="1"/>
    <col min="11010" max="11010" width="23.1796875" customWidth="1"/>
    <col min="11011" max="11015" width="10.1796875" customWidth="1"/>
    <col min="11016" max="11016" width="11.1796875" customWidth="1"/>
    <col min="11265" max="11265" width="5.81640625" customWidth="1"/>
    <col min="11266" max="11266" width="23.1796875" customWidth="1"/>
    <col min="11267" max="11271" width="10.1796875" customWidth="1"/>
    <col min="11272" max="11272" width="11.1796875" customWidth="1"/>
    <col min="11521" max="11521" width="5.81640625" customWidth="1"/>
    <col min="11522" max="11522" width="23.1796875" customWidth="1"/>
    <col min="11523" max="11527" width="10.1796875" customWidth="1"/>
    <col min="11528" max="11528" width="11.1796875" customWidth="1"/>
    <col min="11777" max="11777" width="5.81640625" customWidth="1"/>
    <col min="11778" max="11778" width="23.1796875" customWidth="1"/>
    <col min="11779" max="11783" width="10.1796875" customWidth="1"/>
    <col min="11784" max="11784" width="11.1796875" customWidth="1"/>
    <col min="12033" max="12033" width="5.81640625" customWidth="1"/>
    <col min="12034" max="12034" width="23.1796875" customWidth="1"/>
    <col min="12035" max="12039" width="10.1796875" customWidth="1"/>
    <col min="12040" max="12040" width="11.1796875" customWidth="1"/>
    <col min="12289" max="12289" width="5.81640625" customWidth="1"/>
    <col min="12290" max="12290" width="23.1796875" customWidth="1"/>
    <col min="12291" max="12295" width="10.1796875" customWidth="1"/>
    <col min="12296" max="12296" width="11.1796875" customWidth="1"/>
    <col min="12545" max="12545" width="5.81640625" customWidth="1"/>
    <col min="12546" max="12546" width="23.1796875" customWidth="1"/>
    <col min="12547" max="12551" width="10.1796875" customWidth="1"/>
    <col min="12552" max="12552" width="11.1796875" customWidth="1"/>
    <col min="12801" max="12801" width="5.81640625" customWidth="1"/>
    <col min="12802" max="12802" width="23.1796875" customWidth="1"/>
    <col min="12803" max="12807" width="10.1796875" customWidth="1"/>
    <col min="12808" max="12808" width="11.1796875" customWidth="1"/>
    <col min="13057" max="13057" width="5.81640625" customWidth="1"/>
    <col min="13058" max="13058" width="23.1796875" customWidth="1"/>
    <col min="13059" max="13063" width="10.1796875" customWidth="1"/>
    <col min="13064" max="13064" width="11.1796875" customWidth="1"/>
    <col min="13313" max="13313" width="5.81640625" customWidth="1"/>
    <col min="13314" max="13314" width="23.1796875" customWidth="1"/>
    <col min="13315" max="13319" width="10.1796875" customWidth="1"/>
    <col min="13320" max="13320" width="11.1796875" customWidth="1"/>
    <col min="13569" max="13569" width="5.81640625" customWidth="1"/>
    <col min="13570" max="13570" width="23.1796875" customWidth="1"/>
    <col min="13571" max="13575" width="10.1796875" customWidth="1"/>
    <col min="13576" max="13576" width="11.1796875" customWidth="1"/>
    <col min="13825" max="13825" width="5.81640625" customWidth="1"/>
    <col min="13826" max="13826" width="23.1796875" customWidth="1"/>
    <col min="13827" max="13831" width="10.1796875" customWidth="1"/>
    <col min="13832" max="13832" width="11.1796875" customWidth="1"/>
    <col min="14081" max="14081" width="5.81640625" customWidth="1"/>
    <col min="14082" max="14082" width="23.1796875" customWidth="1"/>
    <col min="14083" max="14087" width="10.1796875" customWidth="1"/>
    <col min="14088" max="14088" width="11.1796875" customWidth="1"/>
    <col min="14337" max="14337" width="5.81640625" customWidth="1"/>
    <col min="14338" max="14338" width="23.1796875" customWidth="1"/>
    <col min="14339" max="14343" width="10.1796875" customWidth="1"/>
    <col min="14344" max="14344" width="11.1796875" customWidth="1"/>
    <col min="14593" max="14593" width="5.81640625" customWidth="1"/>
    <col min="14594" max="14594" width="23.1796875" customWidth="1"/>
    <col min="14595" max="14599" width="10.1796875" customWidth="1"/>
    <col min="14600" max="14600" width="11.1796875" customWidth="1"/>
    <col min="14849" max="14849" width="5.81640625" customWidth="1"/>
    <col min="14850" max="14850" width="23.1796875" customWidth="1"/>
    <col min="14851" max="14855" width="10.1796875" customWidth="1"/>
    <col min="14856" max="14856" width="11.1796875" customWidth="1"/>
    <col min="15105" max="15105" width="5.81640625" customWidth="1"/>
    <col min="15106" max="15106" width="23.1796875" customWidth="1"/>
    <col min="15107" max="15111" width="10.1796875" customWidth="1"/>
    <col min="15112" max="15112" width="11.1796875" customWidth="1"/>
    <col min="15361" max="15361" width="5.81640625" customWidth="1"/>
    <col min="15362" max="15362" width="23.1796875" customWidth="1"/>
    <col min="15363" max="15367" width="10.1796875" customWidth="1"/>
    <col min="15368" max="15368" width="11.1796875" customWidth="1"/>
    <col min="15617" max="15617" width="5.81640625" customWidth="1"/>
    <col min="15618" max="15618" width="23.1796875" customWidth="1"/>
    <col min="15619" max="15623" width="10.1796875" customWidth="1"/>
    <col min="15624" max="15624" width="11.1796875" customWidth="1"/>
    <col min="15873" max="15873" width="5.81640625" customWidth="1"/>
    <col min="15874" max="15874" width="23.1796875" customWidth="1"/>
    <col min="15875" max="15879" width="10.1796875" customWidth="1"/>
    <col min="15880" max="15880" width="11.1796875" customWidth="1"/>
    <col min="16129" max="16129" width="5.81640625" customWidth="1"/>
    <col min="16130" max="16130" width="23.1796875" customWidth="1"/>
    <col min="16131" max="16135" width="10.1796875" customWidth="1"/>
    <col min="16136" max="16136" width="11.1796875" customWidth="1"/>
  </cols>
  <sheetData>
    <row r="1" spans="1:8">
      <c r="A1" s="208" t="s">
        <v>139</v>
      </c>
      <c r="G1" s="209" t="s">
        <v>23</v>
      </c>
      <c r="H1" s="209">
        <f>【ケアハウス】別記様式２!H16</f>
        <v>0</v>
      </c>
    </row>
    <row r="2" spans="1:8">
      <c r="G2" s="209" t="s">
        <v>21</v>
      </c>
      <c r="H2" s="230">
        <f>【ケアハウス】別記様式２!H15</f>
        <v>0</v>
      </c>
    </row>
    <row r="3" spans="1:8">
      <c r="A3" s="208" t="s">
        <v>140</v>
      </c>
    </row>
    <row r="4" spans="1:8" ht="28.25" customHeight="1">
      <c r="A4" s="326" t="s">
        <v>173</v>
      </c>
      <c r="B4" s="326"/>
      <c r="C4" s="326"/>
      <c r="D4" s="326"/>
      <c r="E4" s="326"/>
      <c r="F4" s="326"/>
      <c r="G4" s="326"/>
      <c r="H4" s="326"/>
    </row>
    <row r="5" spans="1:8" ht="36" customHeight="1">
      <c r="A5" s="209" t="s">
        <v>141</v>
      </c>
      <c r="B5" s="209"/>
      <c r="C5" s="339" t="s">
        <v>142</v>
      </c>
      <c r="D5" s="339"/>
      <c r="E5" s="335" t="s">
        <v>143</v>
      </c>
      <c r="F5" s="335"/>
    </row>
    <row r="6" spans="1:8">
      <c r="A6" s="229">
        <v>0</v>
      </c>
      <c r="B6" s="209" t="s">
        <v>144</v>
      </c>
      <c r="C6" s="338">
        <f>IF(A6=1,9000*別表4!C33/12,0)</f>
        <v>0</v>
      </c>
      <c r="D6" s="338"/>
      <c r="E6" s="338" t="e">
        <f>ROUNDDOWN(C6/(別表３!$B$28/12),0)</f>
        <v>#DIV/0!</v>
      </c>
      <c r="F6" s="338"/>
    </row>
    <row r="7" spans="1:8">
      <c r="A7" s="229">
        <v>0</v>
      </c>
      <c r="B7" s="209" t="s">
        <v>145</v>
      </c>
      <c r="C7" s="338">
        <f>IF(A7=1,ROUNDDOWN((別表３!E28+処遇改善額!C6*12)*0.0116/12,0),0)</f>
        <v>0</v>
      </c>
      <c r="D7" s="338"/>
      <c r="E7" s="338" t="e">
        <f>ROUNDDOWN(C7/(別表３!$B$28/12),0)</f>
        <v>#DIV/0!</v>
      </c>
      <c r="F7" s="338"/>
    </row>
    <row r="8" spans="1:8">
      <c r="A8" s="229">
        <v>0</v>
      </c>
      <c r="B8" s="209" t="s">
        <v>146</v>
      </c>
      <c r="C8" s="338">
        <f>IF(A8=1,(10000*(別表4!C29)/12)+(9000*別表4!C33/12),0)</f>
        <v>0</v>
      </c>
      <c r="D8" s="338"/>
      <c r="E8" s="338" t="e">
        <f>ROUNDDOWN(C8/(別表３!$B$28/12),0)</f>
        <v>#DIV/0!</v>
      </c>
      <c r="F8" s="338"/>
    </row>
    <row r="9" spans="1:8">
      <c r="A9" s="229">
        <v>0</v>
      </c>
      <c r="B9" s="209" t="s">
        <v>147</v>
      </c>
      <c r="C9" s="338">
        <f>IF(A9=1,(10000*(別表4!C29)/12)+(9000*別表4!C33/12),0)</f>
        <v>0</v>
      </c>
      <c r="D9" s="338"/>
      <c r="E9" s="338" t="e">
        <f>ROUNDDOWN(C9/(別表３!$B$28/12),0)</f>
        <v>#DIV/0!</v>
      </c>
      <c r="F9" s="338"/>
    </row>
    <row r="11" spans="1:8">
      <c r="A11" s="333" t="s">
        <v>148</v>
      </c>
      <c r="B11" s="333"/>
      <c r="C11" s="333"/>
      <c r="D11" s="333"/>
      <c r="E11" s="333"/>
      <c r="F11" s="334">
        <f>$C$6*12+$C$7*12+$C$8*6+$C$9*10</f>
        <v>0</v>
      </c>
      <c r="G11" s="334"/>
      <c r="H11" s="334"/>
    </row>
    <row r="12" spans="1:8">
      <c r="A12" s="333" t="s">
        <v>149</v>
      </c>
      <c r="B12" s="333"/>
      <c r="C12" s="333"/>
      <c r="D12" s="333"/>
      <c r="E12" s="333"/>
      <c r="F12" s="334">
        <f>SUM($D$41+$F$41+$H$41)</f>
        <v>0</v>
      </c>
      <c r="G12" s="334"/>
      <c r="H12" s="334"/>
    </row>
    <row r="13" spans="1:8" ht="43.75" customHeight="1">
      <c r="A13" s="335" t="s">
        <v>150</v>
      </c>
      <c r="B13" s="335"/>
      <c r="C13" s="335"/>
      <c r="D13" s="335"/>
      <c r="E13" s="335"/>
      <c r="F13" s="336"/>
      <c r="G13" s="336"/>
      <c r="H13" s="336"/>
    </row>
    <row r="14" spans="1:8" ht="22.25" customHeight="1">
      <c r="A14" s="335" t="s">
        <v>151</v>
      </c>
      <c r="B14" s="335"/>
      <c r="C14" s="210"/>
      <c r="D14" s="211" t="s">
        <v>152</v>
      </c>
      <c r="E14" s="210"/>
      <c r="F14" s="211" t="s">
        <v>153</v>
      </c>
      <c r="G14" s="210"/>
      <c r="H14" s="211" t="s">
        <v>154</v>
      </c>
    </row>
    <row r="15" spans="1:8" ht="30.65" customHeight="1">
      <c r="A15" s="335"/>
      <c r="B15" s="335"/>
      <c r="C15" s="212"/>
      <c r="D15" s="213" t="s">
        <v>155</v>
      </c>
      <c r="E15" s="212"/>
      <c r="F15" s="337" t="s">
        <v>156</v>
      </c>
      <c r="G15" s="337"/>
      <c r="H15" s="337"/>
    </row>
    <row r="17" spans="1:8">
      <c r="A17" t="s">
        <v>157</v>
      </c>
    </row>
    <row r="18" spans="1:8">
      <c r="A18" s="214" t="s">
        <v>56</v>
      </c>
    </row>
    <row r="19" spans="1:8" ht="13.25" customHeight="1">
      <c r="A19" s="327" t="s">
        <v>158</v>
      </c>
      <c r="B19" s="330"/>
      <c r="C19" s="319" t="s">
        <v>159</v>
      </c>
      <c r="D19" s="321" t="s">
        <v>160</v>
      </c>
      <c r="E19" s="319" t="s">
        <v>159</v>
      </c>
      <c r="F19" s="321" t="s">
        <v>160</v>
      </c>
      <c r="G19" s="319" t="s">
        <v>159</v>
      </c>
      <c r="H19" s="321" t="s">
        <v>160</v>
      </c>
    </row>
    <row r="20" spans="1:8" ht="13.25" customHeight="1">
      <c r="A20" s="328"/>
      <c r="B20" s="331"/>
      <c r="C20" s="320"/>
      <c r="D20" s="322"/>
      <c r="E20" s="320"/>
      <c r="F20" s="322"/>
      <c r="G20" s="320"/>
      <c r="H20" s="322"/>
    </row>
    <row r="21" spans="1:8">
      <c r="A21" s="329"/>
      <c r="B21" s="332"/>
      <c r="C21" s="209" t="s">
        <v>161</v>
      </c>
      <c r="D21" s="209" t="s">
        <v>161</v>
      </c>
      <c r="E21" s="209" t="s">
        <v>162</v>
      </c>
      <c r="F21" s="209" t="s">
        <v>162</v>
      </c>
      <c r="G21" s="209" t="s">
        <v>167</v>
      </c>
      <c r="H21" s="209" t="s">
        <v>167</v>
      </c>
    </row>
    <row r="22" spans="1:8">
      <c r="A22" s="323">
        <v>1</v>
      </c>
      <c r="B22" s="215">
        <v>7000</v>
      </c>
      <c r="C22" s="216">
        <f>SUM(別表２!B7:C7)</f>
        <v>0</v>
      </c>
      <c r="D22" s="217">
        <f>IF(別表１!$B$12=0,0,IF(B22&lt;=別表１!$B$12,0,IF(別表１!$B$12+($E$6+$E$7+$E$8)-B22&gt;0,B22-別表１!$B$12,($E$6+$E$7+$E$8))))</f>
        <v>0</v>
      </c>
      <c r="E22" s="216">
        <f>SUM(別表２!D7:G7)</f>
        <v>0</v>
      </c>
      <c r="F22" s="217">
        <f>IF(別表１!$B$12=0,0,IF($B22&lt;=別表１!$B$12,0,IF(別表１!$B$12+($E$6+$E$7+$E$8+$E$9)-$B22&gt;0,$B22-別表１!$B$12,($E$6+$E$7+$E$8+$E$9))))</f>
        <v>0</v>
      </c>
      <c r="G22" s="216">
        <f>SUM(別表２!H7:M7)</f>
        <v>0</v>
      </c>
      <c r="H22" s="217">
        <f>IF(別表１!$B$12=0,0,IF($B22&lt;=別表１!$B$12,0,IF(別表１!$B$12+($E$6+$E$7+$E$9)-$B22&gt;0,$B22-別表１!$B$12,($E$6+$E$7+$E$9))))</f>
        <v>0</v>
      </c>
    </row>
    <row r="23" spans="1:8">
      <c r="A23" s="283"/>
      <c r="B23" s="218">
        <v>10000</v>
      </c>
      <c r="C23" s="216">
        <f>SUM(別表２!B8:C8)</f>
        <v>0</v>
      </c>
      <c r="D23" s="217">
        <f>IF(別表１!$B$12=0,0,IF(B23&lt;=別表１!$B$12,0,IF(別表１!$B$12+($E$6+$E$7+$E$8)-B23&gt;0,B23-別表１!$B$12,($E$6+$E$7+$E$8))))</f>
        <v>0</v>
      </c>
      <c r="E23" s="216">
        <f>SUM(別表２!D8:G8)</f>
        <v>0</v>
      </c>
      <c r="F23" s="217">
        <f>IF(別表１!$B$12=0,0,IF($B23&lt;=別表１!$B$12,0,IF(別表１!$B$12+($E$6+$E$7+$E$8+$E$9)-$B23&gt;0,$B23-別表１!$B$12,($E$6+$E$7+$E$8+$E$9))))</f>
        <v>0</v>
      </c>
      <c r="G23" s="216">
        <f>SUM(別表２!H8:M8)</f>
        <v>0</v>
      </c>
      <c r="H23" s="217">
        <f>IF(別表１!$B$12=0,0,IF($B23&lt;=別表１!$B$12,0,IF(別表１!$B$12+($E$6+$E$7+$E$9)-$B23&gt;0,$B23-別表１!$B$12,($E$6+$E$7+$E$9))))</f>
        <v>0</v>
      </c>
    </row>
    <row r="24" spans="1:8">
      <c r="A24" s="219">
        <v>2</v>
      </c>
      <c r="B24" s="218">
        <v>13000</v>
      </c>
      <c r="C24" s="216">
        <f>SUM(別表２!B9:C9)</f>
        <v>0</v>
      </c>
      <c r="D24" s="217">
        <f>IF(別表１!$B$12=0,0,IF(B24&lt;=別表１!$B$12,0,IF(別表１!$B$12+($E$6+$E$7+$E$8)-B24&gt;0,B24-別表１!$B$12,($E$6+$E$7+$E$8))))</f>
        <v>0</v>
      </c>
      <c r="E24" s="216">
        <f>SUM(別表２!D9:G9)</f>
        <v>0</v>
      </c>
      <c r="F24" s="217">
        <f>IF(別表１!$B$12=0,0,IF($B24&lt;=別表１!$B$12,0,IF(別表１!$B$12+($E$6+$E$7+$E$8+$E$9)-$B24&gt;0,$B24-別表１!$B$12,($E$6+$E$7+$E$8+$E$9))))</f>
        <v>0</v>
      </c>
      <c r="G24" s="216">
        <f>SUM(別表２!H9:M9)</f>
        <v>0</v>
      </c>
      <c r="H24" s="217">
        <f>IF(別表１!$B$12=0,0,IF($B24&lt;=別表１!$B$12,0,IF(別表１!$B$12+($E$6+$E$7+$E$9)-$B24&gt;0,$B24-別表１!$B$12,($E$6+$E$7+$E$9))))</f>
        <v>0</v>
      </c>
    </row>
    <row r="25" spans="1:8">
      <c r="A25" s="219">
        <v>3</v>
      </c>
      <c r="B25" s="218">
        <v>16000</v>
      </c>
      <c r="C25" s="216">
        <f>SUM(別表２!B10:C10)</f>
        <v>0</v>
      </c>
      <c r="D25" s="217">
        <f>IF(別表１!$B$12=0,0,IF(B25&lt;=別表１!$B$12,0,IF(別表１!$B$12+($E$6+$E$7+$E$8)-B25&gt;0,B25-別表１!$B$12,($E$6+$E$7+$E$8))))</f>
        <v>0</v>
      </c>
      <c r="E25" s="216">
        <f>SUM(別表２!D10:G10)</f>
        <v>0</v>
      </c>
      <c r="F25" s="217">
        <f>IF(別表１!$B$12=0,0,IF($B25&lt;=別表１!$B$12,0,IF(別表１!$B$12+($E$6+$E$7+$E$8+$E$9)-$B25&gt;0,$B25-別表１!$B$12,($E$6+$E$7+$E$8+$E$9))))</f>
        <v>0</v>
      </c>
      <c r="G25" s="216">
        <f>SUM(別表２!H10:M10)</f>
        <v>0</v>
      </c>
      <c r="H25" s="217">
        <f>IF(別表１!$B$12=0,0,IF($B25&lt;=別表１!$B$12,0,IF(別表１!$B$12+($E$6+$E$7+$E$9)-$B25&gt;0,$B25-別表１!$B$12,($E$6+$E$7+$E$9))))</f>
        <v>0</v>
      </c>
    </row>
    <row r="26" spans="1:8">
      <c r="A26" s="219">
        <v>4</v>
      </c>
      <c r="B26" s="218">
        <v>19000</v>
      </c>
      <c r="C26" s="216">
        <f>SUM(別表２!B11:C11)</f>
        <v>0</v>
      </c>
      <c r="D26" s="217">
        <f>IF(別表１!$B$12=0,0,IF(B26&lt;=別表１!$B$12,0,IF(別表１!$B$12+($E$6+$E$7+$E$8)-B26&gt;0,B26-別表１!$B$12,($E$6+$E$7+$E$8))))</f>
        <v>0</v>
      </c>
      <c r="E26" s="216">
        <f>SUM(別表２!D11:G11)</f>
        <v>0</v>
      </c>
      <c r="F26" s="217">
        <f>IF(別表１!$B$12=0,0,IF($B26&lt;=別表１!$B$12,0,IF(別表１!$B$12+($E$6+$E$7+$E$8+$E$9)-$B26&gt;0,$B26-別表１!$B$12,($E$6+$E$7+$E$8+$E$9))))</f>
        <v>0</v>
      </c>
      <c r="G26" s="216">
        <f>SUM(別表２!H11:M11)</f>
        <v>0</v>
      </c>
      <c r="H26" s="217">
        <f>IF(別表１!$B$12=0,0,IF($B26&lt;=別表１!$B$12,0,IF(別表１!$B$12+($E$6+$E$7+$E$9)-$B26&gt;0,$B26-別表１!$B$12,($E$6+$E$7+$E$9))))</f>
        <v>0</v>
      </c>
    </row>
    <row r="27" spans="1:8">
      <c r="A27" s="219">
        <v>5</v>
      </c>
      <c r="B27" s="218">
        <v>22000</v>
      </c>
      <c r="C27" s="216">
        <f>SUM(別表２!B12:C12)</f>
        <v>0</v>
      </c>
      <c r="D27" s="217">
        <f>IF(別表１!$B$12=0,0,IF(B27&lt;=別表１!$B$12,0,IF(別表１!$B$12+($E$6+$E$7+$E$8)-B27&gt;0,B27-別表１!$B$12,($E$6+$E$7+$E$8))))</f>
        <v>0</v>
      </c>
      <c r="E27" s="216">
        <f>SUM(別表２!D12:G12)</f>
        <v>0</v>
      </c>
      <c r="F27" s="217">
        <f>IF(別表１!$B$12=0,0,IF($B27&lt;=別表１!$B$12,0,IF(別表１!$B$12+($E$6+$E$7+$E$8+$E$9)-$B27&gt;0,$B27-別表１!$B$12,($E$6+$E$7+$E$8+$E$9))))</f>
        <v>0</v>
      </c>
      <c r="G27" s="216">
        <f>SUM(別表２!H12:M12)</f>
        <v>0</v>
      </c>
      <c r="H27" s="217">
        <f>IF(別表１!$B$12=0,0,IF($B27&lt;=別表１!$B$12,0,IF(別表１!$B$12+($E$6+$E$7+$E$9)-$B27&gt;0,$B27-別表１!$B$12,($E$6+$E$7+$E$9))))</f>
        <v>0</v>
      </c>
    </row>
    <row r="28" spans="1:8">
      <c r="A28" s="219">
        <v>6</v>
      </c>
      <c r="B28" s="218">
        <v>25000</v>
      </c>
      <c r="C28" s="216">
        <f>SUM(別表２!B13:C13)</f>
        <v>0</v>
      </c>
      <c r="D28" s="217">
        <f>IF(別表１!$B$12=0,0,IF(B28&lt;=別表１!$B$12,0,IF(別表１!$B$12+($E$6+$E$7+$E$8)-B28&gt;0,B28-別表１!$B$12,($E$6+$E$7+$E$8))))</f>
        <v>0</v>
      </c>
      <c r="E28" s="216">
        <f>SUM(別表２!D13:G13)</f>
        <v>0</v>
      </c>
      <c r="F28" s="217">
        <f>IF(別表１!$B$12=0,0,IF($B28&lt;=別表１!$B$12,0,IF(別表１!$B$12+($E$6+$E$7+$E$8+$E$9)-$B28&gt;0,$B28-別表１!$B$12,($E$6+$E$7+$E$8+$E$9))))</f>
        <v>0</v>
      </c>
      <c r="G28" s="216">
        <f>SUM(別表２!H13:M13)</f>
        <v>0</v>
      </c>
      <c r="H28" s="217">
        <f>IF(別表１!$B$12=0,0,IF($B28&lt;=別表１!$B$12,0,IF(別表１!$B$12+($E$6+$E$7+$E$9)-$B28&gt;0,$B28-別表１!$B$12,($E$6+$E$7+$E$9))))</f>
        <v>0</v>
      </c>
    </row>
    <row r="29" spans="1:8">
      <c r="A29" s="219">
        <v>7</v>
      </c>
      <c r="B29" s="218">
        <v>30000</v>
      </c>
      <c r="C29" s="216">
        <f>SUM(別表２!B14:C14)</f>
        <v>0</v>
      </c>
      <c r="D29" s="217">
        <f>IF(別表１!$B$12=0,0,IF(B29&lt;=別表１!$B$12,0,IF(別表１!$B$12+($E$6+$E$7+$E$8)-B29&gt;0,B29-別表１!$B$12,($E$6+$E$7+$E$8))))</f>
        <v>0</v>
      </c>
      <c r="E29" s="216">
        <f>SUM(別表２!D14:G14)</f>
        <v>0</v>
      </c>
      <c r="F29" s="217">
        <f>IF(別表１!$B$12=0,0,IF($B29&lt;=別表１!$B$12,0,IF(別表１!$B$12+($E$6+$E$7+$E$8+$E$9)-$B29&gt;0,$B29-別表１!$B$12,($E$6+$E$7+$E$8+$E$9))))</f>
        <v>0</v>
      </c>
      <c r="G29" s="216">
        <f>SUM(別表２!H14:M14)</f>
        <v>0</v>
      </c>
      <c r="H29" s="217">
        <f>IF(別表１!$B$12=0,0,IF($B29&lt;=別表１!$B$12,0,IF(別表１!$B$12+($E$6+$E$7+$E$9)-$B29&gt;0,$B29-別表１!$B$12,($E$6+$E$7+$E$9))))</f>
        <v>0</v>
      </c>
    </row>
    <row r="30" spans="1:8">
      <c r="A30" s="219">
        <v>8</v>
      </c>
      <c r="B30" s="218">
        <v>35000</v>
      </c>
      <c r="C30" s="216">
        <f>SUM(別表２!B15:C15)</f>
        <v>0</v>
      </c>
      <c r="D30" s="217">
        <f>IF(別表１!$B$12=0,0,IF(B30&lt;=別表１!$B$12,0,IF(別表１!$B$12+($E$6+$E$7+$E$8)-B30&gt;0,B30-別表１!$B$12,($E$6+$E$7+$E$8))))</f>
        <v>0</v>
      </c>
      <c r="E30" s="216">
        <f>SUM(別表２!D15:G15)</f>
        <v>0</v>
      </c>
      <c r="F30" s="217">
        <f>IF(別表１!$B$12=0,0,IF($B30&lt;=別表１!$B$12,0,IF(別表１!$B$12+($E$6+$E$7+$E$8+$E$9)-$B30&gt;0,$B30-別表１!$B$12,($E$6+$E$7+$E$8+$E$9))))</f>
        <v>0</v>
      </c>
      <c r="G30" s="216">
        <f>SUM(別表２!H15:M15)</f>
        <v>0</v>
      </c>
      <c r="H30" s="217">
        <f>IF(別表１!$B$12=0,0,IF($B30&lt;=別表１!$B$12,0,IF(別表１!$B$12+($E$6+$E$7+$E$9)-$B30&gt;0,$B30-別表１!$B$12,($E$6+$E$7+$E$9))))</f>
        <v>0</v>
      </c>
    </row>
    <row r="31" spans="1:8">
      <c r="A31" s="219">
        <v>9</v>
      </c>
      <c r="B31" s="218">
        <v>40000</v>
      </c>
      <c r="C31" s="216">
        <f>SUM(別表２!B16:C16)</f>
        <v>0</v>
      </c>
      <c r="D31" s="217">
        <f>IF(別表１!$B$12=0,0,IF(B31&lt;=別表１!$B$12,0,IF(別表１!$B$12+($E$6+$E$7+$E$8)-B31&gt;0,B31-別表１!$B$12,($E$6+$E$7+$E$8))))</f>
        <v>0</v>
      </c>
      <c r="E31" s="216">
        <f>SUM(別表２!D16:G16)</f>
        <v>0</v>
      </c>
      <c r="F31" s="217">
        <f>IF(別表１!$B$12=0,0,IF($B31&lt;=別表１!$B$12,0,IF(別表１!$B$12+($E$6+$E$7+$E$8+$E$9)-$B31&gt;0,$B31-別表１!$B$12,($E$6+$E$7+$E$8+$E$9))))</f>
        <v>0</v>
      </c>
      <c r="G31" s="216">
        <f>SUM(別表２!H16:M16)</f>
        <v>0</v>
      </c>
      <c r="H31" s="217">
        <f>IF(別表１!$B$12=0,0,IF($B31&lt;=別表１!$B$12,0,IF(別表１!$B$12+($E$6+$E$7+$E$9)-$B31&gt;0,$B31-別表１!$B$12,($E$6+$E$7+$E$9))))</f>
        <v>0</v>
      </c>
    </row>
    <row r="32" spans="1:8">
      <c r="A32" s="219">
        <v>10</v>
      </c>
      <c r="B32" s="218">
        <v>45000</v>
      </c>
      <c r="C32" s="216">
        <f>SUM(別表２!B17:C17)</f>
        <v>0</v>
      </c>
      <c r="D32" s="217">
        <f>IF(別表１!$B$12=0,0,IF(B32&lt;=別表１!$B$12,0,IF(別表１!$B$12+($E$6+$E$7+$E$8)-B32&gt;0,B32-別表１!$B$12,($E$6+$E$7+$E$8))))</f>
        <v>0</v>
      </c>
      <c r="E32" s="216">
        <f>SUM(別表２!D17:G17)</f>
        <v>0</v>
      </c>
      <c r="F32" s="217">
        <f>IF(別表１!$B$12=0,0,IF($B32&lt;=別表１!$B$12,0,IF(別表１!$B$12+($E$6+$E$7+$E$8+$E$9)-$B32&gt;0,$B32-別表１!$B$12,($E$6+$E$7+$E$8+$E$9))))</f>
        <v>0</v>
      </c>
      <c r="G32" s="216">
        <f>SUM(別表２!H17:M17)</f>
        <v>0</v>
      </c>
      <c r="H32" s="217">
        <f>IF(別表１!$B$12=0,0,IF($B32&lt;=別表１!$B$12,0,IF(別表１!$B$12+($E$6+$E$7+$E$9)-$B32&gt;0,$B32-別表１!$B$12,($E$6+$E$7+$E$9))))</f>
        <v>0</v>
      </c>
    </row>
    <row r="33" spans="1:8">
      <c r="A33" s="219">
        <v>11</v>
      </c>
      <c r="B33" s="218">
        <v>50000</v>
      </c>
      <c r="C33" s="216">
        <f>SUM(別表２!B18:C18)</f>
        <v>0</v>
      </c>
      <c r="D33" s="217">
        <f>IF(別表１!$B$12=0,0,IF(B33&lt;=別表１!$B$12,0,IF(別表１!$B$12+($E$6+$E$7+$E$8)-B33&gt;0,B33-別表１!$B$12,($E$6+$E$7+$E$8))))</f>
        <v>0</v>
      </c>
      <c r="E33" s="216">
        <f>SUM(別表２!D18:G18)</f>
        <v>0</v>
      </c>
      <c r="F33" s="217">
        <f>IF(別表１!$B$12=0,0,IF($B33&lt;=別表１!$B$12,0,IF(別表１!$B$12+($E$6+$E$7+$E$8+$E$9)-$B33&gt;0,$B33-別表１!$B$12,($E$6+$E$7+$E$8+$E$9))))</f>
        <v>0</v>
      </c>
      <c r="G33" s="216">
        <f>SUM(別表２!H18:M18)</f>
        <v>0</v>
      </c>
      <c r="H33" s="217">
        <f>IF(別表１!$B$12=0,0,IF($B33&lt;=別表１!$B$12,0,IF(別表１!$B$12+($E$6+$E$7+$E$9)-$B33&gt;0,$B33-別表１!$B$12,($E$6+$E$7+$E$9))))</f>
        <v>0</v>
      </c>
    </row>
    <row r="34" spans="1:8">
      <c r="A34" s="219">
        <v>12</v>
      </c>
      <c r="B34" s="218">
        <v>57000</v>
      </c>
      <c r="C34" s="216">
        <f>SUM(別表２!B19:C19)</f>
        <v>0</v>
      </c>
      <c r="D34" s="217">
        <f>IF(別表１!$B$12=0,0,IF(B34&lt;=別表１!$B$12,0,IF(別表１!$B$12+($E$6+$E$7+$E$8)-B34&gt;0,B34-別表１!$B$12,($E$6+$E$7+$E$8))))</f>
        <v>0</v>
      </c>
      <c r="E34" s="216">
        <f>SUM(別表２!D19:G19)</f>
        <v>0</v>
      </c>
      <c r="F34" s="217">
        <f>IF(別表１!$B$12=0,0,IF($B34&lt;=別表１!$B$12,0,IF(別表１!$B$12+($E$6+$E$7+$E$8+$E$9)-$B34&gt;0,$B34-別表１!$B$12,($E$6+$E$7+$E$8+$E$9))))</f>
        <v>0</v>
      </c>
      <c r="G34" s="216">
        <f>SUM(別表２!H19:M19)</f>
        <v>0</v>
      </c>
      <c r="H34" s="217">
        <f>IF(別表１!$B$12=0,0,IF($B34&lt;=別表１!$B$12,0,IF(別表１!$B$12+($E$6+$E$7+$E$9)-$B34&gt;0,$B34-別表１!$B$12,($E$6+$E$7+$E$9))))</f>
        <v>0</v>
      </c>
    </row>
    <row r="35" spans="1:8">
      <c r="A35" s="219">
        <v>13</v>
      </c>
      <c r="B35" s="218">
        <v>64000</v>
      </c>
      <c r="C35" s="216">
        <f>SUM(別表２!B20:C20)</f>
        <v>0</v>
      </c>
      <c r="D35" s="217">
        <f>IF(別表１!$B$12=0,0,IF(B35&lt;=別表１!$B$12,0,IF(別表１!$B$12+($E$6+$E$7+$E$8)-B35&gt;0,B35-別表１!$B$12,($E$6+$E$7+$E$8))))</f>
        <v>0</v>
      </c>
      <c r="E35" s="216">
        <f>SUM(別表２!D20:G20)</f>
        <v>0</v>
      </c>
      <c r="F35" s="217">
        <f>IF(別表１!$B$12=0,0,IF($B35&lt;=別表１!$B$12,0,IF(別表１!$B$12+($E$6+$E$7+$E$8+$E$9)-$B35&gt;0,$B35-別表１!$B$12,($E$6+$E$7+$E$8+$E$9))))</f>
        <v>0</v>
      </c>
      <c r="G35" s="216">
        <f>SUM(別表２!H20:M20)</f>
        <v>0</v>
      </c>
      <c r="H35" s="217">
        <f>IF(別表１!$B$12=0,0,IF($B35&lt;=別表１!$B$12,0,IF(別表１!$B$12+($E$6+$E$7+$E$9)-$B35&gt;0,$B35-別表１!$B$12,($E$6+$E$7+$E$9))))</f>
        <v>0</v>
      </c>
    </row>
    <row r="36" spans="1:8">
      <c r="A36" s="219">
        <v>14</v>
      </c>
      <c r="B36" s="218">
        <v>71000</v>
      </c>
      <c r="C36" s="216">
        <f>SUM(別表２!B21:C21)</f>
        <v>0</v>
      </c>
      <c r="D36" s="217">
        <f>IF(別表１!$B$12=0,0,IF(B36&lt;=別表１!$B$12,0,IF(別表１!$B$12+($E$6+$E$7+$E$8)-B36&gt;0,B36-別表１!$B$12,($E$6+$E$7+$E$8))))</f>
        <v>0</v>
      </c>
      <c r="E36" s="216">
        <f>SUM(別表２!D21:G21)</f>
        <v>0</v>
      </c>
      <c r="F36" s="217">
        <f>IF(別表１!$B$12=0,0,IF($B36&lt;=別表１!$B$12,0,IF(別表１!$B$12+($E$6+$E$7+$E$8+$E$9)-$B36&gt;0,$B36-別表１!$B$12,($E$6+$E$7+$E$8+$E$9))))</f>
        <v>0</v>
      </c>
      <c r="G36" s="216">
        <f>SUM(別表２!H21:M21)</f>
        <v>0</v>
      </c>
      <c r="H36" s="217">
        <f>IF(別表１!$B$12=0,0,IF($B36&lt;=別表１!$B$12,0,IF(別表１!$B$12+($E$6+$E$7+$E$9)-$B36&gt;0,$B36-別表１!$B$12,($E$6+$E$7+$E$9))))</f>
        <v>0</v>
      </c>
    </row>
    <row r="37" spans="1:8">
      <c r="A37" s="219">
        <v>15</v>
      </c>
      <c r="B37" s="218">
        <v>78000</v>
      </c>
      <c r="C37" s="216">
        <f>SUM(別表２!B22:C22)</f>
        <v>0</v>
      </c>
      <c r="D37" s="217">
        <f>IF(別表１!$B$12=0,0,IF(B37&lt;=別表１!$B$12,0,IF(別表１!$B$12+($E$6+$E$7+$E$8)-B37&gt;0,B37-別表１!$B$12,($E$6+$E$7+$E$8))))</f>
        <v>0</v>
      </c>
      <c r="E37" s="216">
        <f>SUM(別表２!D22:G22)</f>
        <v>0</v>
      </c>
      <c r="F37" s="217">
        <f>IF(別表１!$B$12=0,0,IF($B37&lt;=別表１!$B$12,0,IF(別表１!$B$12+($E$6+$E$7+$E$8+$E$9)-$B37&gt;0,$B37-別表１!$B$12,($E$6+$E$7+$E$8+$E$9))))</f>
        <v>0</v>
      </c>
      <c r="G37" s="216">
        <f>SUM(別表２!H22:M22)</f>
        <v>0</v>
      </c>
      <c r="H37" s="217">
        <f>IF(別表１!$B$12=0,0,IF($B37&lt;=別表１!$B$12,0,IF(別表１!$B$12+($E$6+$E$7+$E$9)-$B37&gt;0,$B37-別表１!$B$12,($E$6+$E$7+$E$9))))</f>
        <v>0</v>
      </c>
    </row>
    <row r="38" spans="1:8">
      <c r="A38" s="219">
        <v>16</v>
      </c>
      <c r="B38" s="218">
        <v>85000</v>
      </c>
      <c r="C38" s="216">
        <f>SUM(別表２!B23:C23)</f>
        <v>0</v>
      </c>
      <c r="D38" s="217">
        <f>IF(別表１!$B$12=0,0,IF(B38&lt;=別表１!$B$12,0,IF(別表１!$B$12+($E$6+$E$7+$E$8)-B38&gt;0,B38-別表１!$B$12,($E$6+$E$7+$E$8))))</f>
        <v>0</v>
      </c>
      <c r="E38" s="216">
        <f>SUM(別表２!D23:G23)</f>
        <v>0</v>
      </c>
      <c r="F38" s="217">
        <f>IF(別表１!$B$12=0,0,IF($B38&lt;=別表１!$B$12,0,IF(別表１!$B$12+($E$6+$E$7+$E$8+$E$9)-$B38&gt;0,$B38-別表１!$B$12,($E$6+$E$7+$E$8+$E$9))))</f>
        <v>0</v>
      </c>
      <c r="G38" s="216">
        <f>SUM(別表２!H23:M23)</f>
        <v>0</v>
      </c>
      <c r="H38" s="217">
        <f>IF(別表１!$B$12=0,0,IF($B38&lt;=別表１!$B$12,0,IF(別表１!$B$12+($E$6+$E$7+$E$9)-$B38&gt;0,$B38-別表１!$B$12,($E$6+$E$7+$E$9))))</f>
        <v>0</v>
      </c>
    </row>
    <row r="39" spans="1:8">
      <c r="A39" s="219">
        <v>17</v>
      </c>
      <c r="B39" s="218">
        <v>92000</v>
      </c>
      <c r="C39" s="216">
        <f>SUM(別表２!B24:C24)</f>
        <v>0</v>
      </c>
      <c r="D39" s="217">
        <f>IF(別表１!$B$12=0,0,IF(B39&lt;=別表１!$B$12,0,IF(別表１!$B$12+($E$6+$E$7+$E$8)-B39&gt;0,B39-別表１!$B$12,($E$6+$E$7+$E$8))))</f>
        <v>0</v>
      </c>
      <c r="E39" s="216">
        <f>SUM(別表２!D24:G24)</f>
        <v>0</v>
      </c>
      <c r="F39" s="217">
        <f>IF(別表１!$B$12=0,0,IF($B39&lt;=別表１!$B$12,0,IF(別表１!$B$12+($E$6+$E$7+$E$8+$E$9)-$B39&gt;0,$B39-別表１!$B$12,($E$6+$E$7+$E$8+$E$9))))</f>
        <v>0</v>
      </c>
      <c r="G39" s="216">
        <f>SUM(別表２!H24:M24)</f>
        <v>0</v>
      </c>
      <c r="H39" s="217">
        <f>IF(別表１!$B$12=0,0,IF($B39&lt;=別表１!$B$12,0,IF(別表１!$B$12+($E$6+$E$7+$E$9)-$B39&gt;0,$B39-別表１!$B$12,($E$6+$E$7+$E$9))))</f>
        <v>0</v>
      </c>
    </row>
    <row r="40" spans="1:8" ht="39.5" thickBot="1">
      <c r="A40" s="220">
        <v>18</v>
      </c>
      <c r="B40" s="221" t="s">
        <v>163</v>
      </c>
      <c r="C40" s="222">
        <f>SUM(別表２!B25:C25)</f>
        <v>0</v>
      </c>
      <c r="D40" s="223">
        <f>IF(別表１!$B$12=0,0,($E$6+$E$7+$E$8))</f>
        <v>0</v>
      </c>
      <c r="E40" s="222">
        <f>SUM(別表２!D25:G25)</f>
        <v>0</v>
      </c>
      <c r="F40" s="223">
        <f>IF(別表１!$B$12=0,0,($E$6+$E$7+$E$8+$E$9))</f>
        <v>0</v>
      </c>
      <c r="G40" s="222">
        <f>SUM(別表２!H25:M25)</f>
        <v>0</v>
      </c>
      <c r="H40" s="223">
        <f>IF(別表１!$B$12=0,0,($E$6+$E$7+$E$9))</f>
        <v>0</v>
      </c>
    </row>
    <row r="41" spans="1:8" ht="13.5" thickTop="1">
      <c r="A41" s="324" t="s">
        <v>164</v>
      </c>
      <c r="B41" s="325"/>
      <c r="C41" s="224">
        <f>SUM(C22:C40)</f>
        <v>0</v>
      </c>
      <c r="D41" s="225">
        <f>$C$22*$D$22+$C$23*$D$23+$C$24*$D$24+$C$25*$D$25+$C$26*$D$26+$C$27*$D$27+$C$28*$D$28+$C$29*$D$29+$C$30*$D$30+$C$31*$D$31+$C$32*$D$32+$C$33*$D$33+$C$34*$D$34+$C$35*$D$35+$C$36*$D$36+$C$37*$D$37+$C$38*$D$38+$C$39*$D$39+$C$40*$D$40</f>
        <v>0</v>
      </c>
      <c r="E41" s="224">
        <f>SUM(E22:E40)</f>
        <v>0</v>
      </c>
      <c r="F41" s="225">
        <f>$E$22*$F$22+$E$23*$F$23+$E$24*$F$24+$E$25*$F$25+$E$26*$F$26+$E$27*$F$27+$E$28*$F$28+$E$29*$F$29+$E$30*$F$30+$E$31*$F$31+$E$32*$F$32+$E$33*$F$33+$E$34*$F$34+$E$35*$F$35+$E$36*$F$36+$E$37*$F$37+$E$38*$F$38+$E$39*$F$39+$E$40*$F$40</f>
        <v>0</v>
      </c>
      <c r="G41" s="224">
        <f>SUM(G22:G40)</f>
        <v>0</v>
      </c>
      <c r="H41" s="225">
        <f>G22*H22+G23*H23+G24*H24+G25*H25+G26*H26+G27*H27+G28*H28+G29*H29+G30*H30+G31*H31+G32*H32+G33*H33+G34*H34+G35*H35+G36*H36+G37*H37+G38*H38+G39*H39+G40*H40</f>
        <v>0</v>
      </c>
    </row>
    <row r="42" spans="1:8">
      <c r="B42" s="226"/>
      <c r="C42" s="227"/>
      <c r="D42" s="228"/>
      <c r="E42" s="227"/>
      <c r="F42" s="228"/>
      <c r="G42" s="227"/>
      <c r="H42" s="228"/>
    </row>
    <row r="43" spans="1:8">
      <c r="A43" t="s">
        <v>165</v>
      </c>
    </row>
    <row r="44" spans="1:8" ht="147" customHeight="1">
      <c r="A44" s="326" t="s">
        <v>166</v>
      </c>
      <c r="B44" s="326"/>
      <c r="C44" s="326"/>
      <c r="D44" s="326"/>
      <c r="E44" s="326"/>
      <c r="F44" s="326"/>
      <c r="G44" s="326"/>
      <c r="H44" s="326"/>
    </row>
  </sheetData>
  <mergeCells count="30">
    <mergeCell ref="C7:D7"/>
    <mergeCell ref="E7:F7"/>
    <mergeCell ref="A4:H4"/>
    <mergeCell ref="C5:D5"/>
    <mergeCell ref="E5:F5"/>
    <mergeCell ref="C6:D6"/>
    <mergeCell ref="E6:F6"/>
    <mergeCell ref="C8:D8"/>
    <mergeCell ref="E8:F8"/>
    <mergeCell ref="C9:D9"/>
    <mergeCell ref="E9:F9"/>
    <mergeCell ref="A11:E11"/>
    <mergeCell ref="F11:H11"/>
    <mergeCell ref="A12:E12"/>
    <mergeCell ref="F12:H12"/>
    <mergeCell ref="A13:E13"/>
    <mergeCell ref="F13:H13"/>
    <mergeCell ref="A14:B15"/>
    <mergeCell ref="F15:H15"/>
    <mergeCell ref="G19:G20"/>
    <mergeCell ref="H19:H20"/>
    <mergeCell ref="A22:A23"/>
    <mergeCell ref="A41:B41"/>
    <mergeCell ref="A44:H44"/>
    <mergeCell ref="A19:A21"/>
    <mergeCell ref="B19:B21"/>
    <mergeCell ref="C19:C20"/>
    <mergeCell ref="D19:D20"/>
    <mergeCell ref="E19:E20"/>
    <mergeCell ref="F19:F20"/>
  </mergeCells>
  <phoneticPr fontId="1"/>
  <dataValidations count="1">
    <dataValidation type="list" allowBlank="1" showInputMessage="1" showErrorMessage="1" sqref="A6:A9 IW6:IW9 SS6:SS9 ACO6:ACO9 AMK6:AMK9 AWG6:AWG9 BGC6:BGC9 BPY6:BPY9 BZU6:BZU9 CJQ6:CJQ9 CTM6:CTM9 DDI6:DDI9 DNE6:DNE9 DXA6:DXA9 EGW6:EGW9 EQS6:EQS9 FAO6:FAO9 FKK6:FKK9 FUG6:FUG9 GEC6:GEC9 GNY6:GNY9 GXU6:GXU9 HHQ6:HHQ9 HRM6:HRM9 IBI6:IBI9 ILE6:ILE9 IVA6:IVA9 JEW6:JEW9 JOS6:JOS9 JYO6:JYO9 KIK6:KIK9 KSG6:KSG9 LCC6:LCC9 LLY6:LLY9 LVU6:LVU9 MFQ6:MFQ9 MPM6:MPM9 MZI6:MZI9 NJE6:NJE9 NTA6:NTA9 OCW6:OCW9 OMS6:OMS9 OWO6:OWO9 PGK6:PGK9 PQG6:PQG9 QAC6:QAC9 QJY6:QJY9 QTU6:QTU9 RDQ6:RDQ9 RNM6:RNM9 RXI6:RXI9 SHE6:SHE9 SRA6:SRA9 TAW6:TAW9 TKS6:TKS9 TUO6:TUO9 UEK6:UEK9 UOG6:UOG9 UYC6:UYC9 VHY6:VHY9 VRU6:VRU9 WBQ6:WBQ9 WLM6:WLM9 WVI6:WVI9 A65542:A65545 IW65542:IW65545 SS65542:SS65545 ACO65542:ACO65545 AMK65542:AMK65545 AWG65542:AWG65545 BGC65542:BGC65545 BPY65542:BPY65545 BZU65542:BZU65545 CJQ65542:CJQ65545 CTM65542:CTM65545 DDI65542:DDI65545 DNE65542:DNE65545 DXA65542:DXA65545 EGW65542:EGW65545 EQS65542:EQS65545 FAO65542:FAO65545 FKK65542:FKK65545 FUG65542:FUG65545 GEC65542:GEC65545 GNY65542:GNY65545 GXU65542:GXU65545 HHQ65542:HHQ65545 HRM65542:HRM65545 IBI65542:IBI65545 ILE65542:ILE65545 IVA65542:IVA65545 JEW65542:JEW65545 JOS65542:JOS65545 JYO65542:JYO65545 KIK65542:KIK65545 KSG65542:KSG65545 LCC65542:LCC65545 LLY65542:LLY65545 LVU65542:LVU65545 MFQ65542:MFQ65545 MPM65542:MPM65545 MZI65542:MZI65545 NJE65542:NJE65545 NTA65542:NTA65545 OCW65542:OCW65545 OMS65542:OMS65545 OWO65542:OWO65545 PGK65542:PGK65545 PQG65542:PQG65545 QAC65542:QAC65545 QJY65542:QJY65545 QTU65542:QTU65545 RDQ65542:RDQ65545 RNM65542:RNM65545 RXI65542:RXI65545 SHE65542:SHE65545 SRA65542:SRA65545 TAW65542:TAW65545 TKS65542:TKS65545 TUO65542:TUO65545 UEK65542:UEK65545 UOG65542:UOG65545 UYC65542:UYC65545 VHY65542:VHY65545 VRU65542:VRU65545 WBQ65542:WBQ65545 WLM65542:WLM65545 WVI65542:WVI65545 A131078:A131081 IW131078:IW131081 SS131078:SS131081 ACO131078:ACO131081 AMK131078:AMK131081 AWG131078:AWG131081 BGC131078:BGC131081 BPY131078:BPY131081 BZU131078:BZU131081 CJQ131078:CJQ131081 CTM131078:CTM131081 DDI131078:DDI131081 DNE131078:DNE131081 DXA131078:DXA131081 EGW131078:EGW131081 EQS131078:EQS131081 FAO131078:FAO131081 FKK131078:FKK131081 FUG131078:FUG131081 GEC131078:GEC131081 GNY131078:GNY131081 GXU131078:GXU131081 HHQ131078:HHQ131081 HRM131078:HRM131081 IBI131078:IBI131081 ILE131078:ILE131081 IVA131078:IVA131081 JEW131078:JEW131081 JOS131078:JOS131081 JYO131078:JYO131081 KIK131078:KIK131081 KSG131078:KSG131081 LCC131078:LCC131081 LLY131078:LLY131081 LVU131078:LVU131081 MFQ131078:MFQ131081 MPM131078:MPM131081 MZI131078:MZI131081 NJE131078:NJE131081 NTA131078:NTA131081 OCW131078:OCW131081 OMS131078:OMS131081 OWO131078:OWO131081 PGK131078:PGK131081 PQG131078:PQG131081 QAC131078:QAC131081 QJY131078:QJY131081 QTU131078:QTU131081 RDQ131078:RDQ131081 RNM131078:RNM131081 RXI131078:RXI131081 SHE131078:SHE131081 SRA131078:SRA131081 TAW131078:TAW131081 TKS131078:TKS131081 TUO131078:TUO131081 UEK131078:UEK131081 UOG131078:UOG131081 UYC131078:UYC131081 VHY131078:VHY131081 VRU131078:VRU131081 WBQ131078:WBQ131081 WLM131078:WLM131081 WVI131078:WVI131081 A196614:A196617 IW196614:IW196617 SS196614:SS196617 ACO196614:ACO196617 AMK196614:AMK196617 AWG196614:AWG196617 BGC196614:BGC196617 BPY196614:BPY196617 BZU196614:BZU196617 CJQ196614:CJQ196617 CTM196614:CTM196617 DDI196614:DDI196617 DNE196614:DNE196617 DXA196614:DXA196617 EGW196614:EGW196617 EQS196614:EQS196617 FAO196614:FAO196617 FKK196614:FKK196617 FUG196614:FUG196617 GEC196614:GEC196617 GNY196614:GNY196617 GXU196614:GXU196617 HHQ196614:HHQ196617 HRM196614:HRM196617 IBI196614:IBI196617 ILE196614:ILE196617 IVA196614:IVA196617 JEW196614:JEW196617 JOS196614:JOS196617 JYO196614:JYO196617 KIK196614:KIK196617 KSG196614:KSG196617 LCC196614:LCC196617 LLY196614:LLY196617 LVU196614:LVU196617 MFQ196614:MFQ196617 MPM196614:MPM196617 MZI196614:MZI196617 NJE196614:NJE196617 NTA196614:NTA196617 OCW196614:OCW196617 OMS196614:OMS196617 OWO196614:OWO196617 PGK196614:PGK196617 PQG196614:PQG196617 QAC196614:QAC196617 QJY196614:QJY196617 QTU196614:QTU196617 RDQ196614:RDQ196617 RNM196614:RNM196617 RXI196614:RXI196617 SHE196614:SHE196617 SRA196614:SRA196617 TAW196614:TAW196617 TKS196614:TKS196617 TUO196614:TUO196617 UEK196614:UEK196617 UOG196614:UOG196617 UYC196614:UYC196617 VHY196614:VHY196617 VRU196614:VRU196617 WBQ196614:WBQ196617 WLM196614:WLM196617 WVI196614:WVI196617 A262150:A262153 IW262150:IW262153 SS262150:SS262153 ACO262150:ACO262153 AMK262150:AMK262153 AWG262150:AWG262153 BGC262150:BGC262153 BPY262150:BPY262153 BZU262150:BZU262153 CJQ262150:CJQ262153 CTM262150:CTM262153 DDI262150:DDI262153 DNE262150:DNE262153 DXA262150:DXA262153 EGW262150:EGW262153 EQS262150:EQS262153 FAO262150:FAO262153 FKK262150:FKK262153 FUG262150:FUG262153 GEC262150:GEC262153 GNY262150:GNY262153 GXU262150:GXU262153 HHQ262150:HHQ262153 HRM262150:HRM262153 IBI262150:IBI262153 ILE262150:ILE262153 IVA262150:IVA262153 JEW262150:JEW262153 JOS262150:JOS262153 JYO262150:JYO262153 KIK262150:KIK262153 KSG262150:KSG262153 LCC262150:LCC262153 LLY262150:LLY262153 LVU262150:LVU262153 MFQ262150:MFQ262153 MPM262150:MPM262153 MZI262150:MZI262153 NJE262150:NJE262153 NTA262150:NTA262153 OCW262150:OCW262153 OMS262150:OMS262153 OWO262150:OWO262153 PGK262150:PGK262153 PQG262150:PQG262153 QAC262150:QAC262153 QJY262150:QJY262153 QTU262150:QTU262153 RDQ262150:RDQ262153 RNM262150:RNM262153 RXI262150:RXI262153 SHE262150:SHE262153 SRA262150:SRA262153 TAW262150:TAW262153 TKS262150:TKS262153 TUO262150:TUO262153 UEK262150:UEK262153 UOG262150:UOG262153 UYC262150:UYC262153 VHY262150:VHY262153 VRU262150:VRU262153 WBQ262150:WBQ262153 WLM262150:WLM262153 WVI262150:WVI262153 A327686:A327689 IW327686:IW327689 SS327686:SS327689 ACO327686:ACO327689 AMK327686:AMK327689 AWG327686:AWG327689 BGC327686:BGC327689 BPY327686:BPY327689 BZU327686:BZU327689 CJQ327686:CJQ327689 CTM327686:CTM327689 DDI327686:DDI327689 DNE327686:DNE327689 DXA327686:DXA327689 EGW327686:EGW327689 EQS327686:EQS327689 FAO327686:FAO327689 FKK327686:FKK327689 FUG327686:FUG327689 GEC327686:GEC327689 GNY327686:GNY327689 GXU327686:GXU327689 HHQ327686:HHQ327689 HRM327686:HRM327689 IBI327686:IBI327689 ILE327686:ILE327689 IVA327686:IVA327689 JEW327686:JEW327689 JOS327686:JOS327689 JYO327686:JYO327689 KIK327686:KIK327689 KSG327686:KSG327689 LCC327686:LCC327689 LLY327686:LLY327689 LVU327686:LVU327689 MFQ327686:MFQ327689 MPM327686:MPM327689 MZI327686:MZI327689 NJE327686:NJE327689 NTA327686:NTA327689 OCW327686:OCW327689 OMS327686:OMS327689 OWO327686:OWO327689 PGK327686:PGK327689 PQG327686:PQG327689 QAC327686:QAC327689 QJY327686:QJY327689 QTU327686:QTU327689 RDQ327686:RDQ327689 RNM327686:RNM327689 RXI327686:RXI327689 SHE327686:SHE327689 SRA327686:SRA327689 TAW327686:TAW327689 TKS327686:TKS327689 TUO327686:TUO327689 UEK327686:UEK327689 UOG327686:UOG327689 UYC327686:UYC327689 VHY327686:VHY327689 VRU327686:VRU327689 WBQ327686:WBQ327689 WLM327686:WLM327689 WVI327686:WVI327689 A393222:A393225 IW393222:IW393225 SS393222:SS393225 ACO393222:ACO393225 AMK393222:AMK393225 AWG393222:AWG393225 BGC393222:BGC393225 BPY393222:BPY393225 BZU393222:BZU393225 CJQ393222:CJQ393225 CTM393222:CTM393225 DDI393222:DDI393225 DNE393222:DNE393225 DXA393222:DXA393225 EGW393222:EGW393225 EQS393222:EQS393225 FAO393222:FAO393225 FKK393222:FKK393225 FUG393222:FUG393225 GEC393222:GEC393225 GNY393222:GNY393225 GXU393222:GXU393225 HHQ393222:HHQ393225 HRM393222:HRM393225 IBI393222:IBI393225 ILE393222:ILE393225 IVA393222:IVA393225 JEW393222:JEW393225 JOS393222:JOS393225 JYO393222:JYO393225 KIK393222:KIK393225 KSG393222:KSG393225 LCC393222:LCC393225 LLY393222:LLY393225 LVU393222:LVU393225 MFQ393222:MFQ393225 MPM393222:MPM393225 MZI393222:MZI393225 NJE393222:NJE393225 NTA393222:NTA393225 OCW393222:OCW393225 OMS393222:OMS393225 OWO393222:OWO393225 PGK393222:PGK393225 PQG393222:PQG393225 QAC393222:QAC393225 QJY393222:QJY393225 QTU393222:QTU393225 RDQ393222:RDQ393225 RNM393222:RNM393225 RXI393222:RXI393225 SHE393222:SHE393225 SRA393222:SRA393225 TAW393222:TAW393225 TKS393222:TKS393225 TUO393222:TUO393225 UEK393222:UEK393225 UOG393222:UOG393225 UYC393222:UYC393225 VHY393222:VHY393225 VRU393222:VRU393225 WBQ393222:WBQ393225 WLM393222:WLM393225 WVI393222:WVI393225 A458758:A458761 IW458758:IW458761 SS458758:SS458761 ACO458758:ACO458761 AMK458758:AMK458761 AWG458758:AWG458761 BGC458758:BGC458761 BPY458758:BPY458761 BZU458758:BZU458761 CJQ458758:CJQ458761 CTM458758:CTM458761 DDI458758:DDI458761 DNE458758:DNE458761 DXA458758:DXA458761 EGW458758:EGW458761 EQS458758:EQS458761 FAO458758:FAO458761 FKK458758:FKK458761 FUG458758:FUG458761 GEC458758:GEC458761 GNY458758:GNY458761 GXU458758:GXU458761 HHQ458758:HHQ458761 HRM458758:HRM458761 IBI458758:IBI458761 ILE458758:ILE458761 IVA458758:IVA458761 JEW458758:JEW458761 JOS458758:JOS458761 JYO458758:JYO458761 KIK458758:KIK458761 KSG458758:KSG458761 LCC458758:LCC458761 LLY458758:LLY458761 LVU458758:LVU458761 MFQ458758:MFQ458761 MPM458758:MPM458761 MZI458758:MZI458761 NJE458758:NJE458761 NTA458758:NTA458761 OCW458758:OCW458761 OMS458758:OMS458761 OWO458758:OWO458761 PGK458758:PGK458761 PQG458758:PQG458761 QAC458758:QAC458761 QJY458758:QJY458761 QTU458758:QTU458761 RDQ458758:RDQ458761 RNM458758:RNM458761 RXI458758:RXI458761 SHE458758:SHE458761 SRA458758:SRA458761 TAW458758:TAW458761 TKS458758:TKS458761 TUO458758:TUO458761 UEK458758:UEK458761 UOG458758:UOG458761 UYC458758:UYC458761 VHY458758:VHY458761 VRU458758:VRU458761 WBQ458758:WBQ458761 WLM458758:WLM458761 WVI458758:WVI458761 A524294:A524297 IW524294:IW524297 SS524294:SS524297 ACO524294:ACO524297 AMK524294:AMK524297 AWG524294:AWG524297 BGC524294:BGC524297 BPY524294:BPY524297 BZU524294:BZU524297 CJQ524294:CJQ524297 CTM524294:CTM524297 DDI524294:DDI524297 DNE524294:DNE524297 DXA524294:DXA524297 EGW524294:EGW524297 EQS524294:EQS524297 FAO524294:FAO524297 FKK524294:FKK524297 FUG524294:FUG524297 GEC524294:GEC524297 GNY524294:GNY524297 GXU524294:GXU524297 HHQ524294:HHQ524297 HRM524294:HRM524297 IBI524294:IBI524297 ILE524294:ILE524297 IVA524294:IVA524297 JEW524294:JEW524297 JOS524294:JOS524297 JYO524294:JYO524297 KIK524294:KIK524297 KSG524294:KSG524297 LCC524294:LCC524297 LLY524294:LLY524297 LVU524294:LVU524297 MFQ524294:MFQ524297 MPM524294:MPM524297 MZI524294:MZI524297 NJE524294:NJE524297 NTA524294:NTA524297 OCW524294:OCW524297 OMS524294:OMS524297 OWO524294:OWO524297 PGK524294:PGK524297 PQG524294:PQG524297 QAC524294:QAC524297 QJY524294:QJY524297 QTU524294:QTU524297 RDQ524294:RDQ524297 RNM524294:RNM524297 RXI524294:RXI524297 SHE524294:SHE524297 SRA524294:SRA524297 TAW524294:TAW524297 TKS524294:TKS524297 TUO524294:TUO524297 UEK524294:UEK524297 UOG524294:UOG524297 UYC524294:UYC524297 VHY524294:VHY524297 VRU524294:VRU524297 WBQ524294:WBQ524297 WLM524294:WLM524297 WVI524294:WVI524297 A589830:A589833 IW589830:IW589833 SS589830:SS589833 ACO589830:ACO589833 AMK589830:AMK589833 AWG589830:AWG589833 BGC589830:BGC589833 BPY589830:BPY589833 BZU589830:BZU589833 CJQ589830:CJQ589833 CTM589830:CTM589833 DDI589830:DDI589833 DNE589830:DNE589833 DXA589830:DXA589833 EGW589830:EGW589833 EQS589830:EQS589833 FAO589830:FAO589833 FKK589830:FKK589833 FUG589830:FUG589833 GEC589830:GEC589833 GNY589830:GNY589833 GXU589830:GXU589833 HHQ589830:HHQ589833 HRM589830:HRM589833 IBI589830:IBI589833 ILE589830:ILE589833 IVA589830:IVA589833 JEW589830:JEW589833 JOS589830:JOS589833 JYO589830:JYO589833 KIK589830:KIK589833 KSG589830:KSG589833 LCC589830:LCC589833 LLY589830:LLY589833 LVU589830:LVU589833 MFQ589830:MFQ589833 MPM589830:MPM589833 MZI589830:MZI589833 NJE589830:NJE589833 NTA589830:NTA589833 OCW589830:OCW589833 OMS589830:OMS589833 OWO589830:OWO589833 PGK589830:PGK589833 PQG589830:PQG589833 QAC589830:QAC589833 QJY589830:QJY589833 QTU589830:QTU589833 RDQ589830:RDQ589833 RNM589830:RNM589833 RXI589830:RXI589833 SHE589830:SHE589833 SRA589830:SRA589833 TAW589830:TAW589833 TKS589830:TKS589833 TUO589830:TUO589833 UEK589830:UEK589833 UOG589830:UOG589833 UYC589830:UYC589833 VHY589830:VHY589833 VRU589830:VRU589833 WBQ589830:WBQ589833 WLM589830:WLM589833 WVI589830:WVI589833 A655366:A655369 IW655366:IW655369 SS655366:SS655369 ACO655366:ACO655369 AMK655366:AMK655369 AWG655366:AWG655369 BGC655366:BGC655369 BPY655366:BPY655369 BZU655366:BZU655369 CJQ655366:CJQ655369 CTM655366:CTM655369 DDI655366:DDI655369 DNE655366:DNE655369 DXA655366:DXA655369 EGW655366:EGW655369 EQS655366:EQS655369 FAO655366:FAO655369 FKK655366:FKK655369 FUG655366:FUG655369 GEC655366:GEC655369 GNY655366:GNY655369 GXU655366:GXU655369 HHQ655366:HHQ655369 HRM655366:HRM655369 IBI655366:IBI655369 ILE655366:ILE655369 IVA655366:IVA655369 JEW655366:JEW655369 JOS655366:JOS655369 JYO655366:JYO655369 KIK655366:KIK655369 KSG655366:KSG655369 LCC655366:LCC655369 LLY655366:LLY655369 LVU655366:LVU655369 MFQ655366:MFQ655369 MPM655366:MPM655369 MZI655366:MZI655369 NJE655366:NJE655369 NTA655366:NTA655369 OCW655366:OCW655369 OMS655366:OMS655369 OWO655366:OWO655369 PGK655366:PGK655369 PQG655366:PQG655369 QAC655366:QAC655369 QJY655366:QJY655369 QTU655366:QTU655369 RDQ655366:RDQ655369 RNM655366:RNM655369 RXI655366:RXI655369 SHE655366:SHE655369 SRA655366:SRA655369 TAW655366:TAW655369 TKS655366:TKS655369 TUO655366:TUO655369 UEK655366:UEK655369 UOG655366:UOG655369 UYC655366:UYC655369 VHY655366:VHY655369 VRU655366:VRU655369 WBQ655366:WBQ655369 WLM655366:WLM655369 WVI655366:WVI655369 A720902:A720905 IW720902:IW720905 SS720902:SS720905 ACO720902:ACO720905 AMK720902:AMK720905 AWG720902:AWG720905 BGC720902:BGC720905 BPY720902:BPY720905 BZU720902:BZU720905 CJQ720902:CJQ720905 CTM720902:CTM720905 DDI720902:DDI720905 DNE720902:DNE720905 DXA720902:DXA720905 EGW720902:EGW720905 EQS720902:EQS720905 FAO720902:FAO720905 FKK720902:FKK720905 FUG720902:FUG720905 GEC720902:GEC720905 GNY720902:GNY720905 GXU720902:GXU720905 HHQ720902:HHQ720905 HRM720902:HRM720905 IBI720902:IBI720905 ILE720902:ILE720905 IVA720902:IVA720905 JEW720902:JEW720905 JOS720902:JOS720905 JYO720902:JYO720905 KIK720902:KIK720905 KSG720902:KSG720905 LCC720902:LCC720905 LLY720902:LLY720905 LVU720902:LVU720905 MFQ720902:MFQ720905 MPM720902:MPM720905 MZI720902:MZI720905 NJE720902:NJE720905 NTA720902:NTA720905 OCW720902:OCW720905 OMS720902:OMS720905 OWO720902:OWO720905 PGK720902:PGK720905 PQG720902:PQG720905 QAC720902:QAC720905 QJY720902:QJY720905 QTU720902:QTU720905 RDQ720902:RDQ720905 RNM720902:RNM720905 RXI720902:RXI720905 SHE720902:SHE720905 SRA720902:SRA720905 TAW720902:TAW720905 TKS720902:TKS720905 TUO720902:TUO720905 UEK720902:UEK720905 UOG720902:UOG720905 UYC720902:UYC720905 VHY720902:VHY720905 VRU720902:VRU720905 WBQ720902:WBQ720905 WLM720902:WLM720905 WVI720902:WVI720905 A786438:A786441 IW786438:IW786441 SS786438:SS786441 ACO786438:ACO786441 AMK786438:AMK786441 AWG786438:AWG786441 BGC786438:BGC786441 BPY786438:BPY786441 BZU786438:BZU786441 CJQ786438:CJQ786441 CTM786438:CTM786441 DDI786438:DDI786441 DNE786438:DNE786441 DXA786438:DXA786441 EGW786438:EGW786441 EQS786438:EQS786441 FAO786438:FAO786441 FKK786438:FKK786441 FUG786438:FUG786441 GEC786438:GEC786441 GNY786438:GNY786441 GXU786438:GXU786441 HHQ786438:HHQ786441 HRM786438:HRM786441 IBI786438:IBI786441 ILE786438:ILE786441 IVA786438:IVA786441 JEW786438:JEW786441 JOS786438:JOS786441 JYO786438:JYO786441 KIK786438:KIK786441 KSG786438:KSG786441 LCC786438:LCC786441 LLY786438:LLY786441 LVU786438:LVU786441 MFQ786438:MFQ786441 MPM786438:MPM786441 MZI786438:MZI786441 NJE786438:NJE786441 NTA786438:NTA786441 OCW786438:OCW786441 OMS786438:OMS786441 OWO786438:OWO786441 PGK786438:PGK786441 PQG786438:PQG786441 QAC786438:QAC786441 QJY786438:QJY786441 QTU786438:QTU786441 RDQ786438:RDQ786441 RNM786438:RNM786441 RXI786438:RXI786441 SHE786438:SHE786441 SRA786438:SRA786441 TAW786438:TAW786441 TKS786438:TKS786441 TUO786438:TUO786441 UEK786438:UEK786441 UOG786438:UOG786441 UYC786438:UYC786441 VHY786438:VHY786441 VRU786438:VRU786441 WBQ786438:WBQ786441 WLM786438:WLM786441 WVI786438:WVI786441 A851974:A851977 IW851974:IW851977 SS851974:SS851977 ACO851974:ACO851977 AMK851974:AMK851977 AWG851974:AWG851977 BGC851974:BGC851977 BPY851974:BPY851977 BZU851974:BZU851977 CJQ851974:CJQ851977 CTM851974:CTM851977 DDI851974:DDI851977 DNE851974:DNE851977 DXA851974:DXA851977 EGW851974:EGW851977 EQS851974:EQS851977 FAO851974:FAO851977 FKK851974:FKK851977 FUG851974:FUG851977 GEC851974:GEC851977 GNY851974:GNY851977 GXU851974:GXU851977 HHQ851974:HHQ851977 HRM851974:HRM851977 IBI851974:IBI851977 ILE851974:ILE851977 IVA851974:IVA851977 JEW851974:JEW851977 JOS851974:JOS851977 JYO851974:JYO851977 KIK851974:KIK851977 KSG851974:KSG851977 LCC851974:LCC851977 LLY851974:LLY851977 LVU851974:LVU851977 MFQ851974:MFQ851977 MPM851974:MPM851977 MZI851974:MZI851977 NJE851974:NJE851977 NTA851974:NTA851977 OCW851974:OCW851977 OMS851974:OMS851977 OWO851974:OWO851977 PGK851974:PGK851977 PQG851974:PQG851977 QAC851974:QAC851977 QJY851974:QJY851977 QTU851974:QTU851977 RDQ851974:RDQ851977 RNM851974:RNM851977 RXI851974:RXI851977 SHE851974:SHE851977 SRA851974:SRA851977 TAW851974:TAW851977 TKS851974:TKS851977 TUO851974:TUO851977 UEK851974:UEK851977 UOG851974:UOG851977 UYC851974:UYC851977 VHY851974:VHY851977 VRU851974:VRU851977 WBQ851974:WBQ851977 WLM851974:WLM851977 WVI851974:WVI851977 A917510:A917513 IW917510:IW917513 SS917510:SS917513 ACO917510:ACO917513 AMK917510:AMK917513 AWG917510:AWG917513 BGC917510:BGC917513 BPY917510:BPY917513 BZU917510:BZU917513 CJQ917510:CJQ917513 CTM917510:CTM917513 DDI917510:DDI917513 DNE917510:DNE917513 DXA917510:DXA917513 EGW917510:EGW917513 EQS917510:EQS917513 FAO917510:FAO917513 FKK917510:FKK917513 FUG917510:FUG917513 GEC917510:GEC917513 GNY917510:GNY917513 GXU917510:GXU917513 HHQ917510:HHQ917513 HRM917510:HRM917513 IBI917510:IBI917513 ILE917510:ILE917513 IVA917510:IVA917513 JEW917510:JEW917513 JOS917510:JOS917513 JYO917510:JYO917513 KIK917510:KIK917513 KSG917510:KSG917513 LCC917510:LCC917513 LLY917510:LLY917513 LVU917510:LVU917513 MFQ917510:MFQ917513 MPM917510:MPM917513 MZI917510:MZI917513 NJE917510:NJE917513 NTA917510:NTA917513 OCW917510:OCW917513 OMS917510:OMS917513 OWO917510:OWO917513 PGK917510:PGK917513 PQG917510:PQG917513 QAC917510:QAC917513 QJY917510:QJY917513 QTU917510:QTU917513 RDQ917510:RDQ917513 RNM917510:RNM917513 RXI917510:RXI917513 SHE917510:SHE917513 SRA917510:SRA917513 TAW917510:TAW917513 TKS917510:TKS917513 TUO917510:TUO917513 UEK917510:UEK917513 UOG917510:UOG917513 UYC917510:UYC917513 VHY917510:VHY917513 VRU917510:VRU917513 WBQ917510:WBQ917513 WLM917510:WLM917513 WVI917510:WVI917513 A983046:A983049 IW983046:IW983049 SS983046:SS983049 ACO983046:ACO983049 AMK983046:AMK983049 AWG983046:AWG983049 BGC983046:BGC983049 BPY983046:BPY983049 BZU983046:BZU983049 CJQ983046:CJQ983049 CTM983046:CTM983049 DDI983046:DDI983049 DNE983046:DNE983049 DXA983046:DXA983049 EGW983046:EGW983049 EQS983046:EQS983049 FAO983046:FAO983049 FKK983046:FKK983049 FUG983046:FUG983049 GEC983046:GEC983049 GNY983046:GNY983049 GXU983046:GXU983049 HHQ983046:HHQ983049 HRM983046:HRM983049 IBI983046:IBI983049 ILE983046:ILE983049 IVA983046:IVA983049 JEW983046:JEW983049 JOS983046:JOS983049 JYO983046:JYO983049 KIK983046:KIK983049 KSG983046:KSG983049 LCC983046:LCC983049 LLY983046:LLY983049 LVU983046:LVU983049 MFQ983046:MFQ983049 MPM983046:MPM983049 MZI983046:MZI983049 NJE983046:NJE983049 NTA983046:NTA983049 OCW983046:OCW983049 OMS983046:OMS983049 OWO983046:OWO983049 PGK983046:PGK983049 PQG983046:PQG983049 QAC983046:QAC983049 QJY983046:QJY983049 QTU983046:QTU983049 RDQ983046:RDQ983049 RNM983046:RNM983049 RXI983046:RXI983049 SHE983046:SHE983049 SRA983046:SRA983049 TAW983046:TAW983049 TKS983046:TKS983049 TUO983046:TUO983049 UEK983046:UEK983049 UOG983046:UOG983049 UYC983046:UYC983049 VHY983046:VHY983049 VRU983046:VRU983049 WBQ983046:WBQ983049 WLM983046:WLM983049 WVI983046:WVI983049" xr:uid="{C5CA1D74-97C0-4241-8B2D-F7567CA7421E}">
      <formula1>"0,1"</formula1>
    </dataValidation>
  </dataValidations>
  <pageMargins left="0.7" right="0.7" top="0.75" bottom="0.75" header="0.3" footer="0.3"/>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4</xdr:col>
                    <xdr:colOff>133350</xdr:colOff>
                    <xdr:row>14</xdr:row>
                    <xdr:rowOff>63500</xdr:rowOff>
                  </from>
                  <to>
                    <xdr:col>4</xdr:col>
                    <xdr:colOff>654050</xdr:colOff>
                    <xdr:row>14</xdr:row>
                    <xdr:rowOff>279400</xdr:rowOff>
                  </to>
                </anchor>
              </controlPr>
            </control>
          </mc:Choice>
        </mc:AlternateContent>
        <mc:AlternateContent xmlns:mc="http://schemas.openxmlformats.org/markup-compatibility/2006">
          <mc:Choice Requires="x14">
            <control shapeId="15364" r:id="rId5" name="Check Box 4">
              <controlPr defaultSize="0" autoFill="0" autoLine="0" autoPict="0">
                <anchor moveWithCells="1">
                  <from>
                    <xdr:col>4</xdr:col>
                    <xdr:colOff>133350</xdr:colOff>
                    <xdr:row>13</xdr:row>
                    <xdr:rowOff>44450</xdr:rowOff>
                  </from>
                  <to>
                    <xdr:col>5</xdr:col>
                    <xdr:colOff>635000</xdr:colOff>
                    <xdr:row>13</xdr:row>
                    <xdr:rowOff>254000</xdr:rowOff>
                  </to>
                </anchor>
              </controlPr>
            </control>
          </mc:Choice>
        </mc:AlternateContent>
        <mc:AlternateContent xmlns:mc="http://schemas.openxmlformats.org/markup-compatibility/2006">
          <mc:Choice Requires="x14">
            <control shapeId="15367" r:id="rId6" name="Check Box 7">
              <controlPr defaultSize="0" autoFill="0" autoLine="0" autoPict="0">
                <anchor moveWithCells="1">
                  <from>
                    <xdr:col>6</xdr:col>
                    <xdr:colOff>196850</xdr:colOff>
                    <xdr:row>13</xdr:row>
                    <xdr:rowOff>57150</xdr:rowOff>
                  </from>
                  <to>
                    <xdr:col>7</xdr:col>
                    <xdr:colOff>698500</xdr:colOff>
                    <xdr:row>13</xdr:row>
                    <xdr:rowOff>254000</xdr:rowOff>
                  </to>
                </anchor>
              </controlPr>
            </control>
          </mc:Choice>
        </mc:AlternateContent>
        <mc:AlternateContent xmlns:mc="http://schemas.openxmlformats.org/markup-compatibility/2006">
          <mc:Choice Requires="x14">
            <control shapeId="15369" r:id="rId7" name="Check Box 9">
              <controlPr defaultSize="0" autoFill="0" autoLine="0" autoPict="0">
                <anchor moveWithCells="1">
                  <from>
                    <xdr:col>2</xdr:col>
                    <xdr:colOff>177800</xdr:colOff>
                    <xdr:row>14</xdr:row>
                    <xdr:rowOff>82550</xdr:rowOff>
                  </from>
                  <to>
                    <xdr:col>3</xdr:col>
                    <xdr:colOff>641350</xdr:colOff>
                    <xdr:row>14</xdr:row>
                    <xdr:rowOff>292100</xdr:rowOff>
                  </to>
                </anchor>
              </controlPr>
            </control>
          </mc:Choice>
        </mc:AlternateContent>
        <mc:AlternateContent xmlns:mc="http://schemas.openxmlformats.org/markup-compatibility/2006">
          <mc:Choice Requires="x14">
            <control shapeId="15370" r:id="rId8" name="Check Box 10">
              <controlPr defaultSize="0" autoFill="0" autoLine="0" autoPict="0">
                <anchor moveWithCells="1">
                  <from>
                    <xdr:col>2</xdr:col>
                    <xdr:colOff>158750</xdr:colOff>
                    <xdr:row>13</xdr:row>
                    <xdr:rowOff>76200</xdr:rowOff>
                  </from>
                  <to>
                    <xdr:col>3</xdr:col>
                    <xdr:colOff>552450</xdr:colOff>
                    <xdr:row>13</xdr:row>
                    <xdr:rowOff>241300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6CD8094318A7E4B94AAAE07EC3017DD" ma:contentTypeVersion="1" ma:contentTypeDescription="新しいドキュメントを作成します。" ma:contentTypeScope="" ma:versionID="6954d57f75f27d5879dade6c9b49f5e7">
  <xsd:schema xmlns:xsd="http://www.w3.org/2001/XMLSchema" xmlns:p="http://schemas.microsoft.com/office/2006/metadata/properties" targetNamespace="http://schemas.microsoft.com/office/2006/metadata/properties" ma:root="true" ma:fieldsID="a9fa1c1555d9a3e298d322dc7b90479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更新"/>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ABF577-23CC-4F43-ACEF-099C540D1796}">
  <ds:schemaRefs>
    <ds:schemaRef ds:uri="http://schemas.microsoft.com/sharepoint/v3/contenttype/forms"/>
  </ds:schemaRefs>
</ds:datastoreItem>
</file>

<file path=customXml/itemProps2.xml><?xml version="1.0" encoding="utf-8"?>
<ds:datastoreItem xmlns:ds="http://schemas.openxmlformats.org/officeDocument/2006/customXml" ds:itemID="{1A817DD0-DFBB-46EA-A56F-25CE2B8138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877E3714-1B5C-44A2-825E-686CE4D38CEE}">
  <ds:schemaRef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elements/1.1/"/>
    <ds:schemaRef ds:uri="http://www.w3.org/XML/1998/namespace"/>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【ケアハウス】別記様式２</vt:lpstr>
      <vt:lpstr>別表１</vt:lpstr>
      <vt:lpstr>別表２</vt:lpstr>
      <vt:lpstr>別表３</vt:lpstr>
      <vt:lpstr>別表4</vt:lpstr>
      <vt:lpstr>処遇改善計画書</vt:lpstr>
      <vt:lpstr>処遇改善額</vt:lpstr>
      <vt:lpstr>【ケアハウス】別記様式２!Print_Area</vt:lpstr>
      <vt:lpstr>処遇改善額!Print_Area</vt:lpstr>
      <vt:lpstr>処遇改善計画書!Print_Area</vt:lpstr>
      <vt:lpstr>別表２!Print_Area</vt:lpstr>
      <vt:lpstr>別表３!Print_Area</vt:lpstr>
      <vt:lpstr>別表4!Print_Area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高齢介護課</cp:lastModifiedBy>
  <dcterms:modified xsi:type="dcterms:W3CDTF">2026-09-24T02:13:00Z</dcterms:modified>
</cp:coreProperties>
</file>