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fk13sv01\FileSV\健康福祉部\高齢介護課\15地域支援室\02地域包括支援センター担当\R6年度高齢者あんしんセンター\04包括運営協議会\第2回\資料\"/>
    </mc:Choice>
  </mc:AlternateContent>
  <xr:revisionPtr revIDLastSave="0" documentId="13_ncr:1_{A304A0CE-9D1D-494D-B60B-B2755ADEFCFB}" xr6:coauthVersionLast="36" xr6:coauthVersionMax="36" xr10:uidLastSave="{00000000-0000-0000-0000-000000000000}"/>
  <bookViews>
    <workbookView xWindow="120" yWindow="75" windowWidth="14940" windowHeight="8550" xr2:uid="{00000000-000D-0000-FFFF-FFFF00000000}"/>
  </bookViews>
  <sheets>
    <sheet name="集計表" sheetId="1" r:id="rId1"/>
  </sheets>
  <definedNames>
    <definedName name="_xlnm.Print_Area" localSheetId="0">集計表!$A$1:$N$22</definedName>
  </definedNames>
  <calcPr calcId="191029"/>
</workbook>
</file>

<file path=xl/calcChain.xml><?xml version="1.0" encoding="utf-8"?>
<calcChain xmlns="http://schemas.openxmlformats.org/spreadsheetml/2006/main">
  <c r="K20" i="1" l="1"/>
  <c r="K14" i="1"/>
  <c r="K10" i="1"/>
  <c r="J20" i="1"/>
  <c r="J22" i="1" s="1"/>
  <c r="J14" i="1"/>
  <c r="J10" i="1"/>
  <c r="K22" i="1" l="1"/>
  <c r="F22" i="1"/>
  <c r="F21" i="1"/>
  <c r="F20" i="1"/>
  <c r="F19" i="1"/>
  <c r="F18" i="1"/>
  <c r="F17" i="1"/>
  <c r="F16" i="1"/>
  <c r="F14" i="1"/>
  <c r="F13" i="1"/>
  <c r="F12" i="1"/>
  <c r="F10" i="1"/>
  <c r="F9" i="1"/>
  <c r="F8" i="1"/>
  <c r="F6" i="1"/>
  <c r="I22" i="1" l="1"/>
  <c r="I21" i="1"/>
  <c r="I20" i="1"/>
  <c r="I19" i="1"/>
  <c r="I18" i="1"/>
  <c r="I17" i="1"/>
  <c r="I16" i="1"/>
  <c r="I14" i="1"/>
  <c r="I13" i="1"/>
  <c r="I12" i="1"/>
  <c r="I10" i="1"/>
  <c r="I9" i="1"/>
  <c r="I8" i="1"/>
  <c r="I6" i="1"/>
  <c r="L9" i="1"/>
  <c r="L8" i="1"/>
  <c r="L10" i="1"/>
  <c r="L12" i="1"/>
  <c r="L13" i="1"/>
  <c r="L14" i="1"/>
  <c r="L16" i="1"/>
  <c r="L17" i="1"/>
  <c r="L18" i="1"/>
  <c r="L19" i="1"/>
  <c r="L20" i="1"/>
  <c r="L21" i="1"/>
  <c r="L22" i="1"/>
  <c r="L6" i="1"/>
</calcChain>
</file>

<file path=xl/sharedStrings.xml><?xml version="1.0" encoding="utf-8"?>
<sst xmlns="http://schemas.openxmlformats.org/spreadsheetml/2006/main" count="35" uniqueCount="26">
  <si>
    <t>総合相談件数</t>
    <rPh sb="0" eb="2">
      <t>ソウゴウ</t>
    </rPh>
    <rPh sb="2" eb="4">
      <t>ソウダン</t>
    </rPh>
    <rPh sb="4" eb="6">
      <t>ケンスウ</t>
    </rPh>
    <phoneticPr fontId="2"/>
  </si>
  <si>
    <t>地域型</t>
    <rPh sb="0" eb="3">
      <t>チイキガタ</t>
    </rPh>
    <phoneticPr fontId="2"/>
  </si>
  <si>
    <t>相談形態</t>
    <rPh sb="0" eb="2">
      <t>ソウダン</t>
    </rPh>
    <rPh sb="2" eb="4">
      <t>ケイタイ</t>
    </rPh>
    <phoneticPr fontId="2"/>
  </si>
  <si>
    <t>相談経路</t>
    <rPh sb="0" eb="2">
      <t>ソウダン</t>
    </rPh>
    <rPh sb="2" eb="4">
      <t>ケイロ</t>
    </rPh>
    <phoneticPr fontId="2"/>
  </si>
  <si>
    <t>相談区分</t>
    <rPh sb="0" eb="2">
      <t>ソウダン</t>
    </rPh>
    <rPh sb="2" eb="4">
      <t>クブン</t>
    </rPh>
    <phoneticPr fontId="2"/>
  </si>
  <si>
    <t>来所・窓口</t>
    <rPh sb="0" eb="1">
      <t>ライ</t>
    </rPh>
    <rPh sb="1" eb="2">
      <t>ショ</t>
    </rPh>
    <rPh sb="3" eb="5">
      <t>マドグチ</t>
    </rPh>
    <phoneticPr fontId="2"/>
  </si>
  <si>
    <t>電話</t>
    <rPh sb="0" eb="2">
      <t>デンワ</t>
    </rPh>
    <phoneticPr fontId="2"/>
  </si>
  <si>
    <t>その他</t>
    <rPh sb="2" eb="3">
      <t>タ</t>
    </rPh>
    <phoneticPr fontId="2"/>
  </si>
  <si>
    <t>本人</t>
    <rPh sb="0" eb="2">
      <t>ホンニン</t>
    </rPh>
    <phoneticPr fontId="2"/>
  </si>
  <si>
    <t>家族・親族</t>
    <rPh sb="0" eb="2">
      <t>カゾク</t>
    </rPh>
    <rPh sb="3" eb="5">
      <t>シンゾク</t>
    </rPh>
    <phoneticPr fontId="2"/>
  </si>
  <si>
    <t>関係機関他</t>
    <rPh sb="0" eb="2">
      <t>カンケイ</t>
    </rPh>
    <rPh sb="2" eb="4">
      <t>キカン</t>
    </rPh>
    <rPh sb="4" eb="5">
      <t>ホカ</t>
    </rPh>
    <phoneticPr fontId="2"/>
  </si>
  <si>
    <t>権利擁護</t>
    <rPh sb="0" eb="2">
      <t>ケンリ</t>
    </rPh>
    <rPh sb="2" eb="4">
      <t>ヨウゴ</t>
    </rPh>
    <phoneticPr fontId="2"/>
  </si>
  <si>
    <t>介護予防・健康</t>
    <rPh sb="0" eb="2">
      <t>カイゴ</t>
    </rPh>
    <rPh sb="2" eb="4">
      <t>ヨボウ</t>
    </rPh>
    <rPh sb="5" eb="7">
      <t>ケンコウ</t>
    </rPh>
    <phoneticPr fontId="2"/>
  </si>
  <si>
    <t>介護保険外福祉サービス</t>
    <rPh sb="0" eb="2">
      <t>カイゴ</t>
    </rPh>
    <rPh sb="2" eb="4">
      <t>ホケン</t>
    </rPh>
    <rPh sb="4" eb="5">
      <t>ガイ</t>
    </rPh>
    <rPh sb="5" eb="7">
      <t>フクシ</t>
    </rPh>
    <phoneticPr fontId="2"/>
  </si>
  <si>
    <t>合　計</t>
    <rPh sb="0" eb="1">
      <t>ゴウ</t>
    </rPh>
    <rPh sb="2" eb="3">
      <t>ケイ</t>
    </rPh>
    <phoneticPr fontId="2"/>
  </si>
  <si>
    <t>　</t>
    <phoneticPr fontId="2"/>
  </si>
  <si>
    <t>介護相談・介護者支援</t>
    <rPh sb="0" eb="2">
      <t>カイゴ</t>
    </rPh>
    <rPh sb="2" eb="4">
      <t>ソウダン</t>
    </rPh>
    <rPh sb="5" eb="8">
      <t>カイゴシャ</t>
    </rPh>
    <rPh sb="8" eb="10">
      <t>シエン</t>
    </rPh>
    <phoneticPr fontId="2"/>
  </si>
  <si>
    <t>介護予防サービス</t>
    <rPh sb="0" eb="2">
      <t>カイゴ</t>
    </rPh>
    <rPh sb="2" eb="4">
      <t>ヨボウ</t>
    </rPh>
    <phoneticPr fontId="2"/>
  </si>
  <si>
    <t>基幹型</t>
    <rPh sb="0" eb="2">
      <t>キカン</t>
    </rPh>
    <rPh sb="2" eb="3">
      <t>ガタ</t>
    </rPh>
    <phoneticPr fontId="2"/>
  </si>
  <si>
    <t>介護サービス</t>
    <rPh sb="0" eb="2">
      <t>カイゴ</t>
    </rPh>
    <phoneticPr fontId="2"/>
  </si>
  <si>
    <t>高齢者あんしんセンター総合相談集計表</t>
    <rPh sb="0" eb="3">
      <t>コウレイシャ</t>
    </rPh>
    <rPh sb="11" eb="13">
      <t>ソウゴウ</t>
    </rPh>
    <rPh sb="13" eb="15">
      <t>ソウダン</t>
    </rPh>
    <rPh sb="15" eb="17">
      <t>シュウケイ</t>
    </rPh>
    <rPh sb="17" eb="18">
      <t>ヒョウ</t>
    </rPh>
    <phoneticPr fontId="2"/>
  </si>
  <si>
    <t>令和２年度</t>
    <phoneticPr fontId="2"/>
  </si>
  <si>
    <t>令和3年度</t>
    <phoneticPr fontId="2"/>
  </si>
  <si>
    <t>令和４年度</t>
    <phoneticPr fontId="2"/>
  </si>
  <si>
    <t>令和５年度</t>
    <phoneticPr fontId="2"/>
  </si>
  <si>
    <t>令和６年度（12月末）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</si>
</sst>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10" fillId="2" borderId="6" xfId="1" applyFont="1" applyFill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10" fillId="0" borderId="8" xfId="0" applyNumberFormat="1" applyFont="1" applyFill="1" applyBorder="1">
      <alignment vertical="center"/>
    </xf>
    <xf numFmtId="0" fontId="3" fillId="0" borderId="9" xfId="0" applyFont="1" applyBorder="1">
      <alignment vertical="center"/>
    </xf>
    <xf numFmtId="176" fontId="9" fillId="0" borderId="17" xfId="0" applyNumberFormat="1" applyFont="1" applyBorder="1" applyAlignment="1">
      <alignment horizontal="right" vertical="center"/>
    </xf>
    <xf numFmtId="176" fontId="9" fillId="0" borderId="18" xfId="0" applyNumberFormat="1" applyFont="1" applyBorder="1">
      <alignment vertical="center"/>
    </xf>
    <xf numFmtId="176" fontId="10" fillId="0" borderId="19" xfId="0" applyNumberFormat="1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8" fillId="0" borderId="16" xfId="0" applyFont="1" applyBorder="1" applyAlignment="1">
      <alignment horizontal="center" vertical="center" wrapText="1"/>
    </xf>
    <xf numFmtId="38" fontId="10" fillId="2" borderId="36" xfId="1" applyFont="1" applyFill="1" applyBorder="1">
      <alignment vertical="center"/>
    </xf>
    <xf numFmtId="177" fontId="9" fillId="0" borderId="10" xfId="1" applyNumberFormat="1" applyFont="1" applyBorder="1" applyAlignment="1">
      <alignment horizontal="right" vertical="center"/>
    </xf>
    <xf numFmtId="177" fontId="9" fillId="0" borderId="11" xfId="1" applyNumberFormat="1" applyFont="1" applyBorder="1">
      <alignment vertical="center"/>
    </xf>
    <xf numFmtId="177" fontId="9" fillId="0" borderId="14" xfId="1" applyNumberFormat="1" applyFont="1" applyBorder="1">
      <alignment vertical="center"/>
    </xf>
    <xf numFmtId="177" fontId="9" fillId="0" borderId="13" xfId="1" applyNumberFormat="1" applyFont="1" applyBorder="1" applyAlignment="1">
      <alignment horizontal="right" vertical="center"/>
    </xf>
    <xf numFmtId="177" fontId="9" fillId="0" borderId="16" xfId="1" applyNumberFormat="1" applyFont="1" applyBorder="1" applyAlignment="1">
      <alignment horizontal="right" vertical="center"/>
    </xf>
    <xf numFmtId="177" fontId="9" fillId="0" borderId="2" xfId="1" applyNumberFormat="1" applyFont="1" applyBorder="1">
      <alignment vertical="center"/>
    </xf>
    <xf numFmtId="178" fontId="9" fillId="0" borderId="4" xfId="1" applyNumberFormat="1" applyFont="1" applyBorder="1" applyAlignment="1">
      <alignment horizontal="right" vertical="center"/>
    </xf>
    <xf numFmtId="178" fontId="9" fillId="0" borderId="5" xfId="1" applyNumberFormat="1" applyFont="1" applyBorder="1">
      <alignment vertical="center"/>
    </xf>
    <xf numFmtId="178" fontId="10" fillId="2" borderId="6" xfId="1" applyNumberFormat="1" applyFont="1" applyFill="1" applyBorder="1">
      <alignment vertical="center"/>
    </xf>
    <xf numFmtId="178" fontId="9" fillId="0" borderId="10" xfId="1" applyNumberFormat="1" applyFont="1" applyBorder="1" applyAlignment="1">
      <alignment horizontal="right" vertical="center"/>
    </xf>
    <xf numFmtId="178" fontId="9" fillId="0" borderId="11" xfId="1" applyNumberFormat="1" applyFont="1" applyBorder="1">
      <alignment vertical="center"/>
    </xf>
    <xf numFmtId="178" fontId="10" fillId="2" borderId="12" xfId="1" applyNumberFormat="1" applyFont="1" applyFill="1" applyBorder="1">
      <alignment vertical="center"/>
    </xf>
    <xf numFmtId="178" fontId="10" fillId="2" borderId="36" xfId="1" applyNumberFormat="1" applyFont="1" applyFill="1" applyBorder="1">
      <alignment vertical="center"/>
    </xf>
    <xf numFmtId="178" fontId="9" fillId="0" borderId="13" xfId="1" applyNumberFormat="1" applyFont="1" applyBorder="1" applyAlignment="1">
      <alignment horizontal="right" vertical="center"/>
    </xf>
    <xf numFmtId="178" fontId="9" fillId="0" borderId="14" xfId="1" applyNumberFormat="1" applyFont="1" applyBorder="1">
      <alignment vertical="center"/>
    </xf>
    <xf numFmtId="178" fontId="10" fillId="2" borderId="15" xfId="1" applyNumberFormat="1" applyFont="1" applyFill="1" applyBorder="1">
      <alignment vertical="center"/>
    </xf>
    <xf numFmtId="178" fontId="9" fillId="0" borderId="16" xfId="1" applyNumberFormat="1" applyFont="1" applyBorder="1" applyAlignment="1">
      <alignment horizontal="right" vertical="center"/>
    </xf>
    <xf numFmtId="178" fontId="9" fillId="0" borderId="2" xfId="1" applyNumberFormat="1" applyFont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37" xfId="1" applyNumberFormat="1" applyFont="1" applyFill="1" applyBorder="1">
      <alignment vertical="center"/>
    </xf>
    <xf numFmtId="177" fontId="10" fillId="2" borderId="12" xfId="1" applyNumberFormat="1" applyFont="1" applyFill="1" applyBorder="1">
      <alignment vertical="center"/>
    </xf>
    <xf numFmtId="177" fontId="10" fillId="2" borderId="36" xfId="1" applyNumberFormat="1" applyFont="1" applyFill="1" applyBorder="1">
      <alignment vertical="center"/>
    </xf>
    <xf numFmtId="177" fontId="10" fillId="2" borderId="15" xfId="1" applyNumberFormat="1" applyFont="1" applyFill="1" applyBorder="1">
      <alignment vertical="center"/>
    </xf>
    <xf numFmtId="177" fontId="10" fillId="2" borderId="3" xfId="1" applyNumberFormat="1" applyFont="1" applyFill="1" applyBorder="1">
      <alignment vertical="center"/>
    </xf>
    <xf numFmtId="177" fontId="10" fillId="2" borderId="37" xfId="1" applyNumberFormat="1" applyFont="1" applyFill="1" applyBorder="1">
      <alignment vertical="center"/>
    </xf>
    <xf numFmtId="177" fontId="9" fillId="0" borderId="10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>
      <alignment vertical="center"/>
    </xf>
    <xf numFmtId="177" fontId="9" fillId="0" borderId="13" xfId="1" applyNumberFormat="1" applyFont="1" applyFill="1" applyBorder="1" applyAlignment="1">
      <alignment horizontal="right" vertical="center"/>
    </xf>
    <xf numFmtId="177" fontId="9" fillId="0" borderId="14" xfId="1" applyNumberFormat="1" applyFont="1" applyFill="1" applyBorder="1">
      <alignment vertical="center"/>
    </xf>
    <xf numFmtId="177" fontId="10" fillId="2" borderId="38" xfId="1" applyNumberFormat="1" applyFont="1" applyFill="1" applyBorder="1">
      <alignment vertical="center"/>
    </xf>
    <xf numFmtId="177" fontId="9" fillId="0" borderId="16" xfId="1" applyNumberFormat="1" applyFont="1" applyFill="1" applyBorder="1" applyAlignment="1">
      <alignment horizontal="right" vertical="center"/>
    </xf>
    <xf numFmtId="177" fontId="9" fillId="0" borderId="2" xfId="1" applyNumberFormat="1" applyFont="1" applyFill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177" fontId="9" fillId="3" borderId="10" xfId="1" applyNumberFormat="1" applyFont="1" applyFill="1" applyBorder="1" applyAlignment="1">
      <alignment horizontal="right" vertical="center"/>
    </xf>
    <xf numFmtId="177" fontId="9" fillId="3" borderId="11" xfId="1" applyNumberFormat="1" applyFont="1" applyFill="1" applyBorder="1">
      <alignment vertical="center"/>
    </xf>
    <xf numFmtId="177" fontId="9" fillId="3" borderId="13" xfId="1" applyNumberFormat="1" applyFont="1" applyFill="1" applyBorder="1" applyAlignment="1">
      <alignment horizontal="right" vertical="center"/>
    </xf>
    <xf numFmtId="177" fontId="9" fillId="3" borderId="14" xfId="1" applyNumberFormat="1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textRotation="180"/>
    </xf>
    <xf numFmtId="0" fontId="14" fillId="0" borderId="0" xfId="0" applyFont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7" fillId="0" borderId="2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1</xdr:row>
      <xdr:rowOff>381000</xdr:rowOff>
    </xdr:from>
    <xdr:to>
      <xdr:col>12</xdr:col>
      <xdr:colOff>199346</xdr:colOff>
      <xdr:row>2</xdr:row>
      <xdr:rowOff>47625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101C8935-F60E-49D4-A12E-A259BDB03680}"/>
            </a:ext>
          </a:extLst>
        </xdr:cNvPr>
        <xdr:cNvSpPr txBox="1">
          <a:spLocks noChangeArrowheads="1"/>
        </xdr:cNvSpPr>
      </xdr:nvSpPr>
      <xdr:spPr bwMode="auto">
        <a:xfrm>
          <a:off x="11811000" y="381000"/>
          <a:ext cx="1128713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（単位：件）</a:t>
          </a:r>
        </a:p>
      </xdr:txBody>
    </xdr:sp>
    <xdr:clientData/>
  </xdr:twoCellAnchor>
  <xdr:twoCellAnchor>
    <xdr:from>
      <xdr:col>12</xdr:col>
      <xdr:colOff>96787</xdr:colOff>
      <xdr:row>14</xdr:row>
      <xdr:rowOff>46089</xdr:rowOff>
    </xdr:from>
    <xdr:to>
      <xdr:col>13</xdr:col>
      <xdr:colOff>398412</xdr:colOff>
      <xdr:row>20</xdr:row>
      <xdr:rowOff>276532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6F10B0-2A54-4533-B008-EEA0594431DC}"/>
            </a:ext>
          </a:extLst>
        </xdr:cNvPr>
        <xdr:cNvSpPr txBox="1"/>
      </xdr:nvSpPr>
      <xdr:spPr>
        <a:xfrm>
          <a:off x="12909448" y="4793226"/>
          <a:ext cx="562795" cy="2166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" wrap="square" rtlCol="0" anchor="ctr"/>
        <a:lstStyle/>
        <a:p>
          <a:pPr algn="ctr"/>
          <a:r>
            <a:rPr kumimoji="1" lang="ja-JP" altLang="en-US" sz="2400" b="0"/>
            <a:t>別紙１－①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kumimoji="1" sz="1800" b="1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showGridLines="0" tabSelected="1" view="pageBreakPreview" topLeftCell="A10" zoomScale="62" zoomScaleNormal="85" zoomScaleSheetLayoutView="62" workbookViewId="0">
      <selection activeCell="K20" sqref="K20"/>
    </sheetView>
  </sheetViews>
  <sheetFormatPr defaultRowHeight="13.5" x14ac:dyDescent="0.15"/>
  <cols>
    <col min="1" max="1" width="4.25" style="1" customWidth="1"/>
    <col min="2" max="2" width="3.75" style="1" customWidth="1"/>
    <col min="3" max="3" width="18.625" style="1" customWidth="1"/>
    <col min="4" max="12" width="15.625" style="1" customWidth="1"/>
    <col min="13" max="13" width="3.375" style="1" customWidth="1"/>
    <col min="14" max="14" width="6.375" style="1" customWidth="1"/>
    <col min="15" max="16384" width="9" style="1"/>
  </cols>
  <sheetData>
    <row r="1" spans="1:16" ht="36.75" customHeight="1" x14ac:dyDescent="0.15">
      <c r="L1" s="58"/>
      <c r="M1" s="58"/>
    </row>
    <row r="2" spans="1:16" ht="43.5" customHeight="1" x14ac:dyDescent="0.15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6" ht="10.5" customHeight="1" thickBot="1" x14ac:dyDescent="0.2"/>
    <row r="4" spans="1:16" ht="33" customHeight="1" x14ac:dyDescent="0.15">
      <c r="A4" s="75"/>
      <c r="B4" s="76"/>
      <c r="C4" s="76"/>
      <c r="D4" s="50" t="s">
        <v>21</v>
      </c>
      <c r="E4" s="49" t="s">
        <v>23</v>
      </c>
      <c r="F4" s="51" t="s">
        <v>21</v>
      </c>
      <c r="G4" s="50" t="s">
        <v>22</v>
      </c>
      <c r="H4" s="49" t="s">
        <v>24</v>
      </c>
      <c r="I4" s="51" t="s">
        <v>22</v>
      </c>
      <c r="J4" s="85" t="s">
        <v>25</v>
      </c>
      <c r="K4" s="86"/>
      <c r="L4" s="87"/>
    </row>
    <row r="5" spans="1:16" ht="33" customHeight="1" thickBot="1" x14ac:dyDescent="0.2">
      <c r="A5" s="77"/>
      <c r="B5" s="78"/>
      <c r="C5" s="78"/>
      <c r="D5" s="2" t="s">
        <v>18</v>
      </c>
      <c r="E5" s="3" t="s">
        <v>1</v>
      </c>
      <c r="F5" s="52" t="s">
        <v>14</v>
      </c>
      <c r="G5" s="15" t="s">
        <v>18</v>
      </c>
      <c r="H5" s="3" t="s">
        <v>1</v>
      </c>
      <c r="I5" s="4" t="s">
        <v>14</v>
      </c>
      <c r="J5" s="53" t="s">
        <v>18</v>
      </c>
      <c r="K5" s="3" t="s">
        <v>1</v>
      </c>
      <c r="L5" s="4" t="s">
        <v>14</v>
      </c>
    </row>
    <row r="6" spans="1:16" ht="33" customHeight="1" thickBot="1" x14ac:dyDescent="0.2">
      <c r="A6" s="72" t="s">
        <v>0</v>
      </c>
      <c r="B6" s="73"/>
      <c r="C6" s="74"/>
      <c r="D6" s="23">
        <v>3795</v>
      </c>
      <c r="E6" s="24">
        <v>45823</v>
      </c>
      <c r="F6" s="25">
        <f>SUM(D6:E6)</f>
        <v>49618</v>
      </c>
      <c r="G6" s="23">
        <v>3734</v>
      </c>
      <c r="H6" s="24">
        <v>48395</v>
      </c>
      <c r="I6" s="25">
        <f>SUM(G6:H6)</f>
        <v>52129</v>
      </c>
      <c r="J6" s="23">
        <v>3435</v>
      </c>
      <c r="K6" s="24">
        <v>34946</v>
      </c>
      <c r="L6" s="25">
        <f>SUM(J6:K6)</f>
        <v>38381</v>
      </c>
    </row>
    <row r="7" spans="1:16" ht="33" customHeight="1" thickBot="1" x14ac:dyDescent="0.2">
      <c r="A7" s="59" t="s">
        <v>2</v>
      </c>
      <c r="B7" s="60"/>
      <c r="C7" s="60"/>
      <c r="D7" s="6"/>
      <c r="E7" s="7"/>
      <c r="F7" s="8"/>
      <c r="G7" s="6"/>
      <c r="H7" s="7"/>
      <c r="I7" s="8"/>
      <c r="J7" s="6"/>
      <c r="K7" s="7"/>
      <c r="L7" s="5"/>
    </row>
    <row r="8" spans="1:16" ht="33" customHeight="1" x14ac:dyDescent="0.15">
      <c r="A8" s="14"/>
      <c r="B8" s="66" t="s">
        <v>5</v>
      </c>
      <c r="C8" s="67"/>
      <c r="D8" s="26">
        <v>898</v>
      </c>
      <c r="E8" s="27">
        <v>4367</v>
      </c>
      <c r="F8" s="28">
        <f t="shared" ref="F8:F10" si="0">SUM(D8:E8)</f>
        <v>5265</v>
      </c>
      <c r="G8" s="26">
        <v>801</v>
      </c>
      <c r="H8" s="27">
        <v>4843</v>
      </c>
      <c r="I8" s="28">
        <f>SUM(G8:H8)</f>
        <v>5644</v>
      </c>
      <c r="J8" s="26">
        <v>707</v>
      </c>
      <c r="K8" s="27">
        <v>3386</v>
      </c>
      <c r="L8" s="29">
        <f t="shared" ref="L8:L22" si="1">SUM(J8:K8)</f>
        <v>4093</v>
      </c>
    </row>
    <row r="9" spans="1:16" ht="33" customHeight="1" x14ac:dyDescent="0.15">
      <c r="A9" s="9"/>
      <c r="B9" s="61" t="s">
        <v>6</v>
      </c>
      <c r="C9" s="62"/>
      <c r="D9" s="30">
        <v>2661</v>
      </c>
      <c r="E9" s="31">
        <v>30259</v>
      </c>
      <c r="F9" s="32">
        <f t="shared" si="0"/>
        <v>32920</v>
      </c>
      <c r="G9" s="30">
        <v>2654</v>
      </c>
      <c r="H9" s="31">
        <v>32332</v>
      </c>
      <c r="I9" s="32">
        <f>SUM(G9:H9)</f>
        <v>34986</v>
      </c>
      <c r="J9" s="30">
        <v>2418</v>
      </c>
      <c r="K9" s="31">
        <v>23084</v>
      </c>
      <c r="L9" s="32">
        <f>SUM(J9:K9)</f>
        <v>25502</v>
      </c>
    </row>
    <row r="10" spans="1:16" ht="33" customHeight="1" thickBot="1" x14ac:dyDescent="0.2">
      <c r="A10" s="13"/>
      <c r="B10" s="68" t="s">
        <v>7</v>
      </c>
      <c r="C10" s="69"/>
      <c r="D10" s="33">
        <v>236</v>
      </c>
      <c r="E10" s="34">
        <v>11197</v>
      </c>
      <c r="F10" s="35">
        <f t="shared" si="0"/>
        <v>11433</v>
      </c>
      <c r="G10" s="33">
        <v>279</v>
      </c>
      <c r="H10" s="34">
        <v>11220</v>
      </c>
      <c r="I10" s="35">
        <f t="shared" ref="I10:I22" si="2">SUM(G10:H10)</f>
        <v>11499</v>
      </c>
      <c r="J10" s="33">
        <f>$J$6-J8-J9</f>
        <v>310</v>
      </c>
      <c r="K10" s="34">
        <f>$K$6-K8-K9</f>
        <v>8476</v>
      </c>
      <c r="L10" s="36">
        <f t="shared" si="1"/>
        <v>8786</v>
      </c>
    </row>
    <row r="11" spans="1:16" ht="33" customHeight="1" thickBot="1" x14ac:dyDescent="0.2">
      <c r="A11" s="59" t="s">
        <v>3</v>
      </c>
      <c r="B11" s="60"/>
      <c r="C11" s="60"/>
      <c r="D11" s="10"/>
      <c r="E11" s="11"/>
      <c r="F11" s="12"/>
      <c r="G11" s="10"/>
      <c r="H11" s="11"/>
      <c r="I11" s="12"/>
      <c r="J11" s="10"/>
      <c r="K11" s="11"/>
      <c r="L11" s="5"/>
    </row>
    <row r="12" spans="1:16" ht="33" customHeight="1" x14ac:dyDescent="0.15">
      <c r="A12" s="14"/>
      <c r="B12" s="66" t="s">
        <v>8</v>
      </c>
      <c r="C12" s="67"/>
      <c r="D12" s="17">
        <v>851</v>
      </c>
      <c r="E12" s="18">
        <v>8959</v>
      </c>
      <c r="F12" s="37">
        <f t="shared" ref="F12:F14" si="3">SUM(D12:E12)</f>
        <v>9810</v>
      </c>
      <c r="G12" s="17">
        <v>833</v>
      </c>
      <c r="H12" s="18">
        <v>8669</v>
      </c>
      <c r="I12" s="37">
        <f t="shared" si="2"/>
        <v>9502</v>
      </c>
      <c r="J12" s="17">
        <v>585</v>
      </c>
      <c r="K12" s="18">
        <v>6385</v>
      </c>
      <c r="L12" s="38">
        <f t="shared" si="1"/>
        <v>6970</v>
      </c>
    </row>
    <row r="13" spans="1:16" ht="33" customHeight="1" x14ac:dyDescent="0.15">
      <c r="A13" s="9"/>
      <c r="B13" s="61" t="s">
        <v>9</v>
      </c>
      <c r="C13" s="62"/>
      <c r="D13" s="20">
        <v>675</v>
      </c>
      <c r="E13" s="19">
        <v>12656</v>
      </c>
      <c r="F13" s="39">
        <f t="shared" si="3"/>
        <v>13331</v>
      </c>
      <c r="G13" s="20">
        <v>736</v>
      </c>
      <c r="H13" s="19">
        <v>13188</v>
      </c>
      <c r="I13" s="39">
        <f t="shared" si="2"/>
        <v>13924</v>
      </c>
      <c r="J13" s="20">
        <v>717</v>
      </c>
      <c r="K13" s="19">
        <v>9530</v>
      </c>
      <c r="L13" s="39">
        <f t="shared" si="1"/>
        <v>10247</v>
      </c>
    </row>
    <row r="14" spans="1:16" ht="33" customHeight="1" thickBot="1" x14ac:dyDescent="0.2">
      <c r="A14" s="13"/>
      <c r="B14" s="68" t="s">
        <v>10</v>
      </c>
      <c r="C14" s="69"/>
      <c r="D14" s="21">
        <v>2269</v>
      </c>
      <c r="E14" s="22">
        <v>24208</v>
      </c>
      <c r="F14" s="40">
        <f t="shared" si="3"/>
        <v>26477</v>
      </c>
      <c r="G14" s="21">
        <v>2165</v>
      </c>
      <c r="H14" s="22">
        <v>26538</v>
      </c>
      <c r="I14" s="40">
        <f t="shared" si="2"/>
        <v>28703</v>
      </c>
      <c r="J14" s="21">
        <f>$J$6-J12-J13</f>
        <v>2133</v>
      </c>
      <c r="K14" s="22">
        <f>$K$6-K12-K13</f>
        <v>19031</v>
      </c>
      <c r="L14" s="41">
        <f t="shared" si="1"/>
        <v>21164</v>
      </c>
    </row>
    <row r="15" spans="1:16" ht="33" customHeight="1" thickBot="1" x14ac:dyDescent="0.2">
      <c r="A15" s="63" t="s">
        <v>4</v>
      </c>
      <c r="B15" s="64"/>
      <c r="C15" s="65"/>
      <c r="D15" s="10"/>
      <c r="E15" s="11"/>
      <c r="F15" s="12"/>
      <c r="G15" s="10"/>
      <c r="H15" s="11"/>
      <c r="I15" s="12"/>
      <c r="J15" s="10"/>
      <c r="K15" s="11"/>
      <c r="L15" s="16"/>
    </row>
    <row r="16" spans="1:16" ht="33" customHeight="1" x14ac:dyDescent="0.15">
      <c r="A16" s="14"/>
      <c r="B16" s="81" t="s">
        <v>11</v>
      </c>
      <c r="C16" s="82"/>
      <c r="D16" s="42">
        <v>1828</v>
      </c>
      <c r="E16" s="43">
        <v>2007</v>
      </c>
      <c r="F16" s="37">
        <f t="shared" ref="F16:F22" si="4">SUM(D16:E16)</f>
        <v>3835</v>
      </c>
      <c r="G16" s="42">
        <v>1627</v>
      </c>
      <c r="H16" s="43">
        <v>2109</v>
      </c>
      <c r="I16" s="37">
        <f t="shared" si="2"/>
        <v>3736</v>
      </c>
      <c r="J16" s="54">
        <v>1466</v>
      </c>
      <c r="K16" s="55">
        <v>1759</v>
      </c>
      <c r="L16" s="38">
        <f t="shared" si="1"/>
        <v>3225</v>
      </c>
      <c r="P16" s="1" t="s">
        <v>15</v>
      </c>
    </row>
    <row r="17" spans="1:14" ht="33" customHeight="1" x14ac:dyDescent="0.15">
      <c r="A17" s="9"/>
      <c r="B17" s="83" t="s">
        <v>16</v>
      </c>
      <c r="C17" s="84"/>
      <c r="D17" s="44">
        <v>996</v>
      </c>
      <c r="E17" s="45">
        <v>11383</v>
      </c>
      <c r="F17" s="39">
        <f t="shared" si="4"/>
        <v>12379</v>
      </c>
      <c r="G17" s="44">
        <v>1137</v>
      </c>
      <c r="H17" s="45">
        <v>12633</v>
      </c>
      <c r="I17" s="39">
        <f t="shared" si="2"/>
        <v>13770</v>
      </c>
      <c r="J17" s="56">
        <v>1012</v>
      </c>
      <c r="K17" s="57">
        <v>10539</v>
      </c>
      <c r="L17" s="39">
        <f t="shared" si="1"/>
        <v>11551</v>
      </c>
    </row>
    <row r="18" spans="1:14" ht="33" customHeight="1" x14ac:dyDescent="0.15">
      <c r="A18" s="9"/>
      <c r="B18" s="61" t="s">
        <v>19</v>
      </c>
      <c r="C18" s="62"/>
      <c r="D18" s="20">
        <v>56</v>
      </c>
      <c r="E18" s="19">
        <v>2692</v>
      </c>
      <c r="F18" s="39">
        <f t="shared" si="4"/>
        <v>2748</v>
      </c>
      <c r="G18" s="20">
        <v>32</v>
      </c>
      <c r="H18" s="19">
        <v>2966</v>
      </c>
      <c r="I18" s="39">
        <f t="shared" si="2"/>
        <v>2998</v>
      </c>
      <c r="J18" s="56">
        <v>35</v>
      </c>
      <c r="K18" s="57">
        <v>1952</v>
      </c>
      <c r="L18" s="39">
        <f t="shared" si="1"/>
        <v>1987</v>
      </c>
      <c r="N18" s="70"/>
    </row>
    <row r="19" spans="1:14" ht="33" customHeight="1" x14ac:dyDescent="0.15">
      <c r="A19" s="9"/>
      <c r="B19" s="61" t="s">
        <v>17</v>
      </c>
      <c r="C19" s="62"/>
      <c r="D19" s="20">
        <v>18</v>
      </c>
      <c r="E19" s="19">
        <v>7346</v>
      </c>
      <c r="F19" s="39">
        <f t="shared" si="4"/>
        <v>7364</v>
      </c>
      <c r="G19" s="20">
        <v>7</v>
      </c>
      <c r="H19" s="19">
        <v>8578</v>
      </c>
      <c r="I19" s="39">
        <f t="shared" si="2"/>
        <v>8585</v>
      </c>
      <c r="J19" s="56">
        <v>6</v>
      </c>
      <c r="K19" s="57">
        <v>5660</v>
      </c>
      <c r="L19" s="46">
        <f t="shared" si="1"/>
        <v>5666</v>
      </c>
      <c r="N19" s="70"/>
    </row>
    <row r="20" spans="1:14" ht="33" customHeight="1" x14ac:dyDescent="0.15">
      <c r="A20" s="9"/>
      <c r="B20" s="61" t="s">
        <v>12</v>
      </c>
      <c r="C20" s="62"/>
      <c r="D20" s="20">
        <v>169</v>
      </c>
      <c r="E20" s="19">
        <v>4369</v>
      </c>
      <c r="F20" s="39">
        <f t="shared" si="4"/>
        <v>4538</v>
      </c>
      <c r="G20" s="20">
        <v>116</v>
      </c>
      <c r="H20" s="19">
        <v>3721</v>
      </c>
      <c r="I20" s="39">
        <f t="shared" si="2"/>
        <v>3837</v>
      </c>
      <c r="J20" s="56">
        <f>11+126</f>
        <v>137</v>
      </c>
      <c r="K20" s="57">
        <f>629+1650</f>
        <v>2279</v>
      </c>
      <c r="L20" s="39">
        <f t="shared" si="1"/>
        <v>2416</v>
      </c>
      <c r="N20" s="70"/>
    </row>
    <row r="21" spans="1:14" ht="33" customHeight="1" x14ac:dyDescent="0.15">
      <c r="A21" s="9"/>
      <c r="B21" s="79" t="s">
        <v>13</v>
      </c>
      <c r="C21" s="80"/>
      <c r="D21" s="20">
        <v>7</v>
      </c>
      <c r="E21" s="19">
        <v>1406</v>
      </c>
      <c r="F21" s="39">
        <f t="shared" si="4"/>
        <v>1413</v>
      </c>
      <c r="G21" s="20">
        <v>6</v>
      </c>
      <c r="H21" s="19">
        <v>1585</v>
      </c>
      <c r="I21" s="39">
        <f t="shared" si="2"/>
        <v>1591</v>
      </c>
      <c r="J21" s="56">
        <v>2</v>
      </c>
      <c r="K21" s="57">
        <v>1147</v>
      </c>
      <c r="L21" s="39">
        <f t="shared" si="1"/>
        <v>1149</v>
      </c>
      <c r="N21" s="70"/>
    </row>
    <row r="22" spans="1:14" ht="33" customHeight="1" thickBot="1" x14ac:dyDescent="0.2">
      <c r="A22" s="13"/>
      <c r="B22" s="68" t="s">
        <v>7</v>
      </c>
      <c r="C22" s="69"/>
      <c r="D22" s="47">
        <v>721</v>
      </c>
      <c r="E22" s="48">
        <v>16620</v>
      </c>
      <c r="F22" s="40">
        <f t="shared" si="4"/>
        <v>17341</v>
      </c>
      <c r="G22" s="47">
        <v>809</v>
      </c>
      <c r="H22" s="48">
        <v>16803</v>
      </c>
      <c r="I22" s="40">
        <f t="shared" si="2"/>
        <v>17612</v>
      </c>
      <c r="J22" s="47">
        <f>$J$6-SUM(J16:J21)</f>
        <v>777</v>
      </c>
      <c r="K22" s="48">
        <f>$K$6-SUM(K16:K21)</f>
        <v>11610</v>
      </c>
      <c r="L22" s="41">
        <f t="shared" si="1"/>
        <v>12387</v>
      </c>
      <c r="N22" s="70"/>
    </row>
  </sheetData>
  <mergeCells count="22">
    <mergeCell ref="N18:N22"/>
    <mergeCell ref="B19:C19"/>
    <mergeCell ref="B14:C14"/>
    <mergeCell ref="A2:L2"/>
    <mergeCell ref="A6:C6"/>
    <mergeCell ref="A4:C5"/>
    <mergeCell ref="A7:C7"/>
    <mergeCell ref="B21:C21"/>
    <mergeCell ref="B22:C22"/>
    <mergeCell ref="B16:C16"/>
    <mergeCell ref="B17:C17"/>
    <mergeCell ref="B18:C18"/>
    <mergeCell ref="J4:L4"/>
    <mergeCell ref="L1:M1"/>
    <mergeCell ref="A11:C11"/>
    <mergeCell ref="B20:C20"/>
    <mergeCell ref="A15:C15"/>
    <mergeCell ref="B8:C8"/>
    <mergeCell ref="B9:C9"/>
    <mergeCell ref="B10:C10"/>
    <mergeCell ref="B12:C12"/>
    <mergeCell ref="B13:C13"/>
  </mergeCells>
  <phoneticPr fontId="2"/>
  <printOptions horizontalCentered="1" verticalCentered="1"/>
  <pageMargins left="0.78740157480314965" right="0.78740157480314965" top="0.47244094488188981" bottom="0.39370078740157483" header="0.51181102362204722" footer="0.39370078740157483"/>
  <pageSetup paperSize="9" scale="74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Administrator</cp:lastModifiedBy>
  <cp:lastPrinted>2024-03-04T02:05:26Z</cp:lastPrinted>
  <dcterms:created xsi:type="dcterms:W3CDTF">2012-01-24T08:24:53Z</dcterms:created>
  <dcterms:modified xsi:type="dcterms:W3CDTF">2025-02-13T00:48:34Z</dcterms:modified>
</cp:coreProperties>
</file>