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24sv01\財政部\財政課\3110号機\16  照会\大阪府\財政状況資料集\R５年度決算（R7作成）\05府よりホームページ掲載依頼\"/>
    </mc:Choice>
  </mc:AlternateContent>
  <xr:revisionPtr revIDLastSave="0" documentId="8_{E51F731D-DE10-412F-93EB-04D069BE0CE2}" xr6:coauthVersionLast="47" xr6:coauthVersionMax="47" xr10:uidLastSave="{00000000-0000-0000-0000-000000000000}"/>
  <bookViews>
    <workbookView xWindow="20370" yWindow="-2955" windowWidth="29040" windowHeight="15720" tabRatio="90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BE35" i="10"/>
  <c r="BW34" i="10"/>
  <c r="BW35" i="10" s="1"/>
  <c r="BW36" i="10" s="1"/>
  <c r="BW37" i="10" s="1"/>
  <c r="BW38" i="10" s="1"/>
  <c r="BW39" i="10" s="1"/>
  <c r="BW40" i="10" s="1"/>
  <c r="BW41" i="10" s="1"/>
  <c r="BW42" i="10" s="1"/>
  <c r="BE34" i="10"/>
  <c r="C34" i="10"/>
  <c r="C35" i="10" s="1"/>
  <c r="CO34" i="10" l="1"/>
  <c r="CO35" i="10" s="1"/>
  <c r="CO36" i="10" s="1"/>
  <c r="CO37" i="10" s="1"/>
  <c r="CO38" i="10" s="1"/>
  <c r="CO39" i="10" s="1"/>
  <c r="CO40" i="10" s="1"/>
  <c r="CO41" i="10" s="1"/>
  <c r="CO42" i="10" s="1"/>
  <c r="C36"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<sst xmlns="http://schemas.openxmlformats.org/spreadsheetml/2006/main" count="1111" uniqueCount="572">
  <si>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</si>
  <si>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</si>
  <si>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</si>
  <si>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</si>
  <si>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</si>
  <si>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</si>
  <si>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</si>
  <si>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</si>
  <si>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</si>
  <si>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</si>
  <si>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</si>
  <si>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</si>
  <si>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</si>
  <si>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</si>
  <si>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</si>
  <si>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</si>
  <si>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</si>
  <si>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</si>
  <si>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</si>
  <si>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</si>
  <si>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</si>
  <si>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</si>
  <si>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</si>
  <si>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</si>
  <si>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</si>
  <si>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</si>
  <si>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</si>
  <si>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</si>
  <si>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</si>
  <si>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</si>
  <si>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</si>
  <si>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</si>
  <si>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</si>
  <si>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</si>
  <si>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</si>
  <si>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</si>
  <si>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</si>
  <si>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</si>
  <si>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</si>
  <si>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</si>
  <si>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</si>
  <si>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</si>
  <si>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</si>
  <si>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</si>
  <si>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</si>
  <si>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</si>
  <si>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</si>
  <si>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</si>
  <si>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</si>
  <si>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</si>
  <si>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</si>
  <si>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</si>
  <si>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</si>
  <si>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</si>
  <si>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</si>
  <si>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</si>
  <si>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</si>
  <si>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</si>
  <si>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</si>
  <si>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</si>
  <si>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</si>
  <si>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</si>
  <si>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</si>
  <si>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</si>
  <si>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</si>
  <si>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</si>
  <si>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</si>
  <si>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</si>
  <si>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</si>
  <si>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</si>
  <si>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</si>
  <si>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</si>
  <si>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</si>
  <si>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</si>
  <si>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</si>
  <si>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</si>
  <si>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</si>
  <si>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</si>
  <si>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</si>
  <si>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</si>
  <si>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</si>
  <si>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</si>
  <si>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</si>
  <si>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</si>
  <si>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</si>
  <si>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</si>
  <si>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</si>
  <si>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</si>
  <si>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</si>
  <si>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</si>
  <si>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</si>
  <si>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</si>
  <si>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</si>
  <si>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</si>
  <si>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</si>
  <si>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</si>
  <si>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</si>
  <si>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</si>
  <si>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</si>
  <si>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</si>
  <si>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</si>
  <si>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</si>
  <si>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</si>
  <si>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</si>
  <si>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</si>
  <si>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</si>
  <si>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</si>
  <si>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</si>
  <si>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</si>
  <si>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</si>
  <si>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</si>
  <si>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</si>
  <si>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</si>
  <si>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</si>
  <si>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</si>
  <si>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</si>
  <si>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</si>
  <si>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</si>
  <si>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</si>
  <si>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</si>
  <si>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</si>
  <si>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</si>
  <si>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</si>
  <si>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</si>
  <si>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</si>
  <si>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</si>
  <si>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</si>
  <si>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</si>
  <si>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</si>
  <si>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</si>
  <si>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</si>
  <si>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</si>
  <si>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</si>
  <si>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</si>
  <si>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</si>
  <si>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</si>
  <si>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</si>
  <si>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</si>
  <si>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</si>
  <si>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</si>
  <si>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</si>
  <si>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</si>
  <si>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</si>
  <si>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</si>
  <si>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</si>
  <si>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</si>
  <si>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</si>
  <si>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</si>
  <si>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</si>
  <si>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</si>
  <si>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</si>
  <si>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</si>
  <si>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</si>
  <si>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</si>
  <si>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</si>
  <si>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</si>
  <si>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</si>
  <si>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</si>
  <si>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</si>
  <si>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</si>
  <si>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</si>
  <si>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</si>
  <si>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</si>
  <si>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</si>
  <si>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</si>
  <si>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</si>
  <si>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</si>
  <si>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</si>
  <si>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</si>
  <si>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</si>
  <si>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</si>
  <si>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</si>
  <si>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</si>
  <si>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</si>
  <si>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</si>
  <si>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</si>
  <si>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</si>
  <si>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</si>
  <si>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</si>
  <si>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</si>
  <si>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</si>
  <si>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</si>
  <si>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</si>
  <si>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</si>
  <si>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</si>
  <si>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</si>
  <si>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</si>
  <si>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</si>
  <si>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</si>
  <si>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</si>
  <si>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</si>
  <si>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</si>
  <si>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</si>
  <si>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</si>
  <si>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</si>
  <si>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</si>
  <si>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</si>
  <si>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</si>
  <si>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</si>
  <si>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</si>
  <si>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</si>
  <si>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</si>
  <si>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</si>
  <si>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大阪府八尾市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</si>
  <si>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</si>
  <si>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</si>
  <si>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</si>
  <si>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</si>
  <si>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</si>
  <si>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</si>
  <si>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</si>
  <si>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</si>
  <si>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</si>
  <si>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</si>
  <si>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</si>
  <si>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</si>
  <si>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</si>
  <si>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</si>
  <si>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</si>
  <si>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</si>
  <si>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</si>
  <si>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</si>
  <si>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</si>
  <si>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</si>
  <si>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</si>
  <si>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</si>
  <si>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</si>
  <si>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</si>
  <si>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</si>
  <si>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</si>
  <si>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</si>
  <si>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</si>
  <si>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</si>
  <si>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</si>
  <si>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</si>
  <si>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</si>
  <si>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</si>
  <si>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</si>
  <si>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</si>
  <si>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</si>
  <si>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</si>
  <si>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</si>
  <si>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</si>
  <si>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</si>
  <si>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</si>
  <si>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</si>
  <si>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</si>
  <si>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</si>
  <si>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</si>
  <si>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</si>
  <si>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</si>
  <si>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</si>
  <si>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</si>
  <si>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</si>
  <si>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</si>
  <si>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</si>
  <si>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</si>
  <si>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</si>
  <si>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</si>
  <si>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</si>
  <si>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</si>
  <si>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</si>
  <si>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</si>
  <si>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</si>
  <si>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</si>
  <si>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</si>
  <si>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</si>
  <si>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</si>
  <si>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</si>
  <si>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</si>
  <si>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</si>
  <si>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</si>
  <si>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</si>
  <si>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</si>
  <si>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</si>
  <si>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</si>
  <si>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</si>
  <si>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</si>
  <si>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</si>
  <si>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</si>
  <si>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</si>
  <si>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</si>
  <si>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</si>
  <si>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</si>
  <si>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</si>
  <si>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</si>
  <si>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</si>
  <si>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</si>
  <si>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</si>
  <si>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</si>
  <si>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</si>
  <si>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</si>
  <si>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</si>
  <si>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</si>
  <si>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</si>
  <si>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</si>
  <si>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</si>
  <si>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</si>
  <si>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</si>
  <si>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</si>
  <si>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</si>
  <si>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</si>
  <si>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</si>
  <si>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</si>
  <si>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</si>
  <si>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</si>
  <si>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</si>
  <si>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</si>
  <si>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</si>
  <si>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</si>
  <si>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</si>
  <si>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</si>
  <si>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</si>
  <si>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</si>
  <si>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</si>
  <si>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</si>
  <si>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</si>
  <si>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</si>
  <si>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</si>
  <si>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</si>
  <si>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</si>
  <si>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</si>
  <si>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</si>
  <si>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</si>
  <si>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</si>
  <si>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</si>
  <si>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</si>
  <si>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</si>
  <si>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</si>
  <si>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</si>
  <si>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</si>
  <si>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</si>
  <si>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</si>
  <si>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</si>
  <si>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</si>
  <si>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</si>
  <si>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</si>
  <si>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</si>
  <si>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</si>
  <si>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</si>
  <si>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</si>
  <si>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</si>
  <si>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</si>
  <si>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</si>
  <si>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</si>
  <si>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</si>
  <si>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</si>
  <si>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</si>
  <si>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</si>
  <si>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</si>
  <si>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</si>
  <si>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</si>
  <si>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</si>
  <si>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</si>
  <si>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大阪府八尾市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</si>
  <si>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</si>
  <si>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</si>
  <si>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</si>
  <si>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</si>
  <si>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</si>
  <si>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</si>
  <si>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</si>
  <si>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</si>
  <si>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</si>
  <si>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</si>
  <si>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</si>
  <si>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</si>
  <si>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</si>
  <si>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</si>
  <si>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</si>
  <si>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</si>
  <si>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</si>
  <si>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</si>
  <si>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</si>
  <si>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</si>
  <si>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</si>
  <si>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</si>
  <si>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</si>
  <si>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</si>
  <si>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</si>
  <si>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</si>
  <si>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</si>
  <si>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</si>
  <si>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</si>
  <si>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</si>
  <si>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</si>
  <si>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</si>
  <si>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</si>
  <si>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</si>
  <si>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</si>
  <si>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</si>
  <si>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</si>
  <si>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</si>
  <si>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</si>
  <si>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</si>
  <si>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</si>
  <si>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</si>
  <si>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</si>
  <si>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</si>
  <si>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</si>
  <si>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</si>
  <si>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</si>
  <si>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</si>
  <si>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</si>
  <si>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</si>
  <si>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</si>
  <si>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</si>
  <si>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</si>
  <si>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</si>
  <si>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</si>
  <si>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</si>
  <si>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</si>
  <si>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</si>
  <si>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</si>
  <si>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</si>
  <si>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</si>
  <si>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</si>
  <si>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</si>
  <si>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</si>
  <si>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</si>
  <si>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</si>
  <si>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</si>
  <si>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</si>
  <si>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</si>
  <si>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</si>
  <si>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</si>
  <si>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</si>
  <si>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</si>
  <si>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</si>
  <si>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</si>
  <si>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</si>
  <si>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</si>
  <si>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</si>
  <si>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</si>
  <si>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</si>
  <si>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</si>
  <si>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</si>
  <si>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</si>
  <si>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</si>
  <si>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</si>
  <si>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</si>
  <si>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</si>
  <si>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</si>
  <si>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</si>
  <si>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</si>
  <si>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</si>
  <si>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</si>
  <si>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</si>
  <si>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</si>
  <si>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</si>
  <si>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</si>
  <si>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</si>
  <si>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</si>
  <si>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</si>
  <si>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</si>
  <si>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</si>
  <si>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</si>
  <si>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</si>
  <si>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</si>
  <si>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</si>
  <si>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</si>
  <si>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</si>
  <si>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</si>
  <si>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</si>
  <si>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</si>
  <si>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</si>
  <si>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</si>
  <si>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</si>
  <si>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</si>
  <si>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</si>
  <si>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</si>
  <si>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</si>
  <si>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</si>
  <si>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</si>
  <si>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</si>
  <si>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</si>
  <si>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</si>
  <si>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</si>
  <si>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</si>
  <si>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</si>
  <si>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</si>
  <si>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</si>
  <si>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</si>
  <si>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</si>
  <si>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</si>
  <si>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</si>
  <si>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</si>
  <si>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</si>
  <si>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</si>
  <si>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</si>
  <si>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</si>
  <si>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</si>
  <si>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</si>
  <si>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</si>
  <si>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</si>
  <si>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</si>
  <si>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</si>
  <si>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</si>
  <si>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</si>
  <si>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</si>
  <si>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</si>
  <si>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</si>
  <si>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</si>
  <si>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</si>
  <si>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</si>
  <si>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</si>
  <si>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</si>
  <si>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</si>
  <si>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</si>
  <si>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</si>
  <si>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</si>
  <si>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</si>
  <si>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</si>
  <si>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</si>
  <si>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</si>
  <si>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</si>
  <si>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</si>
  <si>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</si>
  <si>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</si>
  <si>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</si>
  <si>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</si>
  <si>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</si>
  <si>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</si>
  <si>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</si>
  <si>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</si>
  <si>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</si>
  <si>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</si>
  <si>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</si>
  <si>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</si>
  <si>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</si>
  <si>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</si>
  <si>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</si>
  <si>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0.11</t>
  </si>
  <si>
    <t>病院事業会計</t>
  </si>
  <si>
    <t>水道事業会計</t>
  </si>
  <si>
    <t>公共下水道事業会計</t>
  </si>
  <si>
    <t>後期高齢者医療事業特別会計</t>
  </si>
  <si>
    <t>介護保険事業特別会計</t>
  </si>
  <si>
    <t>国民健康保険事業特別会計</t>
  </si>
  <si>
    <t>一般会計</t>
  </si>
  <si>
    <t>土地取得事業特別会計</t>
  </si>
  <si>
    <t>その他会計（赤字）</t>
  </si>
  <si>
    <t>その他会計（黒字）</t>
  </si>
  <si>
    <t>R01</t>
    <phoneticPr fontId="5"/>
  </si>
  <si>
    <t>R02</t>
    <phoneticPr fontId="5"/>
  </si>
  <si>
    <t>R03</t>
    <phoneticPr fontId="5"/>
  </si>
  <si>
    <t>R04</t>
    <phoneticPr fontId="5"/>
  </si>
  <si>
    <t>R05</t>
    <phoneticPr fontId="5"/>
  </si>
  <si>
    <t>公共公益施設整備基金</t>
    <phoneticPr fontId="2"/>
  </si>
  <si>
    <t>こども夢基金</t>
    <phoneticPr fontId="2"/>
  </si>
  <si>
    <t>地域安全・安心のまちづくり基金</t>
    <phoneticPr fontId="2"/>
  </si>
  <si>
    <t>地域福祉推進基金</t>
    <phoneticPr fontId="2"/>
  </si>
  <si>
    <t>-</t>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</si>
  <si>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</si>
  <si>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</si>
  <si>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</si>
  <si>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</si>
  <si>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八尾体育振興会</t>
    <rPh sb="0" eb="2">
      <t>ヤオ</t>
    </rPh>
    <rPh sb="2" eb="4">
      <t>タイイク</t>
    </rPh>
    <rPh sb="4" eb="6">
      <t>シンコウ</t>
    </rPh>
    <rPh sb="6" eb="7">
      <t>カイ</t>
    </rPh>
    <phoneticPr fontId="2"/>
  </si>
  <si>
    <t>八尾シティネット</t>
    <rPh sb="0" eb="2">
      <t>ヤオ</t>
    </rPh>
    <phoneticPr fontId="2"/>
  </si>
  <si>
    <t>やおコミュニティ放送</t>
    <rPh sb="8" eb="10">
      <t>ホウソウ</t>
    </rPh>
    <phoneticPr fontId="2"/>
  </si>
  <si>
    <t>八尾モール</t>
    <rPh sb="0" eb="2">
      <t>ヤオ</t>
    </rPh>
    <phoneticPr fontId="2"/>
  </si>
  <si>
    <t>大阪外環状鉄道</t>
    <rPh sb="0" eb="2">
      <t>オオサカ</t>
    </rPh>
    <rPh sb="2" eb="3">
      <t>ソト</t>
    </rPh>
    <rPh sb="3" eb="5">
      <t>カンジョウ</t>
    </rPh>
    <rPh sb="5" eb="7">
      <t>テツドウ</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</si>
  <si>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</si>
  <si>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</si>
  <si>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</si>
  <si>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大阪広域環境施設組合</t>
    <rPh sb="0" eb="2">
      <t>オオサカ</t>
    </rPh>
    <rPh sb="2" eb="4">
      <t>コウイキ</t>
    </rPh>
    <rPh sb="4" eb="6">
      <t>カンキョウ</t>
    </rPh>
    <rPh sb="6" eb="8">
      <t>シセツ</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</si>
  <si>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</si>
  <si>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2">
      <t>オオサカ</t>
    </rPh>
    <rPh sb="2" eb="3">
      <t>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</si>
  <si>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</si>
  <si>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</si>
  <si>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大阪府都市ボートレース企業団</t>
    <rPh sb="0" eb="3">
      <t>オオサカフ</t>
    </rPh>
    <rPh sb="3" eb="5">
      <t>トシ</t>
    </rPh>
    <rPh sb="11" eb="13">
      <t>キギョウ</t>
    </rPh>
    <rPh sb="13" eb="14">
      <t>ダン</t>
    </rPh>
    <phoneticPr fontId="2"/>
  </si>
  <si>
    <t>災害支援基金</t>
    <rPh sb="0" eb="6">
      <t>サイガイシエンキキン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</si>
</sst>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2B3-437C-A92D-133B2B87B9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21523</c:v>
                </c:pt>
                <c:pt idx="1">
                  <c:v>19219</c:v>
                </c:pt>
                <c:pt idx="2">
                  <c:v>30149</c:v>
                </c:pt>
                <c:pt idx="3">
                  <c:v>26890</c:v>
                </c:pt>
                <c:pt idx="4">
                  <c:v>22611</c:v>
                </c:pt>
              </c:numCache>
            </c:numRef>
          </c:val>
          <c:smooth val="0"/>
          <c:extLst>
            <c:ext xmlns:c16="http://schemas.microsoft.com/office/drawing/2014/chart" uri="{C3380CC4-5D6E-409C-BE32-E72D297353CC}">
              <c16:uniqueId val="{00000001-12B3-437C-A92D-133B2B87B9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2.4300000000000002</c:v>
                </c:pt>
                <c:pt idx="1">
                  <c:v>0.71</c:v>
                </c:pt>
                <c:pt idx="2">
                  <c:v>0.9</c:v>
                </c:pt>
                <c:pt idx="3">
                  <c:v>0.09</c:v>
                </c:pt>
                <c:pt idx="4">
                  <c:v>0.06</c:v>
                </c:pt>
              </c:numCache>
            </c:numRef>
          </c:val>
          <c:extLst>
            <c:ext xmlns:c16="http://schemas.microsoft.com/office/drawing/2014/chart" uri="{C3380CC4-5D6E-409C-BE32-E72D297353CC}">
              <c16:uniqueId val="{00000000-1C7C-41C5-A250-1DA945685B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10.93</c:v>
                </c:pt>
                <c:pt idx="1">
                  <c:v>11.92</c:v>
                </c:pt>
                <c:pt idx="2">
                  <c:v>12.15</c:v>
                </c:pt>
                <c:pt idx="3">
                  <c:v>13.03</c:v>
                </c:pt>
                <c:pt idx="4">
                  <c:v>12.66</c:v>
                </c:pt>
              </c:numCache>
            </c:numRef>
          </c:val>
          <c:extLst>
            <c:ext xmlns:c16="http://schemas.microsoft.com/office/drawing/2014/chart" uri="{C3380CC4-5D6E-409C-BE32-E72D297353CC}">
              <c16:uniqueId val="{00000001-1C7C-41C5-A250-1DA945685B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1.98</c:v>
                </c:pt>
                <c:pt idx="1">
                  <c:v>-0.11</c:v>
                </c:pt>
                <c:pt idx="2">
                  <c:v>1.2</c:v>
                </c:pt>
                <c:pt idx="3">
                  <c:v>0.42</c:v>
                </c:pt>
                <c:pt idx="4">
                  <c:v>0.74</c:v>
                </c:pt>
              </c:numCache>
            </c:numRef>
          </c:val>
          <c:smooth val="0"/>
          <c:extLst>
            <c:ext xmlns:c16="http://schemas.microsoft.com/office/drawing/2014/chart" uri="{C3380CC4-5D6E-409C-BE32-E72D297353CC}">
              <c16:uniqueId val="{00000002-1C7C-41C5-A250-1DA945685B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844-4C54-9183-1234225868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44-4C54-9183-123422586863}"/>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44-4C54-9183-123422586863}"/>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2.42</c:v>
                </c:pt>
                <c:pt idx="2">
                  <c:v>#N/A</c:v>
                </c:pt>
                <c:pt idx="3">
                  <c:v>0.71</c:v>
                </c:pt>
                <c:pt idx="4">
                  <c:v>#N/A</c:v>
                </c:pt>
                <c:pt idx="5">
                  <c:v>0.9</c:v>
                </c:pt>
                <c:pt idx="6">
                  <c:v>#N/A</c:v>
                </c:pt>
                <c:pt idx="7">
                  <c:v>0.09</c:v>
                </c:pt>
                <c:pt idx="8">
                  <c:v>#N/A</c:v>
                </c:pt>
                <c:pt idx="9">
                  <c:v>0.05</c:v>
                </c:pt>
              </c:numCache>
            </c:numRef>
          </c:val>
          <c:extLst>
            <c:ext xmlns:c16="http://schemas.microsoft.com/office/drawing/2014/chart" uri="{C3380CC4-5D6E-409C-BE32-E72D297353CC}">
              <c16:uniqueId val="{00000003-7844-4C54-9183-12342258686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1.84</c:v>
                </c:pt>
                <c:pt idx="4">
                  <c:v>#N/A</c:v>
                </c:pt>
                <c:pt idx="5">
                  <c:v>0.64</c:v>
                </c:pt>
                <c:pt idx="6">
                  <c:v>#N/A</c:v>
                </c:pt>
                <c:pt idx="7">
                  <c:v>0.37</c:v>
                </c:pt>
                <c:pt idx="8">
                  <c:v>#N/A</c:v>
                </c:pt>
                <c:pt idx="9">
                  <c:v>0.18</c:v>
                </c:pt>
              </c:numCache>
            </c:numRef>
          </c:val>
          <c:extLst>
            <c:ext xmlns:c16="http://schemas.microsoft.com/office/drawing/2014/chart" uri="{C3380CC4-5D6E-409C-BE32-E72D297353CC}">
              <c16:uniqueId val="{00000004-7844-4C54-9183-12342258686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0.25</c:v>
                </c:pt>
                <c:pt idx="4">
                  <c:v>#N/A</c:v>
                </c:pt>
                <c:pt idx="5">
                  <c:v>0.22</c:v>
                </c:pt>
                <c:pt idx="6">
                  <c:v>#N/A</c:v>
                </c:pt>
                <c:pt idx="7">
                  <c:v>0.43</c:v>
                </c:pt>
                <c:pt idx="8">
                  <c:v>#N/A</c:v>
                </c:pt>
                <c:pt idx="9">
                  <c:v>0.24</c:v>
                </c:pt>
              </c:numCache>
            </c:numRef>
          </c:val>
          <c:extLst>
            <c:ext xmlns:c16="http://schemas.microsoft.com/office/drawing/2014/chart" uri="{C3380CC4-5D6E-409C-BE32-E72D297353CC}">
              <c16:uniqueId val="{00000005-7844-4C54-9183-123422586863}"/>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0.08</c:v>
                </c:pt>
                <c:pt idx="8">
                  <c:v>#N/A</c:v>
                </c:pt>
                <c:pt idx="9">
                  <c:v>0.3</c:v>
                </c:pt>
              </c:numCache>
            </c:numRef>
          </c:val>
          <c:extLst>
            <c:ext xmlns:c16="http://schemas.microsoft.com/office/drawing/2014/chart" uri="{C3380CC4-5D6E-409C-BE32-E72D297353CC}">
              <c16:uniqueId val="{00000006-7844-4C54-9183-12342258686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3.96</c:v>
                </c:pt>
                <c:pt idx="2">
                  <c:v>#N/A</c:v>
                </c:pt>
                <c:pt idx="3">
                  <c:v>3.68</c:v>
                </c:pt>
                <c:pt idx="4">
                  <c:v>#N/A</c:v>
                </c:pt>
                <c:pt idx="5">
                  <c:v>3.29</c:v>
                </c:pt>
                <c:pt idx="6">
                  <c:v>#N/A</c:v>
                </c:pt>
                <c:pt idx="7">
                  <c:v>3.59</c:v>
                </c:pt>
                <c:pt idx="8">
                  <c:v>#N/A</c:v>
                </c:pt>
                <c:pt idx="9">
                  <c:v>3.67</c:v>
                </c:pt>
              </c:numCache>
            </c:numRef>
          </c:val>
          <c:extLst>
            <c:ext xmlns:c16="http://schemas.microsoft.com/office/drawing/2014/chart" uri="{C3380CC4-5D6E-409C-BE32-E72D297353CC}">
              <c16:uniqueId val="{00000007-7844-4C54-9183-12342258686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c:v>
                </c:pt>
                <c:pt idx="2">
                  <c:v>#N/A</c:v>
                </c:pt>
                <c:pt idx="3">
                  <c:v>7</c:v>
                </c:pt>
                <c:pt idx="4">
                  <c:v>#N/A</c:v>
                </c:pt>
                <c:pt idx="5">
                  <c:v>6.08</c:v>
                </c:pt>
                <c:pt idx="6">
                  <c:v>#N/A</c:v>
                </c:pt>
                <c:pt idx="7">
                  <c:v>5.84</c:v>
                </c:pt>
                <c:pt idx="8">
                  <c:v>#N/A</c:v>
                </c:pt>
                <c:pt idx="9">
                  <c:v>4.84</c:v>
                </c:pt>
              </c:numCache>
            </c:numRef>
          </c:val>
          <c:extLst>
            <c:ext xmlns:c16="http://schemas.microsoft.com/office/drawing/2014/chart" uri="{C3380CC4-5D6E-409C-BE32-E72D297353CC}">
              <c16:uniqueId val="{00000008-7844-4C54-9183-12342258686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8.34</c:v>
                </c:pt>
                <c:pt idx="2">
                  <c:v>#N/A</c:v>
                </c:pt>
                <c:pt idx="3">
                  <c:v>8.51</c:v>
                </c:pt>
                <c:pt idx="4">
                  <c:v>#N/A</c:v>
                </c:pt>
                <c:pt idx="5">
                  <c:v>10.57</c:v>
                </c:pt>
                <c:pt idx="6">
                  <c:v>#N/A</c:v>
                </c:pt>
                <c:pt idx="7">
                  <c:v>12.08</c:v>
                </c:pt>
                <c:pt idx="8">
                  <c:v>#N/A</c:v>
                </c:pt>
                <c:pt idx="9">
                  <c:v>9.43</c:v>
                </c:pt>
              </c:numCache>
            </c:numRef>
          </c:val>
          <c:extLst>
            <c:ext xmlns:c16="http://schemas.microsoft.com/office/drawing/2014/chart" uri="{C3380CC4-5D6E-409C-BE32-E72D297353CC}">
              <c16:uniqueId val="{00000009-7844-4C54-9183-1234225868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11535</c:v>
                </c:pt>
                <c:pt idx="5">
                  <c:v>11660</c:v>
                </c:pt>
                <c:pt idx="8">
                  <c:v>11947</c:v>
                </c:pt>
                <c:pt idx="11">
                  <c:v>12008</c:v>
                </c:pt>
                <c:pt idx="14">
                  <c:v>11859</c:v>
                </c:pt>
              </c:numCache>
            </c:numRef>
          </c:val>
          <c:extLst>
            <c:ext xmlns:c16="http://schemas.microsoft.com/office/drawing/2014/chart" uri="{C3380CC4-5D6E-409C-BE32-E72D297353CC}">
              <c16:uniqueId val="{00000000-F006-4D67-AF61-4FEBCF2A76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06-4D67-AF61-4FEBCF2A76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06-4D67-AF61-4FEBCF2A76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88</c:v>
                </c:pt>
                <c:pt idx="3">
                  <c:v>65</c:v>
                </c:pt>
                <c:pt idx="6">
                  <c:v>56</c:v>
                </c:pt>
                <c:pt idx="9">
                  <c:v>33</c:v>
                </c:pt>
                <c:pt idx="12">
                  <c:v>91</c:v>
                </c:pt>
              </c:numCache>
            </c:numRef>
          </c:val>
          <c:extLst>
            <c:ext xmlns:c16="http://schemas.microsoft.com/office/drawing/2014/chart" uri="{C3380CC4-5D6E-409C-BE32-E72D297353CC}">
              <c16:uniqueId val="{00000003-F006-4D67-AF61-4FEBCF2A76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4814</c:v>
                </c:pt>
                <c:pt idx="3">
                  <c:v>4883</c:v>
                </c:pt>
                <c:pt idx="6">
                  <c:v>4705</c:v>
                </c:pt>
                <c:pt idx="9">
                  <c:v>4642</c:v>
                </c:pt>
                <c:pt idx="12">
                  <c:v>4520</c:v>
                </c:pt>
              </c:numCache>
            </c:numRef>
          </c:val>
          <c:extLst>
            <c:ext xmlns:c16="http://schemas.microsoft.com/office/drawing/2014/chart" uri="{C3380CC4-5D6E-409C-BE32-E72D297353CC}">
              <c16:uniqueId val="{00000004-F006-4D67-AF61-4FEBCF2A76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006-4D67-AF61-4FEBCF2A76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6-F006-4D67-AF61-4FEBCF2A76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8679</c:v>
                </c:pt>
                <c:pt idx="3">
                  <c:v>8534</c:v>
                </c:pt>
                <c:pt idx="6">
                  <c:v>8967</c:v>
                </c:pt>
                <c:pt idx="9">
                  <c:v>9055</c:v>
                </c:pt>
                <c:pt idx="12">
                  <c:v>8684</c:v>
                </c:pt>
              </c:numCache>
            </c:numRef>
          </c:val>
          <c:extLst>
            <c:ext xmlns:c16="http://schemas.microsoft.com/office/drawing/2014/chart" uri="{C3380CC4-5D6E-409C-BE32-E72D297353CC}">
              <c16:uniqueId val="{00000007-F006-4D67-AF61-4FEBCF2A76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2055</c:v>
                </c:pt>
                <c:pt idx="2">
                  <c:v>#N/A</c:v>
                </c:pt>
                <c:pt idx="3">
                  <c:v>#N/A</c:v>
                </c:pt>
                <c:pt idx="4">
                  <c:v>1822</c:v>
                </c:pt>
                <c:pt idx="5">
                  <c:v>#N/A</c:v>
                </c:pt>
                <c:pt idx="6">
                  <c:v>#N/A</c:v>
                </c:pt>
                <c:pt idx="7">
                  <c:v>1781</c:v>
                </c:pt>
                <c:pt idx="8">
                  <c:v>#N/A</c:v>
                </c:pt>
                <c:pt idx="9">
                  <c:v>#N/A</c:v>
                </c:pt>
                <c:pt idx="10">
                  <c:v>1722</c:v>
                </c:pt>
                <c:pt idx="11">
                  <c:v>#N/A</c:v>
                </c:pt>
                <c:pt idx="12">
                  <c:v>#N/A</c:v>
                </c:pt>
                <c:pt idx="13">
                  <c:v>1436</c:v>
                </c:pt>
                <c:pt idx="14">
                  <c:v>#N/A</c:v>
                </c:pt>
              </c:numCache>
            </c:numRef>
          </c:val>
          <c:smooth val="0"/>
          <c:extLst>
            <c:ext xmlns:c16="http://schemas.microsoft.com/office/drawing/2014/chart" uri="{C3380CC4-5D6E-409C-BE32-E72D297353CC}">
              <c16:uniqueId val="{00000008-F006-4D67-AF61-4FEBCF2A76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116227</c:v>
                </c:pt>
                <c:pt idx="5">
                  <c:v>113233</c:v>
                </c:pt>
                <c:pt idx="8">
                  <c:v>112231</c:v>
                </c:pt>
                <c:pt idx="11">
                  <c:v>108518</c:v>
                </c:pt>
                <c:pt idx="14">
                  <c:v>103630</c:v>
                </c:pt>
              </c:numCache>
            </c:numRef>
          </c:val>
          <c:extLst>
            <c:ext xmlns:c16="http://schemas.microsoft.com/office/drawing/2014/chart" uri="{C3380CC4-5D6E-409C-BE32-E72D297353CC}">
              <c16:uniqueId val="{00000000-54B5-44DB-AB93-DC226C4151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42975</c:v>
                </c:pt>
                <c:pt idx="5">
                  <c:v>42772</c:v>
                </c:pt>
                <c:pt idx="8">
                  <c:v>44185</c:v>
                </c:pt>
                <c:pt idx="11">
                  <c:v>43864</c:v>
                </c:pt>
                <c:pt idx="14">
                  <c:v>43058</c:v>
                </c:pt>
              </c:numCache>
            </c:numRef>
          </c:val>
          <c:extLst>
            <c:ext xmlns:c16="http://schemas.microsoft.com/office/drawing/2014/chart" uri="{C3380CC4-5D6E-409C-BE32-E72D297353CC}">
              <c16:uniqueId val="{00000001-54B5-44DB-AB93-DC226C4151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8731</c:v>
                </c:pt>
                <c:pt idx="5">
                  <c:v>9877</c:v>
                </c:pt>
                <c:pt idx="8">
                  <c:v>11286</c:v>
                </c:pt>
                <c:pt idx="11">
                  <c:v>12855</c:v>
                </c:pt>
                <c:pt idx="14">
                  <c:v>13909</c:v>
                </c:pt>
              </c:numCache>
            </c:numRef>
          </c:val>
          <c:extLst>
            <c:ext xmlns:c16="http://schemas.microsoft.com/office/drawing/2014/chart" uri="{C3380CC4-5D6E-409C-BE32-E72D297353CC}">
              <c16:uniqueId val="{00000002-54B5-44DB-AB93-DC226C4151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B5-44DB-AB93-DC226C4151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B5-44DB-AB93-DC226C4151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B5-44DB-AB93-DC226C4151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10826</c:v>
                </c:pt>
                <c:pt idx="3">
                  <c:v>11815</c:v>
                </c:pt>
                <c:pt idx="6">
                  <c:v>12040</c:v>
                </c:pt>
                <c:pt idx="9">
                  <c:v>12430</c:v>
                </c:pt>
                <c:pt idx="12">
                  <c:v>13091</c:v>
                </c:pt>
              </c:numCache>
            </c:numRef>
          </c:val>
          <c:extLst>
            <c:ext xmlns:c16="http://schemas.microsoft.com/office/drawing/2014/chart" uri="{C3380CC4-5D6E-409C-BE32-E72D297353CC}">
              <c16:uniqueId val="{00000006-54B5-44DB-AB93-DC226C4151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876</c:v>
                </c:pt>
                <c:pt idx="3">
                  <c:v>898</c:v>
                </c:pt>
                <c:pt idx="6">
                  <c:v>794</c:v>
                </c:pt>
                <c:pt idx="9">
                  <c:v>807</c:v>
                </c:pt>
                <c:pt idx="12">
                  <c:v>747</c:v>
                </c:pt>
              </c:numCache>
            </c:numRef>
          </c:val>
          <c:extLst>
            <c:ext xmlns:c16="http://schemas.microsoft.com/office/drawing/2014/chart" uri="{C3380CC4-5D6E-409C-BE32-E72D297353CC}">
              <c16:uniqueId val="{00000007-54B5-44DB-AB93-DC226C4151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63874</c:v>
                </c:pt>
                <c:pt idx="3">
                  <c:v>59216</c:v>
                </c:pt>
                <c:pt idx="6">
                  <c:v>55343</c:v>
                </c:pt>
                <c:pt idx="9">
                  <c:v>52124</c:v>
                </c:pt>
                <c:pt idx="12">
                  <c:v>51296</c:v>
                </c:pt>
              </c:numCache>
            </c:numRef>
          </c:val>
          <c:extLst>
            <c:ext xmlns:c16="http://schemas.microsoft.com/office/drawing/2014/chart" uri="{C3380CC4-5D6E-409C-BE32-E72D297353CC}">
              <c16:uniqueId val="{00000008-54B5-44DB-AB93-DC226C4151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1930</c:v>
                </c:pt>
              </c:numCache>
            </c:numRef>
          </c:val>
          <c:extLst>
            <c:ext xmlns:c16="http://schemas.microsoft.com/office/drawing/2014/chart" uri="{C3380CC4-5D6E-409C-BE32-E72D297353CC}">
              <c16:uniqueId val="{00000009-54B5-44DB-AB93-DC226C4151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97237</c:v>
                </c:pt>
                <c:pt idx="3">
                  <c:v>95645</c:v>
                </c:pt>
                <c:pt idx="6">
                  <c:v>95057</c:v>
                </c:pt>
                <c:pt idx="9">
                  <c:v>92404</c:v>
                </c:pt>
                <c:pt idx="12">
                  <c:v>88643</c:v>
                </c:pt>
              </c:numCache>
            </c:numRef>
          </c:val>
          <c:extLst>
            <c:ext xmlns:c16="http://schemas.microsoft.com/office/drawing/2014/chart" uri="{C3380CC4-5D6E-409C-BE32-E72D297353CC}">
              <c16:uniqueId val="{0000000A-54B5-44DB-AB93-DC226C4151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4881</c:v>
                </c:pt>
                <c:pt idx="2">
                  <c:v>#N/A</c:v>
                </c:pt>
                <c:pt idx="3">
                  <c:v>#N/A</c:v>
                </c:pt>
                <c:pt idx="4">
                  <c:v>1692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B5-44DB-AB93-DC226C4151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7402</c:v>
                </c:pt>
                <c:pt idx="1">
                  <c:v>7824</c:v>
                </c:pt>
                <c:pt idx="2">
                  <c:v>7784</c:v>
                </c:pt>
              </c:numCache>
            </c:numRef>
          </c:val>
          <c:extLst>
            <c:ext xmlns:c16="http://schemas.microsoft.com/office/drawing/2014/chart" uri="{C3380CC4-5D6E-409C-BE32-E72D297353CC}">
              <c16:uniqueId val="{00000000-1FFF-4E1C-B227-19E408CAC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FFF-4E1C-B227-19E408CAC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3821</c:v>
                </c:pt>
                <c:pt idx="1">
                  <c:v>4965</c:v>
                </c:pt>
                <c:pt idx="2">
                  <c:v>6054</c:v>
                </c:pt>
              </c:numCache>
            </c:numRef>
          </c:val>
          <c:extLst>
            <c:ext xmlns:c16="http://schemas.microsoft.com/office/drawing/2014/chart" uri="{C3380CC4-5D6E-409C-BE32-E72D297353CC}">
              <c16:uniqueId val="{00000002-1FFF-4E1C-B227-19E408CAC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260,752
252,090
41.72
122,333,416
122,009,483
34,685
61,493,041
88,432,525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市民税の増等により基準財政収入額が増額となる一方、被生活保護者数は全国的に見ても高い水準にあることなどから基準財政需要額が大きいため、類似団体内平均値を下回り、大阪府平均付近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年度に策定した「新やお改革プラン</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」に基づき、社会状況の変化等をふまえた事業の廃止や縮小、効率的な組織体制の構築による人件費の総額抑制、新たな歳入確保等の取り組みを通じて、財政基盤の強化を図る。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市税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で歳入一般財源が増加する一方、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物価</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高の影響等を受けた物件費、介護給付事業経費等の増で扶助費が増加したため、前年度比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ポイント悪化し、依然として類似団体内平均値を大きく上回っている。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税収の大きな伸びが期待できない一方、障がい者サービス費等の扶助費や、介護保険事業特別会計等への繰出金の増加など、社会保障給付費が高い水準で推移することが見込まれる。「新やお改革プラン</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」をふまえ、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選択と集中による事務事業の見直し、義務的経費などの固定的経費の縮減などに取り組み、経常収支比率の引下げを図る。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135636</xdr:rowOff>
    </xdr:from>
    <xdr:to>
      <xdr:col>23</xdr:col>
      <xdr:colOff>133350</xdr:colOff>
      <xdr:row>67</xdr:row>
      <xdr:rowOff>60706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5133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39116</xdr:rowOff>
    </xdr:from>
    <xdr:to>
      <xdr:col>19</xdr:col>
      <xdr:colOff>133350</xdr:colOff>
      <xdr:row>66</xdr:row>
      <xdr:rowOff>135636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548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67</xdr:row>
      <xdr:rowOff>60706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548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51054</xdr:rowOff>
    </xdr:from>
    <xdr:to>
      <xdr:col>11</xdr:col>
      <xdr:colOff>31750</xdr:colOff>
      <xdr:row>67</xdr:row>
      <xdr:rowOff>60706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5382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9906</xdr:rowOff>
    </xdr:from>
    <xdr:to>
      <xdr:col>23</xdr:col>
      <xdr:colOff>184150</xdr:colOff>
      <xdr:row>67</xdr:row>
      <xdr:rowOff>111506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77233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9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84836</xdr:rowOff>
    </xdr:from>
    <xdr:to>
      <xdr:col>19</xdr:col>
      <xdr:colOff>184150</xdr:colOff>
      <xdr:row>67</xdr:row>
      <xdr:rowOff>14986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171213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9906</xdr:rowOff>
    </xdr:from>
    <xdr:to>
      <xdr:col>11</xdr:col>
      <xdr:colOff>82550</xdr:colOff>
      <xdr:row>67</xdr:row>
      <xdr:rowOff>111506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96283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254</xdr:rowOff>
    </xdr:from>
    <xdr:to>
      <xdr:col>7</xdr:col>
      <xdr:colOff>31750</xdr:colOff>
      <xdr:row>67</xdr:row>
      <xdr:rowOff>101854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86631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人件費については、人口</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人当たり職員数は類似団体内平均値とほぼ同水準であり、ラスパイレス指数は類似団体内平均値を下回っている。今後も職員数の適正管理、人件費の総額抑制に努める。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物件費については、経常収支比率においても類似団体内平均値を下回っており、効率的な手法での業務遂行に努め、今後も物件費の総額抑制に取り組んでいく。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29711</xdr:rowOff>
    </xdr:from>
    <xdr:to>
      <xdr:col>23</xdr:col>
      <xdr:colOff>133350</xdr:colOff>
      <xdr:row>84</xdr:row>
      <xdr:rowOff>4671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60061"/>
          <a:ext cx="838200" cy="1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2566</xdr:rowOff>
    </xdr:from>
    <xdr:to>
      <xdr:col>19</xdr:col>
      <xdr:colOff>133350</xdr:colOff>
      <xdr:row>84</xdr:row>
      <xdr:rowOff>4671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32916"/>
          <a:ext cx="889000" cy="17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112551</xdr:rowOff>
    </xdr:from>
    <xdr:to>
      <xdr:col>15</xdr:col>
      <xdr:colOff>82550</xdr:colOff>
      <xdr:row>83</xdr:row>
      <xdr:rowOff>2566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0001"/>
          <a:ext cx="889000" cy="2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138737</xdr:rowOff>
    </xdr:from>
    <xdr:to>
      <xdr:col>11</xdr:col>
      <xdr:colOff>31750</xdr:colOff>
      <xdr:row>81</xdr:row>
      <xdr:rowOff>112551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4737"/>
          <a:ext cx="889000" cy="1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150361</xdr:rowOff>
    </xdr:from>
    <xdr:to>
      <xdr:col>23</xdr:col>
      <xdr:colOff>184150</xdr:colOff>
      <xdr:row>83</xdr:row>
      <xdr:rowOff>80511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166888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125321</xdr:rowOff>
    </xdr:from>
    <xdr:to>
      <xdr:col>19</xdr:col>
      <xdr:colOff>184150</xdr:colOff>
      <xdr:row>84</xdr:row>
      <xdr:rowOff>55471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65648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123216</xdr:rowOff>
    </xdr:from>
    <xdr:to>
      <xdr:col>15</xdr:col>
      <xdr:colOff>133350</xdr:colOff>
      <xdr:row>83</xdr:row>
      <xdr:rowOff>53366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63543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61751</xdr:rowOff>
    </xdr:from>
    <xdr:to>
      <xdr:col>11</xdr:col>
      <xdr:colOff>82550</xdr:colOff>
      <xdr:row>81</xdr:row>
      <xdr:rowOff>163351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87937</xdr:rowOff>
    </xdr:from>
    <xdr:to>
      <xdr:col>7</xdr:col>
      <xdr:colOff>31750</xdr:colOff>
      <xdr:row>81</xdr:row>
      <xdr:rowOff>18087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28264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にラスパイレス指数の中長期的な上昇の抑制を図るべく給与水準の見直しを実施したことにより、同年以後におけるラスパイレス指数は同年前と比べて低い水準が続いている。引き続き、定年年齢の引上げ等に伴う人員構成の変動その他の状況がラスパイレス指数の推移に与える影響を注視していきたい。</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109361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575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11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「新やお改革プラン</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」に基づき、適正な定員管理を図ることにより、全国平均を下回り、類似団体内平均値とほぼ同数となっている。今後も引き続き、効率的な組織体制の構築に向けて、職員数の適正管理に努める。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61</xdr:row>
      <xdr:rowOff>151554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598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147531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05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147531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989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131445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58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96731</xdr:rowOff>
    </xdr:from>
    <xdr:to>
      <xdr:col>73</xdr:col>
      <xdr:colOff>44450</xdr:colOff>
      <xdr:row>62</xdr:row>
      <xdr:rowOff>26881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標準税収入額等、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普通交付税額の増加により前年比で改善し、類似団体内平均値を下回っている。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退職手当債の償還が終了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、今後は元利償還金は減少傾向にあり、実質公債費比率は改善傾向にあるが、将来の財政負担を考慮し、今後も地方債の発行抑制に、公債費の適切な管理に努める。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169756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321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22437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54610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135044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1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充当可能財源等は減となったが、公営企業債等繰入見込額（病院事業会計、水道事業会計、公共下水道事業会計）や地方債現在高の減等により、将来負担額が減少し、類似団体内平均値を下回っている。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今後も事業実施の適正化を図り、将来世代に過度な負担の先送りがないように財政運営に取り組む。</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82652</xdr:rowOff>
    </xdr:from>
    <xdr:to>
      <xdr:col>68</xdr:col>
      <xdr:colOff>152400</xdr:colOff>
      <xdr:row>14</xdr:row>
      <xdr:rowOff>147320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482952"/>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31852</xdr:rowOff>
    </xdr:from>
    <xdr:to>
      <xdr:col>68</xdr:col>
      <xdr:colOff>203200</xdr:colOff>
      <xdr:row>14</xdr:row>
      <xdr:rowOff>133452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143629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0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36847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260,752
252,090
41.72
122,333,416
122,009,483
34,685
61,493,041
88,432,525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改善するも、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類似団体内平均値との比較において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定年延長に伴い退職手当が減となったこと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引き続き、職員数の適正管理に努め、適正な定員算定や時差出勤制度の活用による超過勤務の削減など、人件費の総額抑制を図る。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ポイント悪化し、類似団体内平均値と比較し、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0" lang="en-US" altLang="ja-JP" sz="1100" b="0" i="0" u="none" strike="noStrike">
            <a:solidFill>
              <a:sysClr val="windowText" lastClr="000000"/>
            </a:solidFill>
            <a:effectLst/>
            <a:latin typeface="+mn-lt"/>
            <a:ea typeface="+mn-ea"/>
            <a:cs typeface="+mn-cs"/>
          </a:endParaRPr>
        </a:p>
        <a:p>
          <a:r>
            <a:rPr kumimoji="0" lang="ja-JP" altLang="en-US" sz="1100" b="0" i="0" u="none" strike="noStrike">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今後も公共施設等に係る光熱水費や委託料等について増加が見込まれるため、引き続き、施設の管理や業務の進め方について効率化を図り、抑制に努める。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ポイント悪化し、類似団体内平均値との比較においては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、施設型給付費・施設等利用費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及び生活保護事業費等が増となったことがあげられる。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今後も高い水準で推移していくことが見込まれるため、他団体の状況等も鑑み適切な対応を図る。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60</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28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148772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137885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127199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97972</xdr:rowOff>
    </xdr:from>
    <xdr:to>
      <xdr:col>20</xdr:col>
      <xdr:colOff>38100</xdr:colOff>
      <xdr:row>59</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ポイント悪化し、類似団体内平均値との比較においても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要因としては、国民健康保険事業特別会計及び介護保険事業特別会計、後期高齢者医療事業特別会計への繰出金が増となったことによることがあげられる。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事務事業の見直しなどにより、今後も普通会計の負担軽減に努める。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83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59</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良化するも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、類似団体内平均値との比較において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ごみ焼却業務の一部事務組合への負担金、公共下水道事業会計の繰出金の影響等により、類似団体内平均値と比較して高い水準となっている。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引き続き、ごみ減量施策等の推進、各企業会計の経営健全化を図り負担軽減に努める。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317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50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37</xdr:row>
      <xdr:rowOff>170434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良化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し、類似団体内平均値との比較においては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ポイント下回っている。地方債の発行を抑制してきたことが要因として考えられる。しかし、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学校園施設耐震化事業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や、認定こども園整備事業にかかる事業債が償還中であり、今後も中長期に髙い水準で推移することが予想されるため、プライマリーバランスを意識しつつ、堅実な財政運営に努めていく。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572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16511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公債費以外の経常収支比率は、扶助費と補助費等の影響により、類似団体内平均値と比較して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今後も扶助費と補助費等が高い水準で推移することが見込まれることから、新たな歳入の創出とともに、事業の選択と集中による新たな財源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職員のマンパワーの創出、公民連携手法の活用等による行財政運営の最適化等の推進</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、行政ＤＸの推進による業務の効率化等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により、経常経費の削減を行う。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80</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9916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62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80</xdr:row>
      <xdr:rowOff>27939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620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27939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713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125747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135992</xdr:rowOff>
    </xdr:from>
    <xdr:to>
      <xdr:col>29</xdr:col>
      <xdr:colOff>127000</xdr:colOff>
      <xdr:row>15</xdr:row>
      <xdr:rowOff>18682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3917"/>
          <a:ext cx="647700" cy="5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18682</xdr:rowOff>
    </xdr:from>
    <xdr:to>
      <xdr:col>26</xdr:col>
      <xdr:colOff>50800</xdr:colOff>
      <xdr:row>15</xdr:row>
      <xdr:rowOff>83490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8057"/>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83490</xdr:rowOff>
    </xdr:from>
    <xdr:to>
      <xdr:col>22</xdr:col>
      <xdr:colOff>114300</xdr:colOff>
      <xdr:row>15</xdr:row>
      <xdr:rowOff>85128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2865"/>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85128</xdr:rowOff>
    </xdr:from>
    <xdr:to>
      <xdr:col>18</xdr:col>
      <xdr:colOff>177800</xdr:colOff>
      <xdr:row>15</xdr:row>
      <xdr:rowOff>101473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4503"/>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85192</xdr:rowOff>
    </xdr:from>
    <xdr:to>
      <xdr:col>29</xdr:col>
      <xdr:colOff>177800</xdr:colOff>
      <xdr:row>15</xdr:row>
      <xdr:rowOff>15342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3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101719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139332</xdr:rowOff>
    </xdr:from>
    <xdr:to>
      <xdr:col>26</xdr:col>
      <xdr:colOff>101600</xdr:colOff>
      <xdr:row>15</xdr:row>
      <xdr:rowOff>69482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79659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32690</xdr:rowOff>
    </xdr:from>
    <xdr:to>
      <xdr:col>22</xdr:col>
      <xdr:colOff>165100</xdr:colOff>
      <xdr:row>15</xdr:row>
      <xdr:rowOff>134290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144467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34328</xdr:rowOff>
    </xdr:from>
    <xdr:to>
      <xdr:col>19</xdr:col>
      <xdr:colOff>38100</xdr:colOff>
      <xdr:row>15</xdr:row>
      <xdr:rowOff>135928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146105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50673</xdr:rowOff>
    </xdr:from>
    <xdr:to>
      <xdr:col>15</xdr:col>
      <xdr:colOff>101600</xdr:colOff>
      <xdr:row>15</xdr:row>
      <xdr:rowOff>152273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162450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314833</xdr:rowOff>
    </xdr:from>
    <xdr:to>
      <xdr:col>29</xdr:col>
      <xdr:colOff>127000</xdr:colOff>
      <xdr:row>36</xdr:row>
      <xdr:rowOff>12167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25183"/>
          <a:ext cx="6477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307670</xdr:rowOff>
    </xdr:from>
    <xdr:to>
      <xdr:col>26</xdr:col>
      <xdr:colOff>50800</xdr:colOff>
      <xdr:row>35</xdr:row>
      <xdr:rowOff>314833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18020"/>
          <a:ext cx="698500" cy="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303479</xdr:rowOff>
    </xdr:from>
    <xdr:to>
      <xdr:col>22</xdr:col>
      <xdr:colOff>114300</xdr:colOff>
      <xdr:row>35</xdr:row>
      <xdr:rowOff>307670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13829"/>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271094</xdr:rowOff>
    </xdr:from>
    <xdr:to>
      <xdr:col>18</xdr:col>
      <xdr:colOff>177800</xdr:colOff>
      <xdr:row>35</xdr:row>
      <xdr:rowOff>303479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1444"/>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304267</xdr:rowOff>
    </xdr:from>
    <xdr:to>
      <xdr:col>29</xdr:col>
      <xdr:colOff>177800</xdr:colOff>
      <xdr:row>36</xdr:row>
      <xdr:rowOff>62967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276344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264033</xdr:rowOff>
    </xdr:from>
    <xdr:to>
      <xdr:col>26</xdr:col>
      <xdr:colOff>101600</xdr:colOff>
      <xdr:row>36</xdr:row>
      <xdr:rowOff>22733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256870</xdr:rowOff>
    </xdr:from>
    <xdr:to>
      <xdr:col>22</xdr:col>
      <xdr:colOff>165100</xdr:colOff>
      <xdr:row>36</xdr:row>
      <xdr:rowOff>15570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252679</xdr:rowOff>
    </xdr:from>
    <xdr:to>
      <xdr:col>19</xdr:col>
      <xdr:colOff>38100</xdr:colOff>
      <xdr:row>36</xdr:row>
      <xdr:rowOff>11379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339056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220294</xdr:rowOff>
    </xdr:from>
    <xdr:to>
      <xdr:col>15</xdr:col>
      <xdr:colOff>101600</xdr:colOff>
      <xdr:row>35</xdr:row>
      <xdr:rowOff>321894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306671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260,752
252,090
41.72
122,333,416
122,009,483
34,685
61,493,041
88,432,525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148006</xdr:rowOff>
    </xdr:from>
    <xdr:to>
      <xdr:col>24</xdr:col>
      <xdr:colOff>63500</xdr:colOff>
      <xdr:row>35</xdr:row>
      <xdr:rowOff>26314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7306"/>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26314</xdr:rowOff>
    </xdr:from>
    <xdr:to>
      <xdr:col>19</xdr:col>
      <xdr:colOff>177800</xdr:colOff>
      <xdr:row>35</xdr:row>
      <xdr:rowOff>54775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7064"/>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36182</xdr:rowOff>
    </xdr:from>
    <xdr:to>
      <xdr:col>15</xdr:col>
      <xdr:colOff>50800</xdr:colOff>
      <xdr:row>35</xdr:row>
      <xdr:rowOff>54775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3693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36182</xdr:rowOff>
    </xdr:from>
    <xdr:to>
      <xdr:col>10</xdr:col>
      <xdr:colOff>114300</xdr:colOff>
      <xdr:row>35</xdr:row>
      <xdr:rowOff>155130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6932"/>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97206</xdr:rowOff>
    </xdr:from>
    <xdr:to>
      <xdr:col>24</xdr:col>
      <xdr:colOff>114300</xdr:colOff>
      <xdr:row>35</xdr:row>
      <xdr:rowOff>27356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120083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146964</xdr:rowOff>
    </xdr:from>
    <xdr:to>
      <xdr:col>20</xdr:col>
      <xdr:colOff>38100</xdr:colOff>
      <xdr:row>35</xdr:row>
      <xdr:rowOff>77114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93641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3975</xdr:rowOff>
    </xdr:from>
    <xdr:to>
      <xdr:col>15</xdr:col>
      <xdr:colOff>101600</xdr:colOff>
      <xdr:row>35</xdr:row>
      <xdr:rowOff>105575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156832</xdr:rowOff>
    </xdr:from>
    <xdr:to>
      <xdr:col>10</xdr:col>
      <xdr:colOff>165100</xdr:colOff>
      <xdr:row>35</xdr:row>
      <xdr:rowOff>86982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103509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104330</xdr:rowOff>
    </xdr:from>
    <xdr:to>
      <xdr:col>6</xdr:col>
      <xdr:colOff>38100</xdr:colOff>
      <xdr:row>36</xdr:row>
      <xdr:rowOff>34480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51007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83007</xdr:rowOff>
    </xdr:from>
    <xdr:to>
      <xdr:col>24</xdr:col>
      <xdr:colOff>62865</xdr:colOff>
      <xdr:row>57</xdr:row>
      <xdr:rowOff>60290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55507"/>
          <a:ext cx="1270" cy="1177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64117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60290</xdr:rowOff>
    </xdr:from>
    <xdr:to>
      <xdr:col>24</xdr:col>
      <xdr:colOff>152400</xdr:colOff>
      <xdr:row>57</xdr:row>
      <xdr:rowOff>60290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3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29684</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83007</xdr:rowOff>
    </xdr:from>
    <xdr:to>
      <xdr:col>24</xdr:col>
      <xdr:colOff>152400</xdr:colOff>
      <xdr:row>50</xdr:row>
      <xdr:rowOff>83007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5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133128</xdr:rowOff>
    </xdr:from>
    <xdr:to>
      <xdr:col>24</xdr:col>
      <xdr:colOff>63500</xdr:colOff>
      <xdr:row>56</xdr:row>
      <xdr:rowOff>46717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91428"/>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85317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62440</xdr:rowOff>
    </xdr:from>
    <xdr:to>
      <xdr:col>24</xdr:col>
      <xdr:colOff>114300</xdr:colOff>
      <xdr:row>54</xdr:row>
      <xdr:rowOff>164040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133128</xdr:rowOff>
    </xdr:from>
    <xdr:to>
      <xdr:col>19</xdr:col>
      <xdr:colOff>177800</xdr:colOff>
      <xdr:row>55</xdr:row>
      <xdr:rowOff>160389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91428"/>
          <a:ext cx="889000" cy="19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84871</xdr:rowOff>
    </xdr:from>
    <xdr:to>
      <xdr:col>20</xdr:col>
      <xdr:colOff>38100</xdr:colOff>
      <xdr:row>54</xdr:row>
      <xdr:rowOff>15021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17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31548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894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160389</xdr:rowOff>
    </xdr:from>
    <xdr:to>
      <xdr:col>15</xdr:col>
      <xdr:colOff>50800</xdr:colOff>
      <xdr:row>57</xdr:row>
      <xdr:rowOff>157731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90139"/>
          <a:ext cx="889000" cy="3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35522</xdr:rowOff>
    </xdr:from>
    <xdr:to>
      <xdr:col>15</xdr:col>
      <xdr:colOff>101600</xdr:colOff>
      <xdr:row>54</xdr:row>
      <xdr:rowOff>137122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9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153649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157731</xdr:rowOff>
    </xdr:from>
    <xdr:to>
      <xdr:col>10</xdr:col>
      <xdr:colOff>114300</xdr:colOff>
      <xdr:row>58</xdr:row>
      <xdr:rowOff>108810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0381"/>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68040</xdr:rowOff>
    </xdr:from>
    <xdr:to>
      <xdr:col>10</xdr:col>
      <xdr:colOff>165100</xdr:colOff>
      <xdr:row>55</xdr:row>
      <xdr:rowOff>169640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14717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2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157080</xdr:rowOff>
    </xdr:from>
    <xdr:to>
      <xdr:col>6</xdr:col>
      <xdr:colOff>38100</xdr:colOff>
      <xdr:row>56</xdr:row>
      <xdr:rowOff>87230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103757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167367</xdr:rowOff>
    </xdr:from>
    <xdr:to>
      <xdr:col>24</xdr:col>
      <xdr:colOff>114300</xdr:colOff>
      <xdr:row>56</xdr:row>
      <xdr:rowOff>97517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145794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82328</xdr:rowOff>
    </xdr:from>
    <xdr:to>
      <xdr:col>20</xdr:col>
      <xdr:colOff>38100</xdr:colOff>
      <xdr:row>55</xdr:row>
      <xdr:rowOff>12478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109589</xdr:rowOff>
    </xdr:from>
    <xdr:to>
      <xdr:col>15</xdr:col>
      <xdr:colOff>101600</xdr:colOff>
      <xdr:row>56</xdr:row>
      <xdr:rowOff>39739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30866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106931</xdr:rowOff>
    </xdr:from>
    <xdr:to>
      <xdr:col>10</xdr:col>
      <xdr:colOff>165100</xdr:colOff>
      <xdr:row>58</xdr:row>
      <xdr:rowOff>37081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28208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58010</xdr:rowOff>
    </xdr:from>
    <xdr:to>
      <xdr:col>6</xdr:col>
      <xdr:colOff>38100</xdr:colOff>
      <xdr:row>58</xdr:row>
      <xdr:rowOff>159610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150737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153050</xdr:rowOff>
    </xdr:from>
    <xdr:to>
      <xdr:col>24</xdr:col>
      <xdr:colOff>63500</xdr:colOff>
      <xdr:row>77</xdr:row>
      <xdr:rowOff>154696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54700"/>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154696</xdr:rowOff>
    </xdr:from>
    <xdr:to>
      <xdr:col>19</xdr:col>
      <xdr:colOff>177800</xdr:colOff>
      <xdr:row>77</xdr:row>
      <xdr:rowOff>162103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6346"/>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156525</xdr:rowOff>
    </xdr:from>
    <xdr:to>
      <xdr:col>15</xdr:col>
      <xdr:colOff>50800</xdr:colOff>
      <xdr:row>77</xdr:row>
      <xdr:rowOff>162103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58175"/>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156525</xdr:rowOff>
    </xdr:from>
    <xdr:to>
      <xdr:col>10</xdr:col>
      <xdr:colOff>114300</xdr:colOff>
      <xdr:row>77</xdr:row>
      <xdr:rowOff>157074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5817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102250</xdr:rowOff>
    </xdr:from>
    <xdr:to>
      <xdr:col>24</xdr:col>
      <xdr:colOff>114300</xdr:colOff>
      <xdr:row>78</xdr:row>
      <xdr:rowOff>32400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80677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103896</xdr:rowOff>
    </xdr:from>
    <xdr:to>
      <xdr:col>20</xdr:col>
      <xdr:colOff>38100</xdr:colOff>
      <xdr:row>78</xdr:row>
      <xdr:rowOff>34046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25173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111303</xdr:rowOff>
    </xdr:from>
    <xdr:to>
      <xdr:col>15</xdr:col>
      <xdr:colOff>101600</xdr:colOff>
      <xdr:row>78</xdr:row>
      <xdr:rowOff>41453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32580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105725</xdr:rowOff>
    </xdr:from>
    <xdr:to>
      <xdr:col>10</xdr:col>
      <xdr:colOff>165100</xdr:colOff>
      <xdr:row>78</xdr:row>
      <xdr:rowOff>35875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27002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0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106274</xdr:rowOff>
    </xdr:from>
    <xdr:to>
      <xdr:col>6</xdr:col>
      <xdr:colOff>38100</xdr:colOff>
      <xdr:row>78</xdr:row>
      <xdr:rowOff>36424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63129</xdr:rowOff>
    </xdr:from>
    <xdr:to>
      <xdr:col>24</xdr:col>
      <xdr:colOff>63500</xdr:colOff>
      <xdr:row>93</xdr:row>
      <xdr:rowOff>156268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07979"/>
          <a:ext cx="838200" cy="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122348</xdr:rowOff>
    </xdr:from>
    <xdr:to>
      <xdr:col>19</xdr:col>
      <xdr:colOff>177800</xdr:colOff>
      <xdr:row>93</xdr:row>
      <xdr:rowOff>156268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67198"/>
          <a:ext cx="8890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122348</xdr:rowOff>
    </xdr:from>
    <xdr:to>
      <xdr:col>15</xdr:col>
      <xdr:colOff>50800</xdr:colOff>
      <xdr:row>95</xdr:row>
      <xdr:rowOff>153101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67198"/>
          <a:ext cx="889000" cy="3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153101</xdr:rowOff>
    </xdr:from>
    <xdr:to>
      <xdr:col>10</xdr:col>
      <xdr:colOff>114300</xdr:colOff>
      <xdr:row>96</xdr:row>
      <xdr:rowOff>62106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40851"/>
          <a:ext cx="889000" cy="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12329</xdr:rowOff>
    </xdr:from>
    <xdr:to>
      <xdr:col>24</xdr:col>
      <xdr:colOff>114300</xdr:colOff>
      <xdr:row>93</xdr:row>
      <xdr:rowOff>113929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35206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105468</xdr:rowOff>
    </xdr:from>
    <xdr:to>
      <xdr:col>20</xdr:col>
      <xdr:colOff>38100</xdr:colOff>
      <xdr:row>94</xdr:row>
      <xdr:rowOff>35618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52145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71548</xdr:rowOff>
    </xdr:from>
    <xdr:to>
      <xdr:col>15</xdr:col>
      <xdr:colOff>101600</xdr:colOff>
      <xdr:row>94</xdr:row>
      <xdr:rowOff>1698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18225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102301</xdr:rowOff>
    </xdr:from>
    <xdr:to>
      <xdr:col>10</xdr:col>
      <xdr:colOff>165100</xdr:colOff>
      <xdr:row>96</xdr:row>
      <xdr:rowOff>32451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48978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6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11306</xdr:rowOff>
    </xdr:from>
    <xdr:to>
      <xdr:col>6</xdr:col>
      <xdr:colOff>38100</xdr:colOff>
      <xdr:row>96</xdr:row>
      <xdr:rowOff>112906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129433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4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127867</xdr:rowOff>
    </xdr:from>
    <xdr:to>
      <xdr:col>55</xdr:col>
      <xdr:colOff>0</xdr:colOff>
      <xdr:row>36</xdr:row>
      <xdr:rowOff>138350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00067"/>
          <a:ext cx="8382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127867</xdr:rowOff>
    </xdr:from>
    <xdr:to>
      <xdr:col>50</xdr:col>
      <xdr:colOff>114300</xdr:colOff>
      <xdr:row>36</xdr:row>
      <xdr:rowOff>155985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0006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79077</xdr:rowOff>
    </xdr:from>
    <xdr:to>
      <xdr:col>45</xdr:col>
      <xdr:colOff>177800</xdr:colOff>
      <xdr:row>36</xdr:row>
      <xdr:rowOff>155985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222577"/>
          <a:ext cx="889000" cy="110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79077</xdr:rowOff>
    </xdr:from>
    <xdr:to>
      <xdr:col>41</xdr:col>
      <xdr:colOff>50800</xdr:colOff>
      <xdr:row>37</xdr:row>
      <xdr:rowOff>57861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222577"/>
          <a:ext cx="889000" cy="11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87550</xdr:rowOff>
    </xdr:from>
    <xdr:to>
      <xdr:col>55</xdr:col>
      <xdr:colOff>50800</xdr:colOff>
      <xdr:row>37</xdr:row>
      <xdr:rowOff>17700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110427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77067</xdr:rowOff>
    </xdr:from>
    <xdr:to>
      <xdr:col>50</xdr:col>
      <xdr:colOff>165100</xdr:colOff>
      <xdr:row>37</xdr:row>
      <xdr:rowOff>7217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23744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105185</xdr:rowOff>
    </xdr:from>
    <xdr:to>
      <xdr:col>46</xdr:col>
      <xdr:colOff>38100</xdr:colOff>
      <xdr:row>37</xdr:row>
      <xdr:rowOff>35335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51862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28277</xdr:rowOff>
    </xdr:from>
    <xdr:to>
      <xdr:col>41</xdr:col>
      <xdr:colOff>101600</xdr:colOff>
      <xdr:row>30</xdr:row>
      <xdr:rowOff>129877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1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146404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9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7061</xdr:rowOff>
    </xdr:from>
    <xdr:to>
      <xdr:col>36</xdr:col>
      <xdr:colOff>165100</xdr:colOff>
      <xdr:row>37</xdr:row>
      <xdr:rowOff>108661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125188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157824</xdr:rowOff>
    </xdr:from>
    <xdr:to>
      <xdr:col>55</xdr:col>
      <xdr:colOff>0</xdr:colOff>
      <xdr:row>59</xdr:row>
      <xdr:rowOff>56245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10101924"/>
          <a:ext cx="838200" cy="6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104610</xdr:rowOff>
    </xdr:from>
    <xdr:to>
      <xdr:col>50</xdr:col>
      <xdr:colOff>114300</xdr:colOff>
      <xdr:row>58</xdr:row>
      <xdr:rowOff>157824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10048710"/>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104610</xdr:rowOff>
    </xdr:from>
    <xdr:to>
      <xdr:col>45</xdr:col>
      <xdr:colOff>177800</xdr:colOff>
      <xdr:row>59</xdr:row>
      <xdr:rowOff>111631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10048710"/>
          <a:ext cx="889000" cy="17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74010</xdr:rowOff>
    </xdr:from>
    <xdr:to>
      <xdr:col>41</xdr:col>
      <xdr:colOff>50800</xdr:colOff>
      <xdr:row>59</xdr:row>
      <xdr:rowOff>111631</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10189560"/>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5445</xdr:rowOff>
    </xdr:from>
    <xdr:to>
      <xdr:col>55</xdr:col>
      <xdr:colOff>50800</xdr:colOff>
      <xdr:row>59</xdr:row>
      <xdr:rowOff>107045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10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91822</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1003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107024</xdr:rowOff>
    </xdr:from>
    <xdr:to>
      <xdr:col>50</xdr:col>
      <xdr:colOff>165100</xdr:colOff>
      <xdr:row>59</xdr:row>
      <xdr:rowOff>37174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10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28301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1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53810</xdr:rowOff>
    </xdr:from>
    <xdr:to>
      <xdr:col>46</xdr:col>
      <xdr:colOff>38100</xdr:colOff>
      <xdr:row>58</xdr:row>
      <xdr:rowOff>155410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146537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100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60831</xdr:rowOff>
    </xdr:from>
    <xdr:to>
      <xdr:col>41</xdr:col>
      <xdr:colOff>101600</xdr:colOff>
      <xdr:row>59</xdr:row>
      <xdr:rowOff>162431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101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153558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1026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23210</xdr:rowOff>
    </xdr:from>
    <xdr:to>
      <xdr:col>36</xdr:col>
      <xdr:colOff>165100</xdr:colOff>
      <xdr:row>59</xdr:row>
      <xdr:rowOff>124810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115937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102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78184</xdr:rowOff>
    </xdr:from>
    <xdr:to>
      <xdr:col>55</xdr:col>
      <xdr:colOff>0</xdr:colOff>
      <xdr:row>78</xdr:row>
      <xdr:rowOff>118737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51284"/>
          <a:ext cx="8382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118737</xdr:rowOff>
    </xdr:from>
    <xdr:to>
      <xdr:col>50</xdr:col>
      <xdr:colOff>114300</xdr:colOff>
      <xdr:row>78</xdr:row>
      <xdr:rowOff>121847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91837"/>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85362</xdr:rowOff>
    </xdr:from>
    <xdr:to>
      <xdr:col>45</xdr:col>
      <xdr:colOff>177800</xdr:colOff>
      <xdr:row>78</xdr:row>
      <xdr:rowOff>121847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58462"/>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85362</xdr:rowOff>
    </xdr:from>
    <xdr:to>
      <xdr:col>41</xdr:col>
      <xdr:colOff>50800</xdr:colOff>
      <xdr:row>78</xdr:row>
      <xdr:rowOff>107902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58462"/>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27384</xdr:rowOff>
    </xdr:from>
    <xdr:to>
      <xdr:col>55</xdr:col>
      <xdr:colOff>50800</xdr:colOff>
      <xdr:row>78</xdr:row>
      <xdr:rowOff>128984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113761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67937</xdr:rowOff>
    </xdr:from>
    <xdr:to>
      <xdr:col>50</xdr:col>
      <xdr:colOff>165100</xdr:colOff>
      <xdr:row>78</xdr:row>
      <xdr:rowOff>169537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160664</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5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71047</xdr:rowOff>
    </xdr:from>
    <xdr:to>
      <xdr:col>46</xdr:col>
      <xdr:colOff>38100</xdr:colOff>
      <xdr:row>79</xdr:row>
      <xdr:rowOff>1197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163774</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536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34562</xdr:rowOff>
    </xdr:from>
    <xdr:to>
      <xdr:col>41</xdr:col>
      <xdr:colOff>101600</xdr:colOff>
      <xdr:row>78</xdr:row>
      <xdr:rowOff>136162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127289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57102</xdr:rowOff>
    </xdr:from>
    <xdr:to>
      <xdr:col>36</xdr:col>
      <xdr:colOff>165100</xdr:colOff>
      <xdr:row>78</xdr:row>
      <xdr:rowOff>158702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149829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22067</xdr:rowOff>
    </xdr:from>
    <xdr:to>
      <xdr:col>55</xdr:col>
      <xdr:colOff>0</xdr:colOff>
      <xdr:row>97</xdr:row>
      <xdr:rowOff>95428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52717"/>
          <a:ext cx="838200" cy="7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140900</xdr:rowOff>
    </xdr:from>
    <xdr:to>
      <xdr:col>50</xdr:col>
      <xdr:colOff>114300</xdr:colOff>
      <xdr:row>97</xdr:row>
      <xdr:rowOff>22067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00100"/>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140900</xdr:rowOff>
    </xdr:from>
    <xdr:to>
      <xdr:col>45</xdr:col>
      <xdr:colOff>177800</xdr:colOff>
      <xdr:row>97</xdr:row>
      <xdr:rowOff>136271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00100"/>
          <a:ext cx="889000" cy="1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92036</xdr:rowOff>
    </xdr:from>
    <xdr:to>
      <xdr:col>41</xdr:col>
      <xdr:colOff>50800</xdr:colOff>
      <xdr:row>97</xdr:row>
      <xdr:rowOff>136271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22686"/>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44628</xdr:rowOff>
    </xdr:from>
    <xdr:to>
      <xdr:col>55</xdr:col>
      <xdr:colOff>50800</xdr:colOff>
      <xdr:row>97</xdr:row>
      <xdr:rowOff>146228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131005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142717</xdr:rowOff>
    </xdr:from>
    <xdr:to>
      <xdr:col>50</xdr:col>
      <xdr:colOff>165100</xdr:colOff>
      <xdr:row>97</xdr:row>
      <xdr:rowOff>72867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63994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90100</xdr:rowOff>
    </xdr:from>
    <xdr:to>
      <xdr:col>46</xdr:col>
      <xdr:colOff>38100</xdr:colOff>
      <xdr:row>97</xdr:row>
      <xdr:rowOff>20250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85471</xdr:rowOff>
    </xdr:from>
    <xdr:to>
      <xdr:col>41</xdr:col>
      <xdr:colOff>101600</xdr:colOff>
      <xdr:row>98</xdr:row>
      <xdr:rowOff>15621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41236</xdr:rowOff>
    </xdr:from>
    <xdr:to>
      <xdr:col>36</xdr:col>
      <xdr:colOff>165100</xdr:colOff>
      <xdr:row>97</xdr:row>
      <xdr:rowOff>142836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133963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40716</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726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1778</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8832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1778</xdr:rowOff>
    </xdr:from>
    <xdr:to>
      <xdr:col>71</xdr:col>
      <xdr:colOff>177800</xdr:colOff>
      <xdr:row>39</xdr:row>
      <xdr:rowOff>24409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8832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161366</xdr:rowOff>
    </xdr:from>
    <xdr:to>
      <xdr:col>85</xdr:col>
      <xdr:colOff>177800</xdr:colOff>
      <xdr:row>39</xdr:row>
      <xdr:rowOff>91516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76293</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1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122428</xdr:rowOff>
    </xdr:from>
    <xdr:to>
      <xdr:col>72</xdr:col>
      <xdr:colOff>38100</xdr:colOff>
      <xdr:row>39</xdr:row>
      <xdr:rowOff>52578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43705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145059</xdr:rowOff>
    </xdr:from>
    <xdr:to>
      <xdr:col>67</xdr:col>
      <xdr:colOff>101600</xdr:colOff>
      <xdr:row>39</xdr:row>
      <xdr:rowOff>75209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66336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88236</xdr:rowOff>
    </xdr:from>
    <xdr:to>
      <xdr:col>85</xdr:col>
      <xdr:colOff>127000</xdr:colOff>
      <xdr:row>75</xdr:row>
      <xdr:rowOff>104581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946986"/>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88236</xdr:rowOff>
    </xdr:from>
    <xdr:to>
      <xdr:col>81</xdr:col>
      <xdr:colOff>50800</xdr:colOff>
      <xdr:row>75</xdr:row>
      <xdr:rowOff>120612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46986"/>
          <a:ext cx="889000" cy="3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120612</xdr:rowOff>
    </xdr:from>
    <xdr:to>
      <xdr:col>76</xdr:col>
      <xdr:colOff>114300</xdr:colOff>
      <xdr:row>76</xdr:row>
      <xdr:rowOff>2739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979362"/>
          <a:ext cx="889000" cy="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167075</xdr:rowOff>
    </xdr:from>
    <xdr:to>
      <xdr:col>71</xdr:col>
      <xdr:colOff>177800</xdr:colOff>
      <xdr:row>76</xdr:row>
      <xdr:rowOff>2739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25825"/>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53781</xdr:rowOff>
    </xdr:from>
    <xdr:to>
      <xdr:col>85</xdr:col>
      <xdr:colOff>177800</xdr:colOff>
      <xdr:row>75</xdr:row>
      <xdr:rowOff>155381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32208</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37436</xdr:rowOff>
    </xdr:from>
    <xdr:to>
      <xdr:col>81</xdr:col>
      <xdr:colOff>101600</xdr:colOff>
      <xdr:row>75</xdr:row>
      <xdr:rowOff>139036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130163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9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69812</xdr:rowOff>
    </xdr:from>
    <xdr:to>
      <xdr:col>76</xdr:col>
      <xdr:colOff>165100</xdr:colOff>
      <xdr:row>75</xdr:row>
      <xdr:rowOff>171413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285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162538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123390</xdr:rowOff>
    </xdr:from>
    <xdr:to>
      <xdr:col>72</xdr:col>
      <xdr:colOff>38100</xdr:colOff>
      <xdr:row>76</xdr:row>
      <xdr:rowOff>53541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821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44666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0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116275</xdr:rowOff>
    </xdr:from>
    <xdr:to>
      <xdr:col>67</xdr:col>
      <xdr:colOff>101600</xdr:colOff>
      <xdr:row>76</xdr:row>
      <xdr:rowOff>46425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37552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17072</xdr:rowOff>
    </xdr:from>
    <xdr:to>
      <xdr:col>85</xdr:col>
      <xdr:colOff>127000</xdr:colOff>
      <xdr:row>98</xdr:row>
      <xdr:rowOff>36700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19172"/>
          <a:ext cx="8382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36700</xdr:rowOff>
    </xdr:from>
    <xdr:to>
      <xdr:col>81</xdr:col>
      <xdr:colOff>50800</xdr:colOff>
      <xdr:row>98</xdr:row>
      <xdr:rowOff>75692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838800"/>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75692</xdr:rowOff>
    </xdr:from>
    <xdr:to>
      <xdr:col>76</xdr:col>
      <xdr:colOff>114300</xdr:colOff>
      <xdr:row>98</xdr:row>
      <xdr:rowOff>108905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877792"/>
          <a:ext cx="889000" cy="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108905</xdr:rowOff>
    </xdr:from>
    <xdr:to>
      <xdr:col>71</xdr:col>
      <xdr:colOff>177800</xdr:colOff>
      <xdr:row>99</xdr:row>
      <xdr:rowOff>30789</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11005"/>
          <a:ext cx="889000" cy="9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137722</xdr:rowOff>
    </xdr:from>
    <xdr:to>
      <xdr:col>85</xdr:col>
      <xdr:colOff>177800</xdr:colOff>
      <xdr:row>98</xdr:row>
      <xdr:rowOff>67872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116149</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4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157350</xdr:rowOff>
    </xdr:from>
    <xdr:to>
      <xdr:col>81</xdr:col>
      <xdr:colOff>101600</xdr:colOff>
      <xdr:row>98</xdr:row>
      <xdr:rowOff>87500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78627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68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24892</xdr:rowOff>
    </xdr:from>
    <xdr:to>
      <xdr:col>76</xdr:col>
      <xdr:colOff>165100</xdr:colOff>
      <xdr:row>98</xdr:row>
      <xdr:rowOff>126492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117619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58105</xdr:rowOff>
    </xdr:from>
    <xdr:to>
      <xdr:col>72</xdr:col>
      <xdr:colOff>38100</xdr:colOff>
      <xdr:row>98</xdr:row>
      <xdr:rowOff>159705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150832</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5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151439</xdr:rowOff>
    </xdr:from>
    <xdr:to>
      <xdr:col>67</xdr:col>
      <xdr:colOff>101600</xdr:colOff>
      <xdr:row>99</xdr:row>
      <xdr:rowOff>81589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72716</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33210</xdr:rowOff>
    </xdr:from>
    <xdr:to>
      <xdr:col>116</xdr:col>
      <xdr:colOff>63500</xdr:colOff>
      <xdr:row>36</xdr:row>
      <xdr:rowOff>63881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205410"/>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8255</xdr:rowOff>
    </xdr:from>
    <xdr:to>
      <xdr:col>111</xdr:col>
      <xdr:colOff>177800</xdr:colOff>
      <xdr:row>36</xdr:row>
      <xdr:rowOff>63881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009005"/>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8255</xdr:rowOff>
    </xdr:from>
    <xdr:to>
      <xdr:col>107</xdr:col>
      <xdr:colOff>50800</xdr:colOff>
      <xdr:row>36</xdr:row>
      <xdr:rowOff>86551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009005"/>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86551</xdr:rowOff>
    </xdr:from>
    <xdr:to>
      <xdr:col>102</xdr:col>
      <xdr:colOff>114300</xdr:colOff>
      <xdr:row>37</xdr:row>
      <xdr:rowOff>23876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258751"/>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153860</xdr:rowOff>
    </xdr:from>
    <xdr:to>
      <xdr:col>116</xdr:col>
      <xdr:colOff>114300</xdr:colOff>
      <xdr:row>36</xdr:row>
      <xdr:rowOff>84010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5287</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0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13081</xdr:rowOff>
    </xdr:from>
    <xdr:to>
      <xdr:col>112</xdr:col>
      <xdr:colOff>38100</xdr:colOff>
      <xdr:row>36</xdr:row>
      <xdr:rowOff>114681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131208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128905</xdr:rowOff>
    </xdr:from>
    <xdr:to>
      <xdr:col>107</xdr:col>
      <xdr:colOff>101600</xdr:colOff>
      <xdr:row>35</xdr:row>
      <xdr:rowOff>59055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75582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7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35751</xdr:rowOff>
    </xdr:from>
    <xdr:to>
      <xdr:col>102</xdr:col>
      <xdr:colOff>165100</xdr:colOff>
      <xdr:row>36</xdr:row>
      <xdr:rowOff>137351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2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153878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59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144526</xdr:rowOff>
    </xdr:from>
    <xdr:to>
      <xdr:col>98</xdr:col>
      <xdr:colOff>38100</xdr:colOff>
      <xdr:row>37</xdr:row>
      <xdr:rowOff>74676</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65803</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26219</xdr:rowOff>
    </xdr:from>
    <xdr:to>
      <xdr:col>116</xdr:col>
      <xdr:colOff>63500</xdr:colOff>
      <xdr:row>59</xdr:row>
      <xdr:rowOff>26315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41769"/>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26067</xdr:rowOff>
    </xdr:from>
    <xdr:to>
      <xdr:col>111</xdr:col>
      <xdr:colOff>177800</xdr:colOff>
      <xdr:row>59</xdr:row>
      <xdr:rowOff>26219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4161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24829</xdr:rowOff>
    </xdr:from>
    <xdr:to>
      <xdr:col>107</xdr:col>
      <xdr:colOff>50800</xdr:colOff>
      <xdr:row>59</xdr:row>
      <xdr:rowOff>26067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0379"/>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23495</xdr:rowOff>
    </xdr:from>
    <xdr:to>
      <xdr:col>102</xdr:col>
      <xdr:colOff>114300</xdr:colOff>
      <xdr:row>59</xdr:row>
      <xdr:rowOff>24829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3904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146965</xdr:rowOff>
    </xdr:from>
    <xdr:to>
      <xdr:col>116</xdr:col>
      <xdr:colOff>114300</xdr:colOff>
      <xdr:row>59</xdr:row>
      <xdr:rowOff>77115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61892</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146869</xdr:rowOff>
    </xdr:from>
    <xdr:to>
      <xdr:col>112</xdr:col>
      <xdr:colOff>38100</xdr:colOff>
      <xdr:row>59</xdr:row>
      <xdr:rowOff>77019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68146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83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146717</xdr:rowOff>
    </xdr:from>
    <xdr:to>
      <xdr:col>107</xdr:col>
      <xdr:colOff>101600</xdr:colOff>
      <xdr:row>59</xdr:row>
      <xdr:rowOff>76867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67994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83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145479</xdr:rowOff>
    </xdr:from>
    <xdr:to>
      <xdr:col>102</xdr:col>
      <xdr:colOff>165100</xdr:colOff>
      <xdr:row>59</xdr:row>
      <xdr:rowOff>75629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66756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144145</xdr:rowOff>
    </xdr:from>
    <xdr:to>
      <xdr:col>98</xdr:col>
      <xdr:colOff>38100</xdr:colOff>
      <xdr:row>59</xdr:row>
      <xdr:rowOff>74295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65422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144043</xdr:rowOff>
    </xdr:from>
    <xdr:to>
      <xdr:col>116</xdr:col>
      <xdr:colOff>63500</xdr:colOff>
      <xdr:row>74</xdr:row>
      <xdr:rowOff>110896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659893"/>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110896</xdr:rowOff>
    </xdr:from>
    <xdr:to>
      <xdr:col>111</xdr:col>
      <xdr:colOff>177800</xdr:colOff>
      <xdr:row>74</xdr:row>
      <xdr:rowOff>154978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798196"/>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63538</xdr:rowOff>
    </xdr:from>
    <xdr:to>
      <xdr:col>107</xdr:col>
      <xdr:colOff>50800</xdr:colOff>
      <xdr:row>74</xdr:row>
      <xdr:rowOff>154978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75083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63538</xdr:rowOff>
    </xdr:from>
    <xdr:to>
      <xdr:col>102</xdr:col>
      <xdr:colOff>114300</xdr:colOff>
      <xdr:row>75</xdr:row>
      <xdr:rowOff>54280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50838"/>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93243</xdr:rowOff>
    </xdr:from>
    <xdr:to>
      <xdr:col>116</xdr:col>
      <xdr:colOff>114300</xdr:colOff>
      <xdr:row>74</xdr:row>
      <xdr:rowOff>23393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116120</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60096</xdr:rowOff>
    </xdr:from>
    <xdr:to>
      <xdr:col>112</xdr:col>
      <xdr:colOff>38100</xdr:colOff>
      <xdr:row>74</xdr:row>
      <xdr:rowOff>161696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7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6773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5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104178</xdr:rowOff>
    </xdr:from>
    <xdr:to>
      <xdr:col>107</xdr:col>
      <xdr:colOff>101600</xdr:colOff>
      <xdr:row>75</xdr:row>
      <xdr:rowOff>34328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7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50855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5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12738</xdr:rowOff>
    </xdr:from>
    <xdr:to>
      <xdr:col>102</xdr:col>
      <xdr:colOff>165100</xdr:colOff>
      <xdr:row>74</xdr:row>
      <xdr:rowOff>114338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130865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4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3480</xdr:rowOff>
    </xdr:from>
    <xdr:to>
      <xdr:col>98</xdr:col>
      <xdr:colOff>38100</xdr:colOff>
      <xdr:row>75</xdr:row>
      <xdr:rowOff>105080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8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121607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187,784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類似団体内平均値と比較して高い水準で推移している。これは、本市が全国的にみても生活保護受給率が高く生活保護費が高い水準で推移していること、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独自施策である２歳児の幼児教育・保育無償化を実施していることに加えて、令和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施設型給付費が公定価格見直しにより増加したこと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51,254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円となり、前年度比で大幅に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新型コロナウイルスワクチン接種経費が全国的に大きく減少したことに加えて、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物価高にかかる緊急対策として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市独自で実施した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キャッシュレス決済を活用した生活者及び事業者支援事業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にかかる費用が減少したことが主な要因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260,752
252,090
41.72
122,333,416
122,009,483
34,685
61,493,041
88,432,525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133604</xdr:rowOff>
    </xdr:from>
    <xdr:to>
      <xdr:col>24</xdr:col>
      <xdr:colOff>63500</xdr:colOff>
      <xdr:row>35</xdr:row>
      <xdr:rowOff>135890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43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104648</xdr:rowOff>
    </xdr:from>
    <xdr:to>
      <xdr:col>19</xdr:col>
      <xdr:colOff>177800</xdr:colOff>
      <xdr:row>35</xdr:row>
      <xdr:rowOff>133604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53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77978</xdr:rowOff>
    </xdr:from>
    <xdr:to>
      <xdr:col>15</xdr:col>
      <xdr:colOff>50800</xdr:colOff>
      <xdr:row>35</xdr:row>
      <xdr:rowOff>104648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872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57404</xdr:rowOff>
    </xdr:from>
    <xdr:to>
      <xdr:col>10</xdr:col>
      <xdr:colOff>114300</xdr:colOff>
      <xdr:row>35</xdr:row>
      <xdr:rowOff>77978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81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82804</xdr:rowOff>
    </xdr:from>
    <xdr:to>
      <xdr:col>20</xdr:col>
      <xdr:colOff>38100</xdr:colOff>
      <xdr:row>36</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53848</xdr:rowOff>
    </xdr:from>
    <xdr:to>
      <xdr:col>15</xdr:col>
      <xdr:colOff>101600</xdr:colOff>
      <xdr:row>35</xdr:row>
      <xdr:rowOff>155448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27178</xdr:rowOff>
    </xdr:from>
    <xdr:to>
      <xdr:col>10</xdr:col>
      <xdr:colOff>165100</xdr:colOff>
      <xdr:row>35</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145305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6604</xdr:rowOff>
    </xdr:from>
    <xdr:to>
      <xdr:col>6</xdr:col>
      <xdr:colOff>38100</xdr:colOff>
      <xdr:row>35</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124731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154039</xdr:rowOff>
    </xdr:from>
    <xdr:to>
      <xdr:col>24</xdr:col>
      <xdr:colOff>63500</xdr:colOff>
      <xdr:row>59</xdr:row>
      <xdr:rowOff>5779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98139"/>
          <a:ext cx="8382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5779</xdr:rowOff>
    </xdr:from>
    <xdr:to>
      <xdr:col>19</xdr:col>
      <xdr:colOff>177800</xdr:colOff>
      <xdr:row>59</xdr:row>
      <xdr:rowOff>28042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21329"/>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117107</xdr:rowOff>
    </xdr:from>
    <xdr:to>
      <xdr:col>15</xdr:col>
      <xdr:colOff>50800</xdr:colOff>
      <xdr:row>59</xdr:row>
      <xdr:rowOff>28042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61057"/>
          <a:ext cx="889000" cy="128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117107</xdr:rowOff>
    </xdr:from>
    <xdr:to>
      <xdr:col>10</xdr:col>
      <xdr:colOff>114300</xdr:colOff>
      <xdr:row>59</xdr:row>
      <xdr:rowOff>72390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61057"/>
          <a:ext cx="889000" cy="13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103239</xdr:rowOff>
    </xdr:from>
    <xdr:to>
      <xdr:col>24</xdr:col>
      <xdr:colOff>114300</xdr:colOff>
      <xdr:row>59</xdr:row>
      <xdr:rowOff>33389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81666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126429</xdr:rowOff>
    </xdr:from>
    <xdr:to>
      <xdr:col>20</xdr:col>
      <xdr:colOff>38100</xdr:colOff>
      <xdr:row>59</xdr:row>
      <xdr:rowOff>56579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47706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148692</xdr:rowOff>
    </xdr:from>
    <xdr:to>
      <xdr:col>15</xdr:col>
      <xdr:colOff>101600</xdr:colOff>
      <xdr:row>59</xdr:row>
      <xdr:rowOff>78842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69969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66307</xdr:rowOff>
    </xdr:from>
    <xdr:to>
      <xdr:col>10</xdr:col>
      <xdr:colOff>165100</xdr:colOff>
      <xdr:row>51</xdr:row>
      <xdr:rowOff>167907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159034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0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21590</xdr:rowOff>
    </xdr:from>
    <xdr:to>
      <xdr:col>6</xdr:col>
      <xdr:colOff>38100</xdr:colOff>
      <xdr:row>59</xdr:row>
      <xdr:rowOff>123190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114317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159936</xdr:rowOff>
    </xdr:from>
    <xdr:to>
      <xdr:col>24</xdr:col>
      <xdr:colOff>63500</xdr:colOff>
      <xdr:row>73</xdr:row>
      <xdr:rowOff>107138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04336"/>
          <a:ext cx="838200" cy="11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107138</xdr:rowOff>
    </xdr:from>
    <xdr:to>
      <xdr:col>19</xdr:col>
      <xdr:colOff>177800</xdr:colOff>
      <xdr:row>73</xdr:row>
      <xdr:rowOff>107751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22988"/>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107751</xdr:rowOff>
    </xdr:from>
    <xdr:to>
      <xdr:col>15</xdr:col>
      <xdr:colOff>50800</xdr:colOff>
      <xdr:row>75</xdr:row>
      <xdr:rowOff>95662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23601"/>
          <a:ext cx="889000" cy="3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95662</xdr:rowOff>
    </xdr:from>
    <xdr:to>
      <xdr:col>10</xdr:col>
      <xdr:colOff>114300</xdr:colOff>
      <xdr:row>76</xdr:row>
      <xdr:rowOff>47464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54412"/>
          <a:ext cx="889000" cy="1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109136</xdr:rowOff>
    </xdr:from>
    <xdr:to>
      <xdr:col>24</xdr:col>
      <xdr:colOff>114300</xdr:colOff>
      <xdr:row>73</xdr:row>
      <xdr:rowOff>39286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132013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56338</xdr:rowOff>
    </xdr:from>
    <xdr:to>
      <xdr:col>20</xdr:col>
      <xdr:colOff>38100</xdr:colOff>
      <xdr:row>73</xdr:row>
      <xdr:rowOff>157938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3015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56951</xdr:rowOff>
    </xdr:from>
    <xdr:to>
      <xdr:col>15</xdr:col>
      <xdr:colOff>101600</xdr:colOff>
      <xdr:row>73</xdr:row>
      <xdr:rowOff>158551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3628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4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44862</xdr:rowOff>
    </xdr:from>
    <xdr:to>
      <xdr:col>10</xdr:col>
      <xdr:colOff>165100</xdr:colOff>
      <xdr:row>75</xdr:row>
      <xdr:rowOff>146462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162989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7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168114</xdr:rowOff>
    </xdr:from>
    <xdr:to>
      <xdr:col>6</xdr:col>
      <xdr:colOff>38100</xdr:colOff>
      <xdr:row>76</xdr:row>
      <xdr:rowOff>98264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114792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0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75806</xdr:rowOff>
    </xdr:from>
    <xdr:to>
      <xdr:col>24</xdr:col>
      <xdr:colOff>63500</xdr:colOff>
      <xdr:row>96</xdr:row>
      <xdr:rowOff>131166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63556"/>
          <a:ext cx="838200" cy="2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75806</xdr:rowOff>
    </xdr:from>
    <xdr:to>
      <xdr:col>19</xdr:col>
      <xdr:colOff>177800</xdr:colOff>
      <xdr:row>95</xdr:row>
      <xdr:rowOff>124994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63556"/>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124994</xdr:rowOff>
    </xdr:from>
    <xdr:to>
      <xdr:col>15</xdr:col>
      <xdr:colOff>50800</xdr:colOff>
      <xdr:row>97</xdr:row>
      <xdr:rowOff>15380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12744"/>
          <a:ext cx="889000" cy="2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15380</xdr:rowOff>
    </xdr:from>
    <xdr:to>
      <xdr:col>10</xdr:col>
      <xdr:colOff>114300</xdr:colOff>
      <xdr:row>97</xdr:row>
      <xdr:rowOff>126155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6030"/>
          <a:ext cx="889000" cy="1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80366</xdr:rowOff>
    </xdr:from>
    <xdr:to>
      <xdr:col>24</xdr:col>
      <xdr:colOff>114300</xdr:colOff>
      <xdr:row>97</xdr:row>
      <xdr:rowOff>10516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103243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25006</xdr:rowOff>
    </xdr:from>
    <xdr:to>
      <xdr:col>20</xdr:col>
      <xdr:colOff>38100</xdr:colOff>
      <xdr:row>95</xdr:row>
      <xdr:rowOff>126606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143133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74194</xdr:rowOff>
    </xdr:from>
    <xdr:to>
      <xdr:col>15</xdr:col>
      <xdr:colOff>101600</xdr:colOff>
      <xdr:row>96</xdr:row>
      <xdr:rowOff>4344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20871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136030</xdr:rowOff>
    </xdr:from>
    <xdr:to>
      <xdr:col>10</xdr:col>
      <xdr:colOff>165100</xdr:colOff>
      <xdr:row>97</xdr:row>
      <xdr:rowOff>66180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82707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75355</xdr:rowOff>
    </xdr:from>
    <xdr:to>
      <xdr:col>6</xdr:col>
      <xdr:colOff>38100</xdr:colOff>
      <xdr:row>98</xdr:row>
      <xdr:rowOff>5505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168082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53213</xdr:rowOff>
    </xdr:from>
    <xdr:to>
      <xdr:col>55</xdr:col>
      <xdr:colOff>0</xdr:colOff>
      <xdr:row>37</xdr:row>
      <xdr:rowOff>126365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968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53213</xdr:rowOff>
    </xdr:from>
    <xdr:to>
      <xdr:col>50</xdr:col>
      <xdr:colOff>114300</xdr:colOff>
      <xdr:row>37</xdr:row>
      <xdr:rowOff>58547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9686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58547</xdr:rowOff>
    </xdr:from>
    <xdr:to>
      <xdr:col>45</xdr:col>
      <xdr:colOff>177800</xdr:colOff>
      <xdr:row>37</xdr:row>
      <xdr:rowOff>121793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02197"/>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121793</xdr:rowOff>
    </xdr:from>
    <xdr:to>
      <xdr:col>41</xdr:col>
      <xdr:colOff>50800</xdr:colOff>
      <xdr:row>37</xdr:row>
      <xdr:rowOff>122555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654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75565</xdr:rowOff>
    </xdr:from>
    <xdr:to>
      <xdr:col>55</xdr:col>
      <xdr:colOff>50800</xdr:colOff>
      <xdr:row>38</xdr:row>
      <xdr:rowOff>5715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98442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2413</xdr:rowOff>
    </xdr:from>
    <xdr:to>
      <xdr:col>50</xdr:col>
      <xdr:colOff>165100</xdr:colOff>
      <xdr:row>37</xdr:row>
      <xdr:rowOff>104013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120540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2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7747</xdr:rowOff>
    </xdr:from>
    <xdr:to>
      <xdr:col>46</xdr:col>
      <xdr:colOff>38100</xdr:colOff>
      <xdr:row>37</xdr:row>
      <xdr:rowOff>109347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125874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2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70993</xdr:rowOff>
    </xdr:from>
    <xdr:to>
      <xdr:col>41</xdr:col>
      <xdr:colOff>101600</xdr:colOff>
      <xdr:row>38</xdr:row>
      <xdr:rowOff>1143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163720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0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164482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140919</xdr:rowOff>
    </xdr:from>
    <xdr:to>
      <xdr:col>55</xdr:col>
      <xdr:colOff>0</xdr:colOff>
      <xdr:row>58</xdr:row>
      <xdr:rowOff>153188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5019"/>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140919</xdr:rowOff>
    </xdr:from>
    <xdr:to>
      <xdr:col>50</xdr:col>
      <xdr:colOff>114300</xdr:colOff>
      <xdr:row>58</xdr:row>
      <xdr:rowOff>164770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85019"/>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164770</xdr:rowOff>
    </xdr:from>
    <xdr:to>
      <xdr:col>45</xdr:col>
      <xdr:colOff>177800</xdr:colOff>
      <xdr:row>59</xdr:row>
      <xdr:rowOff>3988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0887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158750</xdr:rowOff>
    </xdr:from>
    <xdr:to>
      <xdr:col>41</xdr:col>
      <xdr:colOff>50800</xdr:colOff>
      <xdr:row>59</xdr:row>
      <xdr:rowOff>3988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285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102388</xdr:rowOff>
    </xdr:from>
    <xdr:to>
      <xdr:col>55</xdr:col>
      <xdr:colOff>50800</xdr:colOff>
      <xdr:row>59</xdr:row>
      <xdr:rowOff>32538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17315</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90119</xdr:rowOff>
    </xdr:from>
    <xdr:to>
      <xdr:col>50</xdr:col>
      <xdr:colOff>165100</xdr:colOff>
      <xdr:row>59</xdr:row>
      <xdr:rowOff>20269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11396</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2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113970</xdr:rowOff>
    </xdr:from>
    <xdr:to>
      <xdr:col>46</xdr:col>
      <xdr:colOff>38100</xdr:colOff>
      <xdr:row>59</xdr:row>
      <xdr:rowOff>44120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35247</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5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124638</xdr:rowOff>
    </xdr:from>
    <xdr:to>
      <xdr:col>41</xdr:col>
      <xdr:colOff>101600</xdr:colOff>
      <xdr:row>59</xdr:row>
      <xdr:rowOff>54788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45915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61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107950</xdr:rowOff>
    </xdr:from>
    <xdr:to>
      <xdr:col>36</xdr:col>
      <xdr:colOff>165100</xdr:colOff>
      <xdr:row>59</xdr:row>
      <xdr:rowOff>38100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29227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6900</xdr:rowOff>
    </xdr:from>
    <xdr:to>
      <xdr:col>55</xdr:col>
      <xdr:colOff>0</xdr:colOff>
      <xdr:row>79</xdr:row>
      <xdr:rowOff>46774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51450"/>
          <a:ext cx="8382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6900</xdr:rowOff>
    </xdr:from>
    <xdr:to>
      <xdr:col>50</xdr:col>
      <xdr:colOff>114300</xdr:colOff>
      <xdr:row>79</xdr:row>
      <xdr:rowOff>19309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5145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165613</xdr:rowOff>
    </xdr:from>
    <xdr:to>
      <xdr:col>45</xdr:col>
      <xdr:colOff>177800</xdr:colOff>
      <xdr:row>79</xdr:row>
      <xdr:rowOff>19309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871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165613</xdr:rowOff>
    </xdr:from>
    <xdr:to>
      <xdr:col>41</xdr:col>
      <xdr:colOff>50800</xdr:colOff>
      <xdr:row>79</xdr:row>
      <xdr:rowOff>42430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8713"/>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167424</xdr:rowOff>
    </xdr:from>
    <xdr:to>
      <xdr:col>55</xdr:col>
      <xdr:colOff>50800</xdr:colOff>
      <xdr:row>79</xdr:row>
      <xdr:rowOff>97574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82351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5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127550</xdr:rowOff>
    </xdr:from>
    <xdr:to>
      <xdr:col>50</xdr:col>
      <xdr:colOff>165100</xdr:colOff>
      <xdr:row>79</xdr:row>
      <xdr:rowOff>57700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48827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139959</xdr:rowOff>
    </xdr:from>
    <xdr:to>
      <xdr:col>46</xdr:col>
      <xdr:colOff>38100</xdr:colOff>
      <xdr:row>79</xdr:row>
      <xdr:rowOff>70109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61236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114813</xdr:rowOff>
    </xdr:from>
    <xdr:to>
      <xdr:col>41</xdr:col>
      <xdr:colOff>101600</xdr:colOff>
      <xdr:row>79</xdr:row>
      <xdr:rowOff>44963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36090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163080</xdr:rowOff>
    </xdr:from>
    <xdr:to>
      <xdr:col>36</xdr:col>
      <xdr:colOff>165100</xdr:colOff>
      <xdr:row>79</xdr:row>
      <xdr:rowOff>93230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84357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2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37767</xdr:rowOff>
    </xdr:from>
    <xdr:to>
      <xdr:col>55</xdr:col>
      <xdr:colOff>0</xdr:colOff>
      <xdr:row>97</xdr:row>
      <xdr:rowOff>47963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68417"/>
          <a:ext cx="838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47963</xdr:rowOff>
    </xdr:from>
    <xdr:to>
      <xdr:col>50</xdr:col>
      <xdr:colOff>114300</xdr:colOff>
      <xdr:row>97</xdr:row>
      <xdr:rowOff>75966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78613"/>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72081</xdr:rowOff>
    </xdr:from>
    <xdr:to>
      <xdr:col>45</xdr:col>
      <xdr:colOff>177800</xdr:colOff>
      <xdr:row>97</xdr:row>
      <xdr:rowOff>75966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02731"/>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57770</xdr:rowOff>
    </xdr:from>
    <xdr:to>
      <xdr:col>41</xdr:col>
      <xdr:colOff>50800</xdr:colOff>
      <xdr:row>97</xdr:row>
      <xdr:rowOff>72081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88420"/>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158417</xdr:rowOff>
    </xdr:from>
    <xdr:to>
      <xdr:col>55</xdr:col>
      <xdr:colOff>50800</xdr:colOff>
      <xdr:row>97</xdr:row>
      <xdr:rowOff>88567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136844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168613</xdr:rowOff>
    </xdr:from>
    <xdr:to>
      <xdr:col>50</xdr:col>
      <xdr:colOff>165100</xdr:colOff>
      <xdr:row>97</xdr:row>
      <xdr:rowOff>98763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89890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25166</xdr:rowOff>
    </xdr:from>
    <xdr:to>
      <xdr:col>46</xdr:col>
      <xdr:colOff>38100</xdr:colOff>
      <xdr:row>97</xdr:row>
      <xdr:rowOff>126766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117893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4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21281</xdr:rowOff>
    </xdr:from>
    <xdr:to>
      <xdr:col>41</xdr:col>
      <xdr:colOff>101600</xdr:colOff>
      <xdr:row>97</xdr:row>
      <xdr:rowOff>122881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114008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6970</xdr:rowOff>
    </xdr:from>
    <xdr:to>
      <xdr:col>36</xdr:col>
      <xdr:colOff>165100</xdr:colOff>
      <xdr:row>97</xdr:row>
      <xdr:rowOff>108570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99697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1778</xdr:rowOff>
    </xdr:from>
    <xdr:to>
      <xdr:col>85</xdr:col>
      <xdr:colOff>127000</xdr:colOff>
      <xdr:row>38</xdr:row>
      <xdr:rowOff>23440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16878"/>
          <a:ext cx="8382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1778</xdr:rowOff>
    </xdr:from>
    <xdr:to>
      <xdr:col>81</xdr:col>
      <xdr:colOff>50800</xdr:colOff>
      <xdr:row>38</xdr:row>
      <xdr:rowOff>146993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16878"/>
          <a:ext cx="889000" cy="1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113030</xdr:rowOff>
    </xdr:from>
    <xdr:to>
      <xdr:col>76</xdr:col>
      <xdr:colOff>114300</xdr:colOff>
      <xdr:row>38</xdr:row>
      <xdr:rowOff>146993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28130"/>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113030</xdr:rowOff>
    </xdr:from>
    <xdr:to>
      <xdr:col>71</xdr:col>
      <xdr:colOff>177800</xdr:colOff>
      <xdr:row>38</xdr:row>
      <xdr:rowOff>121303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2813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144090</xdr:rowOff>
    </xdr:from>
    <xdr:to>
      <xdr:col>85</xdr:col>
      <xdr:colOff>177800</xdr:colOff>
      <xdr:row>38</xdr:row>
      <xdr:rowOff>74240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122428</xdr:rowOff>
    </xdr:from>
    <xdr:to>
      <xdr:col>81</xdr:col>
      <xdr:colOff>101600</xdr:colOff>
      <xdr:row>38</xdr:row>
      <xdr:rowOff>52578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43705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96193</xdr:rowOff>
    </xdr:from>
    <xdr:to>
      <xdr:col>76</xdr:col>
      <xdr:colOff>165100</xdr:colOff>
      <xdr:row>39</xdr:row>
      <xdr:rowOff>26343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17470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62230</xdr:rowOff>
    </xdr:from>
    <xdr:to>
      <xdr:col>72</xdr:col>
      <xdr:colOff>38100</xdr:colOff>
      <xdr:row>38</xdr:row>
      <xdr:rowOff>163830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154957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70503</xdr:rowOff>
    </xdr:from>
    <xdr:to>
      <xdr:col>67</xdr:col>
      <xdr:colOff>101600</xdr:colOff>
      <xdr:row>39</xdr:row>
      <xdr:rowOff>653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163230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68720</xdr:rowOff>
    </xdr:from>
    <xdr:to>
      <xdr:col>85</xdr:col>
      <xdr:colOff>127000</xdr:colOff>
      <xdr:row>55</xdr:row>
      <xdr:rowOff>75166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498470"/>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2769</xdr:rowOff>
    </xdr:from>
    <xdr:to>
      <xdr:col>81</xdr:col>
      <xdr:colOff>50800</xdr:colOff>
      <xdr:row>55</xdr:row>
      <xdr:rowOff>68720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32519"/>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2769</xdr:rowOff>
    </xdr:from>
    <xdr:to>
      <xdr:col>76</xdr:col>
      <xdr:colOff>114300</xdr:colOff>
      <xdr:row>56</xdr:row>
      <xdr:rowOff>42225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32519"/>
          <a:ext cx="889000" cy="2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42225</xdr:rowOff>
    </xdr:from>
    <xdr:to>
      <xdr:col>71</xdr:col>
      <xdr:colOff>177800</xdr:colOff>
      <xdr:row>56</xdr:row>
      <xdr:rowOff>99055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43425"/>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24366</xdr:rowOff>
    </xdr:from>
    <xdr:to>
      <xdr:col>85</xdr:col>
      <xdr:colOff>177800</xdr:colOff>
      <xdr:row>55</xdr:row>
      <xdr:rowOff>125966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2793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17920</xdr:rowOff>
    </xdr:from>
    <xdr:to>
      <xdr:col>81</xdr:col>
      <xdr:colOff>101600</xdr:colOff>
      <xdr:row>55</xdr:row>
      <xdr:rowOff>119520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110647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123419</xdr:rowOff>
    </xdr:from>
    <xdr:to>
      <xdr:col>76</xdr:col>
      <xdr:colOff>165100</xdr:colOff>
      <xdr:row>55</xdr:row>
      <xdr:rowOff>53569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70096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162875</xdr:rowOff>
    </xdr:from>
    <xdr:to>
      <xdr:col>72</xdr:col>
      <xdr:colOff>38100</xdr:colOff>
      <xdr:row>56</xdr:row>
      <xdr:rowOff>93025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84152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8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48255</xdr:rowOff>
    </xdr:from>
    <xdr:to>
      <xdr:col>67</xdr:col>
      <xdr:colOff>101600</xdr:colOff>
      <xdr:row>56</xdr:row>
      <xdr:rowOff>149855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140982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40717</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5267"/>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1778</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4632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1778</xdr:rowOff>
    </xdr:from>
    <xdr:to>
      <xdr:col>71</xdr:col>
      <xdr:colOff>177800</xdr:colOff>
      <xdr:row>79</xdr:row>
      <xdr:rowOff>24409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4632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161367</xdr:rowOff>
    </xdr:from>
    <xdr:to>
      <xdr:col>85</xdr:col>
      <xdr:colOff>177800</xdr:colOff>
      <xdr:row>79</xdr:row>
      <xdr:rowOff>91517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76294</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122428</xdr:rowOff>
    </xdr:from>
    <xdr:to>
      <xdr:col>72</xdr:col>
      <xdr:colOff>38100</xdr:colOff>
      <xdr:row>79</xdr:row>
      <xdr:rowOff>52578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43705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8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145059</xdr:rowOff>
    </xdr:from>
    <xdr:to>
      <xdr:col>67</xdr:col>
      <xdr:colOff>101600</xdr:colOff>
      <xdr:row>79</xdr:row>
      <xdr:rowOff>75209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66336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87864</xdr:rowOff>
    </xdr:from>
    <xdr:to>
      <xdr:col>85</xdr:col>
      <xdr:colOff>127000</xdr:colOff>
      <xdr:row>95</xdr:row>
      <xdr:rowOff>104581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375614"/>
          <a:ext cx="8382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87864</xdr:rowOff>
    </xdr:from>
    <xdr:to>
      <xdr:col>81</xdr:col>
      <xdr:colOff>50800</xdr:colOff>
      <xdr:row>95</xdr:row>
      <xdr:rowOff>120611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7561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120611</xdr:rowOff>
    </xdr:from>
    <xdr:to>
      <xdr:col>76</xdr:col>
      <xdr:colOff>114300</xdr:colOff>
      <xdr:row>96</xdr:row>
      <xdr:rowOff>2739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08361"/>
          <a:ext cx="8890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167075</xdr:rowOff>
    </xdr:from>
    <xdr:to>
      <xdr:col>71</xdr:col>
      <xdr:colOff>177800</xdr:colOff>
      <xdr:row>96</xdr:row>
      <xdr:rowOff>2739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54825"/>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53781</xdr:rowOff>
    </xdr:from>
    <xdr:to>
      <xdr:col>85</xdr:col>
      <xdr:colOff>177800</xdr:colOff>
      <xdr:row>95</xdr:row>
      <xdr:rowOff>155381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32208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37064</xdr:rowOff>
    </xdr:from>
    <xdr:to>
      <xdr:col>81</xdr:col>
      <xdr:colOff>101600</xdr:colOff>
      <xdr:row>95</xdr:row>
      <xdr:rowOff>138664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129791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69811</xdr:rowOff>
    </xdr:from>
    <xdr:to>
      <xdr:col>76</xdr:col>
      <xdr:colOff>165100</xdr:colOff>
      <xdr:row>95</xdr:row>
      <xdr:rowOff>171411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162538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123389</xdr:rowOff>
    </xdr:from>
    <xdr:to>
      <xdr:col>72</xdr:col>
      <xdr:colOff>38100</xdr:colOff>
      <xdr:row>96</xdr:row>
      <xdr:rowOff>53539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44666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116275</xdr:rowOff>
    </xdr:from>
    <xdr:to>
      <xdr:col>67</xdr:col>
      <xdr:colOff>101600</xdr:colOff>
      <xdr:row>96</xdr:row>
      <xdr:rowOff>46425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37552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260,287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で増加し、類似団体内平均値と比較して高い水準で推移している。これは、本市が全国的にみても生活保護受給率が高く生活保護費が高い水準で推移していること、市独自施策である２歳児の幼児教育・保育無償化を実施していることに加えて、令和５年度は施設型給付費が公定価格見直しにより増加したことが主な要因であ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また、衛生費は住民一人当たり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42,448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で大幅に減少した。これは、新型コロナウイルスワクチン接種経費や、新型コロナウイルス感染症にかかる医療費の公費負担や高齢者施設等における検査費用等が全国的に大きく減少したこと加えて、原油高及び物価高対策として前年度に実施した水道基本料金の減免にかかる水道事業会計への繰出金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令和５年度決算について、歳出においては、物件費、補助費等、公債費、投資的経費が減となったが、人件費、扶助費、維持補修費、積立金、繰出金が増となった。　歳入においては、法人市民税、市たばこ税が減となったが、個人市民税、固定資産税、都市計画税などで増となり、実質収支額は対前年度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今後も、物価高騰や賃金の引き上げなどの影響をはじめとする社会情勢に注視するとともに、扶助費などの義務的経費が高い水準で見込まれることから、事業の見直しを図り、適正な財政運営に努める。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一般会計については、財政調整基金を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百万円取崩し、実質収支額が前年度比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百万円減となったものの、黒字を達成した。その他の会計でもすべて黒字化を達成している。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連結実質赤字比率の早期健全化基準を下回っているが、今後も、引き続き、各会計の数値の動向に注意しつつ、黒字財政の維持に努める。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災害復旧費等に係る基準財政需要額の減等により、算入公債費等が減少したものの、元利償還金や公営企業債の元利償還金に対する繰入金の減少により、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退職手当債の償還が令和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年度で終了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、今後は元利償還金は減少傾向にあり、実質公債費比率は改善傾向にあるが、将来の財政負担を考慮し、今後も地方債の発行抑制等、公債費の適切な管理に努める。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該当なし</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投資的事業の平準化により一般会計等に係る地方債の現在高が減少し、公営企業債等繰入見込額が減少したため、将来負担額は前年度と比較して改善した。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また、「がんばれ八尾応援寄附金」の増加により充当可能基金は増加したが、基準財政需要額算入見込額が減少し、充当可能財源等は減少となった。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結果として令和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年度は充当可能財源等が将来負担額を上回った。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引き続き、将来世代に過度な負担の先送りがないように財政運営に取り組む。</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大阪府八尾市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本市財政の健全運営のため「財政調整基金」を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百万円、地域福祉を推進し高齢者や障がい者等の福祉事業の充実を図るため「地域福祉推進基金」を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百万円など基金全体で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百万円を取り崩した一方、土地売払収入や寄附金の増等により基金全体として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財政調整基金については、安定した財政運営を行うために一定額を確保していくこととしており、選択と集中による既存事業の見直しや固定的な経費の縮減等、「新やお改革プラン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」に掲げる取り組みを着実に実行することにより、できる限り基金取崩し額を抑制することとしている。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・公共公益施設整備基金：本市の公共公益施設の整備事業等に充てる。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・こども夢基金：子どもの健全育成や子育て支援を推進する。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・地域安全・安心のまちづくり基金：地域の防犯・防災を推進するための事業及び市民活動に対する支援事業に充てる。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・地域福祉推進基金：本市における地域福祉を推進し、高齢者及び障がい者等の在宅福祉事業の充実を図る。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災害支援</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災害により被災した市民、地方公共団体及び当該地方公共団体から本市へ避難した者に対する見舞金等に充てる。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地域福祉を推進し高齢者や障がい者等の福祉事業の充実を図るため「地域福祉推進基金」を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百万円、子どもの健全育成や子育て支援を推進するため「こども夢基金」を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百万円などを取り崩した一方で、こども夢基金で寄附金により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百万円を積み立てたこと等により、特定目的基金全体としては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厳しい歳入の状況が続く中、市民ニーズに応えるためそれぞれの基金目的に沿った事業への活用を図る。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寄附金の一部や、令和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年度決算余剰金の一部を積み立て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るも、令和５年度は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年度末残高は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7,784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「新やお改革プラン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」において、令和８年度末の基金残高（財政調整基金及び公共公益施設整備基金の合計）を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億円に維持することを目標として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おり、令和５年度末時点では目標を達成出来ている。今後も安定的かつ持続可能な行財政運営を実現するため、基金残高を維持していく。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77</v>
      </c>
      <c r="C2" s="178"/>
      <c r="D2" s="179"/>
    </row>
    <row r="3" spans="1:119" ht="18.75" customHeight="1" thickBot="1" x14ac:dyDescent="0.2">
      <c r="A3" s="177"/>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122333416</v>
      </c>
      <c r="BO4" s="371"/>
      <c r="BP4" s="371"/>
      <c r="BQ4" s="371"/>
      <c r="BR4" s="371"/>
      <c r="BS4" s="371"/>
      <c r="BT4" s="371"/>
      <c r="BU4" s="372"/>
      <c r="BV4" s="370">
        <v>123120328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0.1</v>
      </c>
      <c r="CU4" s="377"/>
      <c r="CV4" s="377"/>
      <c r="CW4" s="377"/>
      <c r="CX4" s="377"/>
      <c r="CY4" s="377"/>
      <c r="CZ4" s="377"/>
      <c r="DA4" s="378"/>
      <c r="DB4" s="376">
        <v>0.1</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122009483</v>
      </c>
      <c r="BO5" s="408"/>
      <c r="BP5" s="408"/>
      <c r="BQ5" s="408"/>
      <c r="BR5" s="408"/>
      <c r="BS5" s="408"/>
      <c r="BT5" s="408"/>
      <c r="BU5" s="409"/>
      <c r="BV5" s="407">
        <v>122716726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100.6</v>
      </c>
      <c r="CU5" s="405"/>
      <c r="CV5" s="405"/>
      <c r="CW5" s="405"/>
      <c r="CX5" s="405"/>
      <c r="CY5" s="405"/>
      <c r="CZ5" s="405"/>
      <c r="DA5" s="406"/>
      <c r="DB5" s="404">
        <v>98.6</v>
      </c>
      <c r="DC5" s="405"/>
      <c r="DD5" s="405"/>
      <c r="DE5" s="405"/>
      <c r="DF5" s="405"/>
      <c r="DG5" s="405"/>
      <c r="DH5" s="405"/>
      <c r="DI5" s="406"/>
    </row>
    <row r="6" spans="1:119" ht="18.75" customHeight="1" x14ac:dyDescent="0.15">
      <c r="A6" s="177"/>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323933</v>
      </c>
      <c r="BO6" s="408"/>
      <c r="BP6" s="408"/>
      <c r="BQ6" s="408"/>
      <c r="BR6" s="408"/>
      <c r="BS6" s="408"/>
      <c r="BT6" s="408"/>
      <c r="BU6" s="409"/>
      <c r="BV6" s="407">
        <v>403602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103</v>
      </c>
      <c r="CU6" s="445"/>
      <c r="CV6" s="445"/>
      <c r="CW6" s="445"/>
      <c r="CX6" s="445"/>
      <c r="CY6" s="445"/>
      <c r="CZ6" s="445"/>
      <c r="DA6" s="446"/>
      <c r="DB6" s="444">
        <v>102.6</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289248</v>
      </c>
      <c r="BO7" s="408"/>
      <c r="BP7" s="408"/>
      <c r="BQ7" s="408"/>
      <c r="BR7" s="408"/>
      <c r="BS7" s="408"/>
      <c r="BT7" s="408"/>
      <c r="BU7" s="409"/>
      <c r="BV7" s="407">
        <v>347273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61493041</v>
      </c>
      <c r="CU7" s="408"/>
      <c r="CV7" s="408"/>
      <c r="CW7" s="408"/>
      <c r="CX7" s="408"/>
      <c r="CY7" s="408"/>
      <c r="CZ7" s="408"/>
      <c r="DA7" s="409"/>
      <c r="DB7" s="407">
        <v>60034696</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34685</v>
      </c>
      <c r="BO8" s="408"/>
      <c r="BP8" s="408"/>
      <c r="BQ8" s="408"/>
      <c r="BR8" s="408"/>
      <c r="BS8" s="408"/>
      <c r="BT8" s="408"/>
      <c r="BU8" s="409"/>
      <c r="BV8" s="407">
        <v>56329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0.71</v>
      </c>
      <c r="DC8" s="448"/>
      <c r="DD8" s="448"/>
      <c r="DE8" s="448"/>
      <c r="DF8" s="448"/>
      <c r="DG8" s="448"/>
      <c r="DH8" s="448"/>
      <c r="DI8" s="449"/>
    </row>
    <row r="9" spans="1:119" ht="18.75" customHeight="1" thickBot="1" x14ac:dyDescent="0.2">
      <c r="A9" s="177"/>
      <c r="B9" s="401" t="s">
        <v>107</v>
      </c>
      <c r="C9" s="402"/>
      <c r="D9" s="402"/>
      <c r="E9" s="402"/>
      <c r="F9" s="402"/>
      <c r="G9" s="402"/>
      <c r="H9" s="402"/>
      <c r="I9" s="402"/>
      <c r="J9" s="402"/>
      <c r="K9" s="450"/>
      <c r="L9" s="451" t="s">
        <v>108</v>
      </c>
      <c r="M9" s="452"/>
      <c r="N9" s="452"/>
      <c r="O9" s="452"/>
      <c r="P9" s="452"/>
      <c r="Q9" s="453"/>
      <c r="R9" s="454">
        <v>264642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-21644</v>
      </c>
      <c r="BO9" s="408"/>
      <c r="BP9" s="408"/>
      <c r="BQ9" s="408"/>
      <c r="BR9" s="408"/>
      <c r="BS9" s="408"/>
      <c r="BT9" s="408"/>
      <c r="BU9" s="409"/>
      <c r="BV9" s="407">
        <v>-493522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v>
      </c>
      <c r="CU9" s="405"/>
      <c r="CV9" s="405"/>
      <c r="CW9" s="405"/>
      <c r="CX9" s="405"/>
      <c r="CY9" s="405"/>
      <c r="CZ9" s="405"/>
      <c r="DA9" s="406"/>
      <c r="DB9" s="404">
        <v>12.9</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113</v>
      </c>
      <c r="M10" s="437"/>
      <c r="N10" s="437"/>
      <c r="O10" s="437"/>
      <c r="P10" s="437"/>
      <c r="Q10" s="438"/>
      <c r="R10" s="458">
        <v>268800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610282</v>
      </c>
      <c r="BO10" s="408"/>
      <c r="BP10" s="408"/>
      <c r="BQ10" s="408"/>
      <c r="BR10" s="408"/>
      <c r="BS10" s="408"/>
      <c r="BT10" s="408"/>
      <c r="BU10" s="409"/>
      <c r="BV10" s="407">
        <v>572026</v>
      </c>
      <c r="BW10" s="408"/>
      <c r="BX10" s="408"/>
      <c r="BY10" s="408"/>
      <c r="BZ10" s="408"/>
      <c r="CA10" s="408"/>
      <c r="CB10" s="408"/>
      <c r="CC10" s="409"/>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516900</v>
      </c>
      <c r="BO11" s="408"/>
      <c r="BP11" s="408"/>
      <c r="BQ11" s="408"/>
      <c r="BR11" s="408"/>
      <c r="BS11" s="408"/>
      <c r="BT11" s="408"/>
      <c r="BU11" s="409"/>
      <c r="BV11" s="407">
        <v>320700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77"/>
      <c r="B12" s="467" t="s">
        <v>123</v>
      </c>
      <c r="C12" s="468"/>
      <c r="D12" s="468"/>
      <c r="E12" s="468"/>
      <c r="F12" s="468"/>
      <c r="G12" s="468"/>
      <c r="H12" s="468"/>
      <c r="I12" s="468"/>
      <c r="J12" s="468"/>
      <c r="K12" s="469"/>
      <c r="L12" s="476" t="s">
        <v>124</v>
      </c>
      <c r="M12" s="477"/>
      <c r="N12" s="477"/>
      <c r="O12" s="477"/>
      <c r="P12" s="477"/>
      <c r="Q12" s="478"/>
      <c r="R12" s="479">
        <v>260752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650000</v>
      </c>
      <c r="BO12" s="408"/>
      <c r="BP12" s="408"/>
      <c r="BQ12" s="408"/>
      <c r="BR12" s="408"/>
      <c r="BS12" s="408"/>
      <c r="BT12" s="408"/>
      <c r="BU12" s="409"/>
      <c r="BV12" s="407">
        <v>150000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130</v>
      </c>
      <c r="N13" s="499"/>
      <c r="O13" s="499"/>
      <c r="P13" s="499"/>
      <c r="Q13" s="500"/>
      <c r="R13" s="491">
        <v>252090</v>
      </c>
      <c r="S13" s="492"/>
      <c r="T13" s="492"/>
      <c r="U13" s="492"/>
      <c r="V13" s="493"/>
      <c r="W13" s="423" t="s">
        <v>131</v>
      </c>
      <c r="X13" s="424"/>
      <c r="Y13" s="424"/>
      <c r="Z13" s="424"/>
      <c r="AA13" s="424"/>
      <c r="AB13" s="414"/>
      <c r="AC13" s="458">
        <v>836</v>
      </c>
      <c r="AD13" s="459"/>
      <c r="AE13" s="459"/>
      <c r="AF13" s="459"/>
      <c r="AG13" s="501"/>
      <c r="AH13" s="458">
        <v>983</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455538</v>
      </c>
      <c r="BO13" s="408"/>
      <c r="BP13" s="408"/>
      <c r="BQ13" s="408"/>
      <c r="BR13" s="408"/>
      <c r="BS13" s="408"/>
      <c r="BT13" s="408"/>
      <c r="BU13" s="409"/>
      <c r="BV13" s="407">
        <v>249204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3.1</v>
      </c>
      <c r="CU13" s="405"/>
      <c r="CV13" s="405"/>
      <c r="CW13" s="405"/>
      <c r="CX13" s="405"/>
      <c r="CY13" s="405"/>
      <c r="CZ13" s="405"/>
      <c r="DA13" s="406"/>
      <c r="DB13" s="404">
        <v>3.4</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135</v>
      </c>
      <c r="M14" s="489"/>
      <c r="N14" s="489"/>
      <c r="O14" s="489"/>
      <c r="P14" s="489"/>
      <c r="Q14" s="490"/>
      <c r="R14" s="491">
        <v>261998</v>
      </c>
      <c r="S14" s="492"/>
      <c r="T14" s="492"/>
      <c r="U14" s="492"/>
      <c r="V14" s="493"/>
      <c r="W14" s="397"/>
      <c r="X14" s="398"/>
      <c r="Y14" s="398"/>
      <c r="Z14" s="398"/>
      <c r="AA14" s="398"/>
      <c r="AB14" s="387"/>
      <c r="AC14" s="494">
        <v>0.8</v>
      </c>
      <c r="AD14" s="495"/>
      <c r="AE14" s="495"/>
      <c r="AF14" s="495"/>
      <c r="AG14" s="496"/>
      <c r="AH14" s="494">
        <v>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130</v>
      </c>
      <c r="N15" s="499"/>
      <c r="O15" s="499"/>
      <c r="P15" s="499"/>
      <c r="Q15" s="500"/>
      <c r="R15" s="491">
        <v>253942</v>
      </c>
      <c r="S15" s="492"/>
      <c r="T15" s="492"/>
      <c r="U15" s="492"/>
      <c r="V15" s="493"/>
      <c r="W15" s="423" t="s">
        <v>137</v>
      </c>
      <c r="X15" s="424"/>
      <c r="Y15" s="424"/>
      <c r="Z15" s="424"/>
      <c r="AA15" s="424"/>
      <c r="AB15" s="414"/>
      <c r="AC15" s="458">
        <v>30482</v>
      </c>
      <c r="AD15" s="459"/>
      <c r="AE15" s="459"/>
      <c r="AF15" s="459"/>
      <c r="AG15" s="501"/>
      <c r="AH15" s="458">
        <v>31799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35016892</v>
      </c>
      <c r="BO15" s="371"/>
      <c r="BP15" s="371"/>
      <c r="BQ15" s="371"/>
      <c r="BR15" s="371"/>
      <c r="BS15" s="371"/>
      <c r="BT15" s="371"/>
      <c r="BU15" s="372"/>
      <c r="BV15" s="370">
        <v>33802420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28.7</v>
      </c>
      <c r="AD16" s="495"/>
      <c r="AE16" s="495"/>
      <c r="AF16" s="495"/>
      <c r="AG16" s="496"/>
      <c r="AH16" s="494">
        <v>30.3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50363818</v>
      </c>
      <c r="BO16" s="408"/>
      <c r="BP16" s="408"/>
      <c r="BQ16" s="408"/>
      <c r="BR16" s="408"/>
      <c r="BS16" s="408"/>
      <c r="BT16" s="408"/>
      <c r="BU16" s="409"/>
      <c r="BV16" s="407">
        <v>48256907</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143</v>
      </c>
      <c r="N17" s="519"/>
      <c r="O17" s="519"/>
      <c r="P17" s="519"/>
      <c r="Q17" s="520"/>
      <c r="R17" s="513" t="s">
        <v>144</v>
      </c>
      <c r="S17" s="514"/>
      <c r="T17" s="514"/>
      <c r="U17" s="514"/>
      <c r="V17" s="515"/>
      <c r="W17" s="423" t="s">
        <v>145</v>
      </c>
      <c r="X17" s="424"/>
      <c r="Y17" s="424"/>
      <c r="Z17" s="424"/>
      <c r="AA17" s="424"/>
      <c r="AB17" s="414"/>
      <c r="AC17" s="458">
        <v>74736</v>
      </c>
      <c r="AD17" s="459"/>
      <c r="AE17" s="459"/>
      <c r="AF17" s="459"/>
      <c r="AG17" s="501"/>
      <c r="AH17" s="458">
        <v>72173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44683516</v>
      </c>
      <c r="BO17" s="408"/>
      <c r="BP17" s="408"/>
      <c r="BQ17" s="408"/>
      <c r="BR17" s="408"/>
      <c r="BS17" s="408"/>
      <c r="BT17" s="408"/>
      <c r="BU17" s="409"/>
      <c r="BV17" s="407">
        <v>43156970</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9" t="s">
        <v>147</v>
      </c>
      <c r="C18" s="450"/>
      <c r="D18" s="450"/>
      <c r="E18" s="530"/>
      <c r="F18" s="530"/>
      <c r="G18" s="530"/>
      <c r="H18" s="530"/>
      <c r="I18" s="530"/>
      <c r="J18" s="530"/>
      <c r="K18" s="530"/>
      <c r="L18" s="531">
        <v>41.72</v>
      </c>
      <c r="M18" s="531"/>
      <c r="N18" s="531"/>
      <c r="O18" s="531"/>
      <c r="P18" s="531"/>
      <c r="Q18" s="531"/>
      <c r="R18" s="532"/>
      <c r="S18" s="532"/>
      <c r="T18" s="532"/>
      <c r="U18" s="532"/>
      <c r="V18" s="533"/>
      <c r="W18" s="425"/>
      <c r="X18" s="426"/>
      <c r="Y18" s="426"/>
      <c r="Z18" s="426"/>
      <c r="AA18" s="426"/>
      <c r="AB18" s="417"/>
      <c r="AC18" s="534">
        <v>70.5</v>
      </c>
      <c r="AD18" s="535"/>
      <c r="AE18" s="535"/>
      <c r="AF18" s="535"/>
      <c r="AG18" s="536"/>
      <c r="AH18" s="534">
        <v>68.8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63553031</v>
      </c>
      <c r="BO18" s="408"/>
      <c r="BP18" s="408"/>
      <c r="BQ18" s="408"/>
      <c r="BR18" s="408"/>
      <c r="BS18" s="408"/>
      <c r="BT18" s="408"/>
      <c r="BU18" s="409"/>
      <c r="BV18" s="407">
        <v>61670133</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9" t="s">
        <v>149</v>
      </c>
      <c r="C19" s="450"/>
      <c r="D19" s="450"/>
      <c r="E19" s="530"/>
      <c r="F19" s="530"/>
      <c r="G19" s="530"/>
      <c r="H19" s="530"/>
      <c r="I19" s="530"/>
      <c r="J19" s="530"/>
      <c r="K19" s="530"/>
      <c r="L19" s="538">
        <v>6343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75605107</v>
      </c>
      <c r="BO19" s="408"/>
      <c r="BP19" s="408"/>
      <c r="BQ19" s="408"/>
      <c r="BR19" s="408"/>
      <c r="BS19" s="408"/>
      <c r="BT19" s="408"/>
      <c r="BU19" s="409"/>
      <c r="BV19" s="407">
        <v>71880800</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9" t="s">
        <v>151</v>
      </c>
      <c r="C20" s="450"/>
      <c r="D20" s="450"/>
      <c r="E20" s="530"/>
      <c r="F20" s="530"/>
      <c r="G20" s="530"/>
      <c r="H20" s="530"/>
      <c r="I20" s="530"/>
      <c r="J20" s="530"/>
      <c r="K20" s="530"/>
      <c r="L20" s="538">
        <v>114265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88432525</v>
      </c>
      <c r="BO22" s="371"/>
      <c r="BP22" s="371"/>
      <c r="BQ22" s="371"/>
      <c r="BR22" s="371"/>
      <c r="BS22" s="371"/>
      <c r="BT22" s="371"/>
      <c r="BU22" s="372"/>
      <c r="BV22" s="370">
        <v>92171699</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71651358</v>
      </c>
      <c r="BO23" s="408"/>
      <c r="BP23" s="408"/>
      <c r="BQ23" s="408"/>
      <c r="BR23" s="408"/>
      <c r="BS23" s="408"/>
      <c r="BT23" s="408"/>
      <c r="BU23" s="409"/>
      <c r="BV23" s="407">
        <v>74144791</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161</v>
      </c>
      <c r="F24" s="437"/>
      <c r="G24" s="437"/>
      <c r="H24" s="437"/>
      <c r="I24" s="437"/>
      <c r="J24" s="437"/>
      <c r="K24" s="438"/>
      <c r="L24" s="458">
        <v>1</v>
      </c>
      <c r="M24" s="459"/>
      <c r="N24" s="459"/>
      <c r="O24" s="459"/>
      <c r="P24" s="501"/>
      <c r="Q24" s="458">
        <v>7070</v>
      </c>
      <c r="R24" s="459"/>
      <c r="S24" s="459"/>
      <c r="T24" s="459"/>
      <c r="U24" s="459"/>
      <c r="V24" s="501"/>
      <c r="W24" s="553"/>
      <c r="X24" s="554"/>
      <c r="Y24" s="555"/>
      <c r="Z24" s="457" t="s">
        <v>162</v>
      </c>
      <c r="AA24" s="437"/>
      <c r="AB24" s="437"/>
      <c r="AC24" s="437"/>
      <c r="AD24" s="437"/>
      <c r="AE24" s="437"/>
      <c r="AF24" s="437"/>
      <c r="AG24" s="438"/>
      <c r="AH24" s="458">
        <v>1675</v>
      </c>
      <c r="AI24" s="459"/>
      <c r="AJ24" s="459"/>
      <c r="AK24" s="459"/>
      <c r="AL24" s="501"/>
      <c r="AM24" s="458">
        <v>5338225</v>
      </c>
      <c r="AN24" s="459"/>
      <c r="AO24" s="459"/>
      <c r="AP24" s="459"/>
      <c r="AQ24" s="459"/>
      <c r="AR24" s="501"/>
      <c r="AS24" s="458">
        <v>3187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42386736</v>
      </c>
      <c r="BO24" s="408"/>
      <c r="BP24" s="408"/>
      <c r="BQ24" s="408"/>
      <c r="BR24" s="408"/>
      <c r="BS24" s="408"/>
      <c r="BT24" s="408"/>
      <c r="BU24" s="409"/>
      <c r="BV24" s="407">
        <v>43498971</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164</v>
      </c>
      <c r="F25" s="437"/>
      <c r="G25" s="437"/>
      <c r="H25" s="437"/>
      <c r="I25" s="437"/>
      <c r="J25" s="437"/>
      <c r="K25" s="438"/>
      <c r="L25" s="458">
        <v>2</v>
      </c>
      <c r="M25" s="459"/>
      <c r="N25" s="459"/>
      <c r="O25" s="459"/>
      <c r="P25" s="501"/>
      <c r="Q25" s="458">
        <v>6960</v>
      </c>
      <c r="R25" s="459"/>
      <c r="S25" s="459"/>
      <c r="T25" s="459"/>
      <c r="U25" s="459"/>
      <c r="V25" s="501"/>
      <c r="W25" s="553"/>
      <c r="X25" s="554"/>
      <c r="Y25" s="555"/>
      <c r="Z25" s="457" t="s">
        <v>165</v>
      </c>
      <c r="AA25" s="437"/>
      <c r="AB25" s="437"/>
      <c r="AC25" s="437"/>
      <c r="AD25" s="437"/>
      <c r="AE25" s="437"/>
      <c r="AF25" s="437"/>
      <c r="AG25" s="438"/>
      <c r="AH25" s="458">
        <v>258</v>
      </c>
      <c r="AI25" s="459"/>
      <c r="AJ25" s="459"/>
      <c r="AK25" s="459"/>
      <c r="AL25" s="501"/>
      <c r="AM25" s="458">
        <v>823794</v>
      </c>
      <c r="AN25" s="459"/>
      <c r="AO25" s="459"/>
      <c r="AP25" s="459"/>
      <c r="AQ25" s="459"/>
      <c r="AR25" s="501"/>
      <c r="AS25" s="458">
        <v>3193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22052546</v>
      </c>
      <c r="BO25" s="371"/>
      <c r="BP25" s="371"/>
      <c r="BQ25" s="371"/>
      <c r="BR25" s="371"/>
      <c r="BS25" s="371"/>
      <c r="BT25" s="371"/>
      <c r="BU25" s="372"/>
      <c r="BV25" s="370">
        <v>14836679</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167</v>
      </c>
      <c r="F26" s="437"/>
      <c r="G26" s="437"/>
      <c r="H26" s="437"/>
      <c r="I26" s="437"/>
      <c r="J26" s="437"/>
      <c r="K26" s="438"/>
      <c r="L26" s="458">
        <v>1</v>
      </c>
      <c r="M26" s="459"/>
      <c r="N26" s="459"/>
      <c r="O26" s="459"/>
      <c r="P26" s="501"/>
      <c r="Q26" s="458">
        <v>6545</v>
      </c>
      <c r="R26" s="459"/>
      <c r="S26" s="459"/>
      <c r="T26" s="459"/>
      <c r="U26" s="459"/>
      <c r="V26" s="501"/>
      <c r="W26" s="553"/>
      <c r="X26" s="554"/>
      <c r="Y26" s="555"/>
      <c r="Z26" s="457" t="s">
        <v>168</v>
      </c>
      <c r="AA26" s="559"/>
      <c r="AB26" s="559"/>
      <c r="AC26" s="559"/>
      <c r="AD26" s="559"/>
      <c r="AE26" s="559"/>
      <c r="AF26" s="559"/>
      <c r="AG26" s="560"/>
      <c r="AH26" s="458">
        <v>259</v>
      </c>
      <c r="AI26" s="459"/>
      <c r="AJ26" s="459"/>
      <c r="AK26" s="459"/>
      <c r="AL26" s="501"/>
      <c r="AM26" s="458">
        <v>838901</v>
      </c>
      <c r="AN26" s="459"/>
      <c r="AO26" s="459"/>
      <c r="AP26" s="459"/>
      <c r="AQ26" s="459"/>
      <c r="AR26" s="501"/>
      <c r="AS26" s="458">
        <v>3239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489837</v>
      </c>
      <c r="BO26" s="408"/>
      <c r="BP26" s="408"/>
      <c r="BQ26" s="408"/>
      <c r="BR26" s="408"/>
      <c r="BS26" s="408"/>
      <c r="BT26" s="408"/>
      <c r="BU26" s="409"/>
      <c r="BV26" s="407">
        <v>412202</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170</v>
      </c>
      <c r="F27" s="437"/>
      <c r="G27" s="437"/>
      <c r="H27" s="437"/>
      <c r="I27" s="437"/>
      <c r="J27" s="437"/>
      <c r="K27" s="438"/>
      <c r="L27" s="458">
        <v>1</v>
      </c>
      <c r="M27" s="459"/>
      <c r="N27" s="459"/>
      <c r="O27" s="459"/>
      <c r="P27" s="501"/>
      <c r="Q27" s="458">
        <v>7000</v>
      </c>
      <c r="R27" s="459"/>
      <c r="S27" s="459"/>
      <c r="T27" s="459"/>
      <c r="U27" s="459"/>
      <c r="V27" s="501"/>
      <c r="W27" s="553"/>
      <c r="X27" s="554"/>
      <c r="Y27" s="555"/>
      <c r="Z27" s="457" t="s">
        <v>171</v>
      </c>
      <c r="AA27" s="437"/>
      <c r="AB27" s="437"/>
      <c r="AC27" s="437"/>
      <c r="AD27" s="437"/>
      <c r="AE27" s="437"/>
      <c r="AF27" s="437"/>
      <c r="AG27" s="438"/>
      <c r="AH27" s="458">
        <v>30</v>
      </c>
      <c r="AI27" s="459"/>
      <c r="AJ27" s="459"/>
      <c r="AK27" s="459"/>
      <c r="AL27" s="501"/>
      <c r="AM27" s="458">
        <v>118020</v>
      </c>
      <c r="AN27" s="459"/>
      <c r="AO27" s="459"/>
      <c r="AP27" s="459"/>
      <c r="AQ27" s="459"/>
      <c r="AR27" s="501"/>
      <c r="AS27" s="458">
        <v>3934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173</v>
      </c>
      <c r="F28" s="437"/>
      <c r="G28" s="437"/>
      <c r="H28" s="437"/>
      <c r="I28" s="437"/>
      <c r="J28" s="437"/>
      <c r="K28" s="438"/>
      <c r="L28" s="458">
        <v>1</v>
      </c>
      <c r="M28" s="459"/>
      <c r="N28" s="459"/>
      <c r="O28" s="459"/>
      <c r="P28" s="501"/>
      <c r="Q28" s="458">
        <v>6500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7784214</v>
      </c>
      <c r="BO28" s="371"/>
      <c r="BP28" s="371"/>
      <c r="BQ28" s="371"/>
      <c r="BR28" s="371"/>
      <c r="BS28" s="371"/>
      <c r="BT28" s="371"/>
      <c r="BU28" s="372"/>
      <c r="BV28" s="370">
        <v>7823932</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176</v>
      </c>
      <c r="F29" s="437"/>
      <c r="G29" s="437"/>
      <c r="H29" s="437"/>
      <c r="I29" s="437"/>
      <c r="J29" s="437"/>
      <c r="K29" s="438"/>
      <c r="L29" s="458">
        <v>26</v>
      </c>
      <c r="M29" s="459"/>
      <c r="N29" s="459"/>
      <c r="O29" s="459"/>
      <c r="P29" s="501"/>
      <c r="Q29" s="458">
        <v>6100</v>
      </c>
      <c r="R29" s="459"/>
      <c r="S29" s="459"/>
      <c r="T29" s="459"/>
      <c r="U29" s="459"/>
      <c r="V29" s="501"/>
      <c r="W29" s="556"/>
      <c r="X29" s="557"/>
      <c r="Y29" s="558"/>
      <c r="Z29" s="457" t="s">
        <v>177</v>
      </c>
      <c r="AA29" s="437"/>
      <c r="AB29" s="437"/>
      <c r="AC29" s="437"/>
      <c r="AD29" s="437"/>
      <c r="AE29" s="437"/>
      <c r="AF29" s="437"/>
      <c r="AG29" s="438"/>
      <c r="AH29" s="458">
        <v>1705</v>
      </c>
      <c r="AI29" s="459"/>
      <c r="AJ29" s="459"/>
      <c r="AK29" s="459"/>
      <c r="AL29" s="501"/>
      <c r="AM29" s="458">
        <v>5456245</v>
      </c>
      <c r="AN29" s="459"/>
      <c r="AO29" s="459"/>
      <c r="AP29" s="459"/>
      <c r="AQ29" s="459"/>
      <c r="AR29" s="501"/>
      <c r="AS29" s="458">
        <v>3200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6053950</v>
      </c>
      <c r="BO30" s="527"/>
      <c r="BP30" s="527"/>
      <c r="BQ30" s="527"/>
      <c r="BR30" s="527"/>
      <c r="BS30" s="527"/>
      <c r="BT30" s="527"/>
      <c r="BU30" s="528"/>
      <c r="BV30" s="526">
        <v>4964721</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186</v>
      </c>
      <c r="D33" s="431"/>
      <c r="E33" s="396" t="s">
        <v>187</v>
      </c>
      <c r="F33" s="396"/>
      <c r="G33" s="396"/>
      <c r="H33" s="396"/>
      <c r="I33" s="396"/>
      <c r="J33" s="396"/>
      <c r="K33" s="396"/>
      <c r="L33" s="396"/>
      <c r="M33" s="396"/>
      <c r="N33" s="396"/>
      <c r="O33" s="396"/>
      <c r="P33" s="396"/>
      <c r="Q33" s="396"/>
      <c r="R33" s="396"/>
      <c r="S33" s="396"/>
      <c r="T33" s="202"/>
      <c r="U33" s="431" t="s">
        <v>186</v>
      </c>
      <c r="V33" s="431"/>
      <c r="W33" s="396" t="s">
        <v>187</v>
      </c>
      <c r="X33" s="396"/>
      <c r="Y33" s="396"/>
      <c r="Z33" s="396"/>
      <c r="AA33" s="396"/>
      <c r="AB33" s="396"/>
      <c r="AC33" s="396"/>
      <c r="AD33" s="396"/>
      <c r="AE33" s="396"/>
      <c r="AF33" s="396"/>
      <c r="AG33" s="396"/>
      <c r="AH33" s="396"/>
      <c r="AI33" s="396"/>
      <c r="AJ33" s="396"/>
      <c r="AK33" s="396"/>
      <c r="AL33" s="202"/>
      <c r="AM33" s="431" t="s">
        <v>186</v>
      </c>
      <c r="AN33" s="431"/>
      <c r="AO33" s="396" t="s">
        <v>187</v>
      </c>
      <c r="AP33" s="396"/>
      <c r="AQ33" s="396"/>
      <c r="AR33" s="396"/>
      <c r="AS33" s="396"/>
      <c r="AT33" s="396"/>
      <c r="AU33" s="396"/>
      <c r="AV33" s="396"/>
      <c r="AW33" s="396"/>
      <c r="AX33" s="396"/>
      <c r="AY33" s="396"/>
      <c r="AZ33" s="396"/>
      <c r="BA33" s="396"/>
      <c r="BB33" s="396"/>
      <c r="BC33" s="396"/>
      <c r="BD33" s="203"/>
      <c r="BE33" s="396" t="s">
        <v>188</v>
      </c>
      <c r="BF33" s="396"/>
      <c r="BG33" s="396" t="s">
        <v>189</v>
      </c>
      <c r="BH33" s="396"/>
      <c r="BI33" s="396"/>
      <c r="BJ33" s="396"/>
      <c r="BK33" s="396"/>
      <c r="BL33" s="396"/>
      <c r="BM33" s="396"/>
      <c r="BN33" s="396"/>
      <c r="BO33" s="396"/>
      <c r="BP33" s="396"/>
      <c r="BQ33" s="396"/>
      <c r="BR33" s="396"/>
      <c r="BS33" s="396"/>
      <c r="BT33" s="396"/>
      <c r="BU33" s="396"/>
      <c r="BV33" s="203"/>
      <c r="BW33" s="431" t="s">
        <v>188</v>
      </c>
      <c r="BX33" s="431"/>
      <c r="BY33" s="396" t="s">
        <v>190</v>
      </c>
      <c r="BZ33" s="396"/>
      <c r="CA33" s="396"/>
      <c r="CB33" s="396"/>
      <c r="CC33" s="396"/>
      <c r="CD33" s="396"/>
      <c r="CE33" s="396"/>
      <c r="CF33" s="396"/>
      <c r="CG33" s="396"/>
      <c r="CH33" s="396"/>
      <c r="CI33" s="396"/>
      <c r="CJ33" s="396"/>
      <c r="CK33" s="396"/>
      <c r="CL33" s="396"/>
      <c r="CM33" s="396"/>
      <c r="CN33" s="202"/>
      <c r="CO33" s="431" t="s">
        <v>186</v>
      </c>
      <c r="CP33" s="431"/>
      <c r="CQ33" s="396" t="s">
        <v>191</v>
      </c>
      <c r="CR33" s="396"/>
      <c r="CS33" s="396"/>
      <c r="CT33" s="396"/>
      <c r="CU33" s="396"/>
      <c r="CV33" s="396"/>
      <c r="CW33" s="396"/>
      <c r="CX33" s="396"/>
      <c r="CY33" s="396"/>
      <c r="CZ33" s="396"/>
      <c r="DA33" s="396"/>
      <c r="DB33" s="396"/>
      <c r="DC33" s="396"/>
      <c r="DD33" s="396"/>
      <c r="DE33" s="396"/>
      <c r="DF33" s="202"/>
      <c r="DG33" s="596" t="s">
        <v>192</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77"/>
      <c r="AM34" s="597">
        <f>IF(AO34="","",MAX(C34:D43,U34:V43)+1)</f>
        <v>7</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77"/>
      <c r="BE34" s="597" t="str">
        <f>IF(BG34="","",MAX(C34:D43,U34:V43,AM34:AN43)+1)</f>
        <v/>
      </c>
      <c r="BF34" s="597"/>
      <c r="BG34" s="598"/>
      <c r="BH34" s="598"/>
      <c r="BI34" s="598"/>
      <c r="BJ34" s="598"/>
      <c r="BK34" s="598"/>
      <c r="BL34" s="598"/>
      <c r="BM34" s="598"/>
      <c r="BN34" s="598"/>
      <c r="BO34" s="598"/>
      <c r="BP34" s="598"/>
      <c r="BQ34" s="598"/>
      <c r="BR34" s="598"/>
      <c r="BS34" s="598"/>
      <c r="BT34" s="598"/>
      <c r="BU34" s="598"/>
      <c r="BV34" s="177"/>
      <c r="BW34" s="597">
        <f>IF(BY34="","",MAX(C34:D43,U34:V43,AM34:AN43,BE34:BF43)+1)</f>
        <v>10</v>
      </c>
      <c r="BX34" s="597"/>
      <c r="BY34" s="598" t="str">
        <f>IF('各会計、関係団体の財政状況及び健全化判断比率'!B68="","",'各会計、関係団体の財政状況及び健全化判断比率'!B68)</f>
        <v>大阪府都市ボートレース企業団</v>
      </c>
      <c r="BZ34" s="598"/>
      <c r="CA34" s="598"/>
      <c r="CB34" s="598"/>
      <c r="CC34" s="598"/>
      <c r="CD34" s="598"/>
      <c r="CE34" s="598"/>
      <c r="CF34" s="598"/>
      <c r="CG34" s="598"/>
      <c r="CH34" s="598"/>
      <c r="CI34" s="598"/>
      <c r="CJ34" s="598"/>
      <c r="CK34" s="598"/>
      <c r="CL34" s="598"/>
      <c r="CM34" s="598"/>
      <c r="CN34" s="177"/>
      <c r="CO34" s="597">
        <f>IF(CQ34="","",MAX(C34:D43,U34:V43,AM34:AN43,BE34:BF43,BW34:BX43)+1)</f>
        <v>19</v>
      </c>
      <c r="CP34" s="597"/>
      <c r="CQ34" s="598" t="str">
        <f>IF('各会計、関係団体の財政状況及び健全化判断比率'!BS7="","",'各会計、関係団体の財政状況及び健全化判断比率'!BS7)</f>
        <v>八尾市文化財調査研究会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77"/>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77"/>
      <c r="AM35" s="597">
        <f t="shared" ref="AM35:AM43" si="0">IF(AO35="","",AM34+1)</f>
        <v>8</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11</v>
      </c>
      <c r="BX35" s="597"/>
      <c r="BY35" s="598" t="str">
        <f>IF('各会計、関係団体の財政状況及び健全化判断比率'!B69="","",'各会計、関係団体の財政状況及び健全化判断比率'!B69)</f>
        <v>八尾市柏原市火葬場組合</v>
      </c>
      <c r="BZ35" s="598"/>
      <c r="CA35" s="598"/>
      <c r="CB35" s="598"/>
      <c r="CC35" s="598"/>
      <c r="CD35" s="598"/>
      <c r="CE35" s="598"/>
      <c r="CF35" s="598"/>
      <c r="CG35" s="598"/>
      <c r="CH35" s="598"/>
      <c r="CI35" s="598"/>
      <c r="CJ35" s="598"/>
      <c r="CK35" s="598"/>
      <c r="CL35" s="598"/>
      <c r="CM35" s="598"/>
      <c r="CN35" s="177"/>
      <c r="CO35" s="597">
        <f t="shared" ref="CO35:CO43" si="3">IF(CQ35="","",CO34+1)</f>
        <v>20</v>
      </c>
      <c r="CP35" s="597"/>
      <c r="CQ35" s="598" t="str">
        <f>IF('各会計、関係団体の財政状況及び健全化判断比率'!BS8="","",'各会計、関係団体の財政状況及び健全化判断比率'!BS8)</f>
        <v>八尾市文化振興事業団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f>IF(E36="","",C35+1)</f>
        <v>3</v>
      </c>
      <c r="D36" s="597"/>
      <c r="E36" s="598" t="str">
        <f>IF('各会計、関係団体の財政状況及び健全化判断比率'!B9="","",'各会計、関係団体の財政状況及び健全化判断比率'!B9)</f>
        <v>母子父子寡婦福祉資金貸付金特別会計</v>
      </c>
      <c r="F36" s="598"/>
      <c r="G36" s="598"/>
      <c r="H36" s="598"/>
      <c r="I36" s="598"/>
      <c r="J36" s="598"/>
      <c r="K36" s="598"/>
      <c r="L36" s="598"/>
      <c r="M36" s="598"/>
      <c r="N36" s="598"/>
      <c r="O36" s="598"/>
      <c r="P36" s="598"/>
      <c r="Q36" s="598"/>
      <c r="R36" s="598"/>
      <c r="S36" s="598"/>
      <c r="T36" s="177"/>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77"/>
      <c r="AM36" s="597">
        <f t="shared" si="0"/>
        <v>9</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12</v>
      </c>
      <c r="BX36" s="597"/>
      <c r="BY36" s="598" t="str">
        <f>IF('各会計、関係団体の財政状況及び健全化判断比率'!B70="","",'各会計、関係団体の財政状況及び健全化判断比率'!B70)</f>
        <v>恩智川水防事務組合</v>
      </c>
      <c r="BZ36" s="598"/>
      <c r="CA36" s="598"/>
      <c r="CB36" s="598"/>
      <c r="CC36" s="598"/>
      <c r="CD36" s="598"/>
      <c r="CE36" s="598"/>
      <c r="CF36" s="598"/>
      <c r="CG36" s="598"/>
      <c r="CH36" s="598"/>
      <c r="CI36" s="598"/>
      <c r="CJ36" s="598"/>
      <c r="CK36" s="598"/>
      <c r="CL36" s="598"/>
      <c r="CM36" s="598"/>
      <c r="CN36" s="177"/>
      <c r="CO36" s="597">
        <f t="shared" si="3"/>
        <v>21</v>
      </c>
      <c r="CP36" s="597"/>
      <c r="CQ36" s="598" t="str">
        <f>IF('各会計、関係団体の財政状況及び健全化判断比率'!BS9="","",'各会計、関係団体の財政状況及び健全化判断比率'!BS9)</f>
        <v>八尾市中小企業勤労者福祉サービスセンター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13</v>
      </c>
      <c r="BX37" s="597"/>
      <c r="BY37" s="598" t="str">
        <f>IF('各会計、関係団体の財政状況及び健全化判断比率'!B71="","",'各会計、関係団体の財政状況及び健全化判断比率'!B71)</f>
        <v>大和川右岸水防事務組合</v>
      </c>
      <c r="BZ37" s="598"/>
      <c r="CA37" s="598"/>
      <c r="CB37" s="598"/>
      <c r="CC37" s="598"/>
      <c r="CD37" s="598"/>
      <c r="CE37" s="598"/>
      <c r="CF37" s="598"/>
      <c r="CG37" s="598"/>
      <c r="CH37" s="598"/>
      <c r="CI37" s="598"/>
      <c r="CJ37" s="598"/>
      <c r="CK37" s="598"/>
      <c r="CL37" s="598"/>
      <c r="CM37" s="598"/>
      <c r="CN37" s="177"/>
      <c r="CO37" s="597">
        <f t="shared" si="3"/>
        <v>22</v>
      </c>
      <c r="CP37" s="597"/>
      <c r="CQ37" s="598" t="str">
        <f>IF('各会計、関係団体の財政状況及び健全化判断比率'!BS10="","",'各会計、関係団体の財政状況及び健全化判断比率'!BS10)</f>
        <v>八尾市国際交流センター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14</v>
      </c>
      <c r="BX38" s="597"/>
      <c r="BY38" s="598" t="str">
        <f>IF('各会計、関係団体の財政状況及び健全化判断比率'!B72="","",'各会計、関係団体の財政状況及び健全化判断比率'!B72)</f>
        <v>大阪広域環境施設組合</v>
      </c>
      <c r="BZ38" s="598"/>
      <c r="CA38" s="598"/>
      <c r="CB38" s="598"/>
      <c r="CC38" s="598"/>
      <c r="CD38" s="598"/>
      <c r="CE38" s="598"/>
      <c r="CF38" s="598"/>
      <c r="CG38" s="598"/>
      <c r="CH38" s="598"/>
      <c r="CI38" s="598"/>
      <c r="CJ38" s="598"/>
      <c r="CK38" s="598"/>
      <c r="CL38" s="598"/>
      <c r="CM38" s="598"/>
      <c r="CN38" s="177"/>
      <c r="CO38" s="597">
        <f t="shared" si="3"/>
        <v>23</v>
      </c>
      <c r="CP38" s="597"/>
      <c r="CQ38" s="598" t="str">
        <f>IF('各会計、関係団体の財政状況及び健全化判断比率'!BS11="","",'各会計、関係団体の財政状況及び健全化判断比率'!BS11)</f>
        <v>八尾体育振興会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15</v>
      </c>
      <c r="BX39" s="597"/>
      <c r="BY39" s="598" t="str">
        <f>IF('各会計、関係団体の財政状況及び健全化判断比率'!B73="","",'各会計、関係団体の財政状況及び健全化判断比率'!B73)</f>
        <v>大阪府後期高齢者医療広域連合(一般会計)</v>
      </c>
      <c r="BZ39" s="598"/>
      <c r="CA39" s="598"/>
      <c r="CB39" s="598"/>
      <c r="CC39" s="598"/>
      <c r="CD39" s="598"/>
      <c r="CE39" s="598"/>
      <c r="CF39" s="598"/>
      <c r="CG39" s="598"/>
      <c r="CH39" s="598"/>
      <c r="CI39" s="598"/>
      <c r="CJ39" s="598"/>
      <c r="CK39" s="598"/>
      <c r="CL39" s="598"/>
      <c r="CM39" s="598"/>
      <c r="CN39" s="177"/>
      <c r="CO39" s="597">
        <f t="shared" si="3"/>
        <v>24</v>
      </c>
      <c r="CP39" s="597"/>
      <c r="CQ39" s="598" t="str">
        <f>IF('各会計、関係団体の財政状況及び健全化判断比率'!BS12="","",'各会計、関係団体の財政状況及び健全化判断比率'!BS12)</f>
        <v>八尾シティネット</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16</v>
      </c>
      <c r="BX40" s="597"/>
      <c r="BY40" s="598" t="str">
        <f>IF('各会計、関係団体の財政状況及び健全化判断比率'!B74="","",'各会計、関係団体の財政状況及び健全化判断比率'!B74)</f>
        <v>大阪府後期高齢者医療広域連合(後期高齢者医療特別会計)</v>
      </c>
      <c r="BZ40" s="598"/>
      <c r="CA40" s="598"/>
      <c r="CB40" s="598"/>
      <c r="CC40" s="598"/>
      <c r="CD40" s="598"/>
      <c r="CE40" s="598"/>
      <c r="CF40" s="598"/>
      <c r="CG40" s="598"/>
      <c r="CH40" s="598"/>
      <c r="CI40" s="598"/>
      <c r="CJ40" s="598"/>
      <c r="CK40" s="598"/>
      <c r="CL40" s="598"/>
      <c r="CM40" s="598"/>
      <c r="CN40" s="177"/>
      <c r="CO40" s="597">
        <f t="shared" si="3"/>
        <v>25</v>
      </c>
      <c r="CP40" s="597"/>
      <c r="CQ40" s="598" t="str">
        <f>IF('各会計、関係団体の財政状況及び健全化判断比率'!BS13="","",'各会計、関係団体の財政状況及び健全化判断比率'!BS13)</f>
        <v>やおコミュニティ放送</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17</v>
      </c>
      <c r="BX41" s="597"/>
      <c r="BY41" s="598" t="str">
        <f>IF('各会計、関係団体の財政状況及び健全化判断比率'!B75="","",'各会計、関係団体の財政状況及び健全化判断比率'!B75)</f>
        <v>大阪広域水道企業団(水道事業会計)</v>
      </c>
      <c r="BZ41" s="598"/>
      <c r="CA41" s="598"/>
      <c r="CB41" s="598"/>
      <c r="CC41" s="598"/>
      <c r="CD41" s="598"/>
      <c r="CE41" s="598"/>
      <c r="CF41" s="598"/>
      <c r="CG41" s="598"/>
      <c r="CH41" s="598"/>
      <c r="CI41" s="598"/>
      <c r="CJ41" s="598"/>
      <c r="CK41" s="598"/>
      <c r="CL41" s="598"/>
      <c r="CM41" s="598"/>
      <c r="CN41" s="177"/>
      <c r="CO41" s="597">
        <f t="shared" si="3"/>
        <v>26</v>
      </c>
      <c r="CP41" s="597"/>
      <c r="CQ41" s="598" t="str">
        <f>IF('各会計、関係団体の財政状況及び健全化判断比率'!BS14="","",'各会計、関係団体の財政状況及び健全化判断比率'!BS14)</f>
        <v>八尾モール</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18</v>
      </c>
      <c r="BX42" s="597"/>
      <c r="BY42" s="598" t="str">
        <f>IF('各会計、関係団体の財政状況及び健全化判断比率'!B76="","",'各会計、関係団体の財政状況及び健全化判断比率'!B76)</f>
        <v>大阪広域水道企業団(工業用水道事業会計)</v>
      </c>
      <c r="BZ42" s="598"/>
      <c r="CA42" s="598"/>
      <c r="CB42" s="598"/>
      <c r="CC42" s="598"/>
      <c r="CD42" s="598"/>
      <c r="CE42" s="598"/>
      <c r="CF42" s="598"/>
      <c r="CG42" s="598"/>
      <c r="CH42" s="598"/>
      <c r="CI42" s="598"/>
      <c r="CJ42" s="598"/>
      <c r="CK42" s="598"/>
      <c r="CL42" s="598"/>
      <c r="CM42" s="598"/>
      <c r="CN42" s="177"/>
      <c r="CO42" s="597">
        <f t="shared" si="3"/>
        <v>27</v>
      </c>
      <c r="CP42" s="597"/>
      <c r="CQ42" s="598" t="str">
        <f>IF('各会計、関係団体の財政状況及び健全化判断比率'!BS15="","",'各会計、関係団体の財政状況及び健全化判断比率'!BS15)</f>
        <v>大阪外環状鉄道</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yElFyKRTcKYvZk05+EhhOyOC+LJm9bjV7EM2G/CHs3i+JZoX1igUWCQV4Y1lnRlgXsKcg1llHrc5DZ3H/8vwQ==" saltValue="2FHsKGw9f4Z4DghlE5+p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202</v>
      </c>
      <c r="DI1" s="603"/>
      <c r="DJ1" s="603"/>
      <c r="DK1" s="603"/>
      <c r="DL1" s="603"/>
      <c r="DM1" s="603"/>
      <c r="DN1" s="604"/>
      <c r="DO1" s="210"/>
      <c r="DP1" s="602" t="s">
        <v>203</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40545037</v>
      </c>
      <c r="S5" s="613"/>
      <c r="T5" s="613"/>
      <c r="U5" s="613"/>
      <c r="V5" s="613"/>
      <c r="W5" s="613"/>
      <c r="X5" s="613"/>
      <c r="Y5" s="614"/>
      <c r="Z5" s="615">
        <v>33.1</v>
      </c>
      <c r="AA5" s="615"/>
      <c r="AB5" s="615"/>
      <c r="AC5" s="615"/>
      <c r="AD5" s="616">
        <v>37043852</v>
      </c>
      <c r="AE5" s="616"/>
      <c r="AF5" s="616"/>
      <c r="AG5" s="616"/>
      <c r="AH5" s="616"/>
      <c r="AI5" s="616"/>
      <c r="AJ5" s="616"/>
      <c r="AK5" s="616"/>
      <c r="AL5" s="617">
        <v>60</v>
      </c>
      <c r="AM5" s="618"/>
      <c r="AN5" s="618"/>
      <c r="AO5" s="619"/>
      <c r="AP5" s="609" t="s">
        <v>216</v>
      </c>
      <c r="AQ5" s="610"/>
      <c r="AR5" s="610"/>
      <c r="AS5" s="610"/>
      <c r="AT5" s="610"/>
      <c r="AU5" s="610"/>
      <c r="AV5" s="610"/>
      <c r="AW5" s="610"/>
      <c r="AX5" s="610"/>
      <c r="AY5" s="610"/>
      <c r="AZ5" s="610"/>
      <c r="BA5" s="610"/>
      <c r="BB5" s="610"/>
      <c r="BC5" s="610"/>
      <c r="BD5" s="610"/>
      <c r="BE5" s="610"/>
      <c r="BF5" s="611"/>
      <c r="BG5" s="623">
        <v>37040275</v>
      </c>
      <c r="BH5" s="624"/>
      <c r="BI5" s="624"/>
      <c r="BJ5" s="624"/>
      <c r="BK5" s="624"/>
      <c r="BL5" s="624"/>
      <c r="BM5" s="624"/>
      <c r="BN5" s="625"/>
      <c r="BO5" s="626">
        <v>91.4</v>
      </c>
      <c r="BP5" s="626"/>
      <c r="BQ5" s="626"/>
      <c r="BR5" s="626"/>
      <c r="BS5" s="627">
        <v>577263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449913</v>
      </c>
      <c r="S6" s="624"/>
      <c r="T6" s="624"/>
      <c r="U6" s="624"/>
      <c r="V6" s="624"/>
      <c r="W6" s="624"/>
      <c r="X6" s="624"/>
      <c r="Y6" s="625"/>
      <c r="Z6" s="626">
        <v>0.4</v>
      </c>
      <c r="AA6" s="626"/>
      <c r="AB6" s="626"/>
      <c r="AC6" s="626"/>
      <c r="AD6" s="627">
        <v>449913</v>
      </c>
      <c r="AE6" s="627"/>
      <c r="AF6" s="627"/>
      <c r="AG6" s="627"/>
      <c r="AH6" s="627"/>
      <c r="AI6" s="627"/>
      <c r="AJ6" s="627"/>
      <c r="AK6" s="627"/>
      <c r="AL6" s="628">
        <v>0.7</v>
      </c>
      <c r="AM6" s="629"/>
      <c r="AN6" s="629"/>
      <c r="AO6" s="630"/>
      <c r="AP6" s="620" t="s">
        <v>221</v>
      </c>
      <c r="AQ6" s="621"/>
      <c r="AR6" s="621"/>
      <c r="AS6" s="621"/>
      <c r="AT6" s="621"/>
      <c r="AU6" s="621"/>
      <c r="AV6" s="621"/>
      <c r="AW6" s="621"/>
      <c r="AX6" s="621"/>
      <c r="AY6" s="621"/>
      <c r="AZ6" s="621"/>
      <c r="BA6" s="621"/>
      <c r="BB6" s="621"/>
      <c r="BC6" s="621"/>
      <c r="BD6" s="621"/>
      <c r="BE6" s="621"/>
      <c r="BF6" s="622"/>
      <c r="BG6" s="623">
        <v>37040275</v>
      </c>
      <c r="BH6" s="624"/>
      <c r="BI6" s="624"/>
      <c r="BJ6" s="624"/>
      <c r="BK6" s="624"/>
      <c r="BL6" s="624"/>
      <c r="BM6" s="624"/>
      <c r="BN6" s="625"/>
      <c r="BO6" s="626">
        <v>91.4</v>
      </c>
      <c r="BP6" s="626"/>
      <c r="BQ6" s="626"/>
      <c r="BR6" s="626"/>
      <c r="BS6" s="627">
        <v>577263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464167</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464035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33216</v>
      </c>
      <c r="S7" s="624"/>
      <c r="T7" s="624"/>
      <c r="U7" s="624"/>
      <c r="V7" s="624"/>
      <c r="W7" s="624"/>
      <c r="X7" s="624"/>
      <c r="Y7" s="625"/>
      <c r="Z7" s="626">
        <v>0</v>
      </c>
      <c r="AA7" s="626"/>
      <c r="AB7" s="626"/>
      <c r="AC7" s="626"/>
      <c r="AD7" s="627">
        <v>33216</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17760600</v>
      </c>
      <c r="BH7" s="624"/>
      <c r="BI7" s="624"/>
      <c r="BJ7" s="624"/>
      <c r="BK7" s="624"/>
      <c r="BL7" s="624"/>
      <c r="BM7" s="624"/>
      <c r="BN7" s="625"/>
      <c r="BO7" s="626">
        <v>43.8</v>
      </c>
      <c r="BP7" s="626"/>
      <c r="BQ7" s="626"/>
      <c r="BR7" s="626"/>
      <c r="BS7" s="627">
        <v>577263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9092724</v>
      </c>
      <c r="CS7" s="624"/>
      <c r="CT7" s="624"/>
      <c r="CU7" s="624"/>
      <c r="CV7" s="624"/>
      <c r="CW7" s="624"/>
      <c r="CX7" s="624"/>
      <c r="CY7" s="625"/>
      <c r="CZ7" s="626">
        <v>7.5</v>
      </c>
      <c r="DA7" s="626"/>
      <c r="DB7" s="626"/>
      <c r="DC7" s="626"/>
      <c r="DD7" s="632">
        <v>271490</v>
      </c>
      <c r="DE7" s="624"/>
      <c r="DF7" s="624"/>
      <c r="DG7" s="624"/>
      <c r="DH7" s="624"/>
      <c r="DI7" s="624"/>
      <c r="DJ7" s="624"/>
      <c r="DK7" s="624"/>
      <c r="DL7" s="624"/>
      <c r="DM7" s="624"/>
      <c r="DN7" s="624"/>
      <c r="DO7" s="624"/>
      <c r="DP7" s="625"/>
      <c r="DQ7" s="632">
        <v>6360442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331875</v>
      </c>
      <c r="S8" s="624"/>
      <c r="T8" s="624"/>
      <c r="U8" s="624"/>
      <c r="V8" s="624"/>
      <c r="W8" s="624"/>
      <c r="X8" s="624"/>
      <c r="Y8" s="625"/>
      <c r="Z8" s="626">
        <v>0.3</v>
      </c>
      <c r="AA8" s="626"/>
      <c r="AB8" s="626"/>
      <c r="AC8" s="626"/>
      <c r="AD8" s="627">
        <v>331875</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434935</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67870462</v>
      </c>
      <c r="CS8" s="624"/>
      <c r="CT8" s="624"/>
      <c r="CU8" s="624"/>
      <c r="CV8" s="624"/>
      <c r="CW8" s="624"/>
      <c r="CX8" s="624"/>
      <c r="CY8" s="625"/>
      <c r="CZ8" s="626">
        <v>55.6</v>
      </c>
      <c r="DA8" s="626"/>
      <c r="DB8" s="626"/>
      <c r="DC8" s="626"/>
      <c r="DD8" s="632">
        <v>653152</v>
      </c>
      <c r="DE8" s="624"/>
      <c r="DF8" s="624"/>
      <c r="DG8" s="624"/>
      <c r="DH8" s="624"/>
      <c r="DI8" s="624"/>
      <c r="DJ8" s="624"/>
      <c r="DK8" s="624"/>
      <c r="DL8" s="624"/>
      <c r="DM8" s="624"/>
      <c r="DN8" s="624"/>
      <c r="DO8" s="624"/>
      <c r="DP8" s="625"/>
      <c r="DQ8" s="632">
        <v>33079726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356781</v>
      </c>
      <c r="S9" s="624"/>
      <c r="T9" s="624"/>
      <c r="U9" s="624"/>
      <c r="V9" s="624"/>
      <c r="W9" s="624"/>
      <c r="X9" s="624"/>
      <c r="Y9" s="625"/>
      <c r="Z9" s="626">
        <v>0.3</v>
      </c>
      <c r="AA9" s="626"/>
      <c r="AB9" s="626"/>
      <c r="AC9" s="626"/>
      <c r="AD9" s="627">
        <v>356781</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14547224</v>
      </c>
      <c r="BH9" s="624"/>
      <c r="BI9" s="624"/>
      <c r="BJ9" s="624"/>
      <c r="BK9" s="624"/>
      <c r="BL9" s="624"/>
      <c r="BM9" s="624"/>
      <c r="BN9" s="625"/>
      <c r="BO9" s="626">
        <v>35.9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11068373</v>
      </c>
      <c r="CS9" s="624"/>
      <c r="CT9" s="624"/>
      <c r="CU9" s="624"/>
      <c r="CV9" s="624"/>
      <c r="CW9" s="624"/>
      <c r="CX9" s="624"/>
      <c r="CY9" s="625"/>
      <c r="CZ9" s="626">
        <v>9.1</v>
      </c>
      <c r="DA9" s="626"/>
      <c r="DB9" s="626"/>
      <c r="DC9" s="626"/>
      <c r="DD9" s="632">
        <v>363216</v>
      </c>
      <c r="DE9" s="624"/>
      <c r="DF9" s="624"/>
      <c r="DG9" s="624"/>
      <c r="DH9" s="624"/>
      <c r="DI9" s="624"/>
      <c r="DJ9" s="624"/>
      <c r="DK9" s="624"/>
      <c r="DL9" s="624"/>
      <c r="DM9" s="624"/>
      <c r="DN9" s="624"/>
      <c r="DO9" s="624"/>
      <c r="DP9" s="625"/>
      <c r="DQ9" s="632">
        <v>8015655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758021</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178701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167315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6209907</v>
      </c>
      <c r="S11" s="624"/>
      <c r="T11" s="624"/>
      <c r="U11" s="624"/>
      <c r="V11" s="624"/>
      <c r="W11" s="624"/>
      <c r="X11" s="624"/>
      <c r="Y11" s="625"/>
      <c r="Z11" s="628">
        <v>5.0999999999999996</v>
      </c>
      <c r="AA11" s="629"/>
      <c r="AB11" s="629"/>
      <c r="AC11" s="635"/>
      <c r="AD11" s="632">
        <v>6209907</v>
      </c>
      <c r="AE11" s="624"/>
      <c r="AF11" s="624"/>
      <c r="AG11" s="624"/>
      <c r="AH11" s="624"/>
      <c r="AI11" s="624"/>
      <c r="AJ11" s="624"/>
      <c r="AK11" s="625"/>
      <c r="AL11" s="628">
        <v>10.1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2020420</v>
      </c>
      <c r="BH11" s="624"/>
      <c r="BI11" s="624"/>
      <c r="BJ11" s="624"/>
      <c r="BK11" s="624"/>
      <c r="BL11" s="624"/>
      <c r="BM11" s="624"/>
      <c r="BN11" s="625"/>
      <c r="BO11" s="626">
        <v>5</v>
      </c>
      <c r="BP11" s="626"/>
      <c r="BQ11" s="626"/>
      <c r="BR11" s="626"/>
      <c r="BS11" s="627">
        <v>577263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214593</v>
      </c>
      <c r="CS11" s="624"/>
      <c r="CT11" s="624"/>
      <c r="CU11" s="624"/>
      <c r="CV11" s="624"/>
      <c r="CW11" s="624"/>
      <c r="CX11" s="624"/>
      <c r="CY11" s="625"/>
      <c r="CZ11" s="626">
        <v>0.2</v>
      </c>
      <c r="DA11" s="626"/>
      <c r="DB11" s="626"/>
      <c r="DC11" s="626"/>
      <c r="DD11" s="632">
        <v>83867</v>
      </c>
      <c r="DE11" s="624"/>
      <c r="DF11" s="624"/>
      <c r="DG11" s="624"/>
      <c r="DH11" s="624"/>
      <c r="DI11" s="624"/>
      <c r="DJ11" s="624"/>
      <c r="DK11" s="624"/>
      <c r="DL11" s="624"/>
      <c r="DM11" s="624"/>
      <c r="DN11" s="624"/>
      <c r="DO11" s="624"/>
      <c r="DP11" s="625"/>
      <c r="DQ11" s="632">
        <v>155941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16990029</v>
      </c>
      <c r="BH12" s="624"/>
      <c r="BI12" s="624"/>
      <c r="BJ12" s="624"/>
      <c r="BK12" s="624"/>
      <c r="BL12" s="624"/>
      <c r="BM12" s="624"/>
      <c r="BN12" s="625"/>
      <c r="BO12" s="626">
        <v>41.9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832180</v>
      </c>
      <c r="CS12" s="624"/>
      <c r="CT12" s="624"/>
      <c r="CU12" s="624"/>
      <c r="CV12" s="624"/>
      <c r="CW12" s="624"/>
      <c r="CX12" s="624"/>
      <c r="CY12" s="625"/>
      <c r="CZ12" s="626">
        <v>0.7</v>
      </c>
      <c r="DA12" s="626"/>
      <c r="DB12" s="626"/>
      <c r="DC12" s="626"/>
      <c r="DD12" s="632">
        <v>1560</v>
      </c>
      <c r="DE12" s="624"/>
      <c r="DF12" s="624"/>
      <c r="DG12" s="624"/>
      <c r="DH12" s="624"/>
      <c r="DI12" s="624"/>
      <c r="DJ12" s="624"/>
      <c r="DK12" s="624"/>
      <c r="DL12" s="624"/>
      <c r="DM12" s="624"/>
      <c r="DN12" s="624"/>
      <c r="DO12" s="624"/>
      <c r="DP12" s="625"/>
      <c r="DQ12" s="632">
        <v>416807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16713326</v>
      </c>
      <c r="BH13" s="624"/>
      <c r="BI13" s="624"/>
      <c r="BJ13" s="624"/>
      <c r="BK13" s="624"/>
      <c r="BL13" s="624"/>
      <c r="BM13" s="624"/>
      <c r="BN13" s="625"/>
      <c r="BO13" s="626">
        <v>41.2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8333365</v>
      </c>
      <c r="CS13" s="624"/>
      <c r="CT13" s="624"/>
      <c r="CU13" s="624"/>
      <c r="CV13" s="624"/>
      <c r="CW13" s="624"/>
      <c r="CX13" s="624"/>
      <c r="CY13" s="625"/>
      <c r="CZ13" s="626">
        <v>6.8</v>
      </c>
      <c r="DA13" s="626"/>
      <c r="DB13" s="626"/>
      <c r="DC13" s="626"/>
      <c r="DD13" s="632">
        <v>2371043</v>
      </c>
      <c r="DE13" s="624"/>
      <c r="DF13" s="624"/>
      <c r="DG13" s="624"/>
      <c r="DH13" s="624"/>
      <c r="DI13" s="624"/>
      <c r="DJ13" s="624"/>
      <c r="DK13" s="624"/>
      <c r="DL13" s="624"/>
      <c r="DM13" s="624"/>
      <c r="DN13" s="624"/>
      <c r="DO13" s="624"/>
      <c r="DP13" s="625"/>
      <c r="DQ13" s="632">
        <v>6141663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5394</v>
      </c>
      <c r="S14" s="624"/>
      <c r="T14" s="624"/>
      <c r="U14" s="624"/>
      <c r="V14" s="624"/>
      <c r="W14" s="624"/>
      <c r="X14" s="624"/>
      <c r="Y14" s="625"/>
      <c r="Z14" s="626">
        <v>0</v>
      </c>
      <c r="AA14" s="626"/>
      <c r="AB14" s="626"/>
      <c r="AC14" s="626"/>
      <c r="AD14" s="627">
        <v>5394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433797</v>
      </c>
      <c r="BH14" s="624"/>
      <c r="BI14" s="624"/>
      <c r="BJ14" s="624"/>
      <c r="BK14" s="624"/>
      <c r="BL14" s="624"/>
      <c r="BM14" s="624"/>
      <c r="BN14" s="625"/>
      <c r="BO14" s="626">
        <v>1.1000000000000001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2938035</v>
      </c>
      <c r="CS14" s="624"/>
      <c r="CT14" s="624"/>
      <c r="CU14" s="624"/>
      <c r="CV14" s="624"/>
      <c r="CW14" s="624"/>
      <c r="CX14" s="624"/>
      <c r="CY14" s="625"/>
      <c r="CZ14" s="626">
        <v>2.4</v>
      </c>
      <c r="DA14" s="626"/>
      <c r="DB14" s="626"/>
      <c r="DC14" s="626"/>
      <c r="DD14" s="632">
        <v>285719</v>
      </c>
      <c r="DE14" s="624"/>
      <c r="DF14" s="624"/>
      <c r="DG14" s="624"/>
      <c r="DH14" s="624"/>
      <c r="DI14" s="624"/>
      <c r="DJ14" s="624"/>
      <c r="DK14" s="624"/>
      <c r="DL14" s="624"/>
      <c r="DM14" s="624"/>
      <c r="DN14" s="624"/>
      <c r="DO14" s="624"/>
      <c r="DP14" s="625"/>
      <c r="DQ14" s="632">
        <v>2644524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1855849</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11818033</v>
      </c>
      <c r="CS15" s="624"/>
      <c r="CT15" s="624"/>
      <c r="CU15" s="624"/>
      <c r="CV15" s="624"/>
      <c r="CW15" s="624"/>
      <c r="CX15" s="624"/>
      <c r="CY15" s="625"/>
      <c r="CZ15" s="626">
        <v>9.6999999999999993</v>
      </c>
      <c r="DA15" s="626"/>
      <c r="DB15" s="626"/>
      <c r="DC15" s="626"/>
      <c r="DD15" s="632">
        <v>1865747</v>
      </c>
      <c r="DE15" s="624"/>
      <c r="DF15" s="624"/>
      <c r="DG15" s="624"/>
      <c r="DH15" s="624"/>
      <c r="DI15" s="624"/>
      <c r="DJ15" s="624"/>
      <c r="DK15" s="624"/>
      <c r="DL15" s="624"/>
      <c r="DM15" s="624"/>
      <c r="DN15" s="624"/>
      <c r="DO15" s="624"/>
      <c r="DP15" s="625"/>
      <c r="DQ15" s="632">
        <v>8788583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118542</v>
      </c>
      <c r="S16" s="624"/>
      <c r="T16" s="624"/>
      <c r="U16" s="624"/>
      <c r="V16" s="624"/>
      <c r="W16" s="624"/>
      <c r="X16" s="624"/>
      <c r="Y16" s="625"/>
      <c r="Z16" s="626">
        <v>0.1</v>
      </c>
      <c r="AA16" s="626"/>
      <c r="AB16" s="626"/>
      <c r="AC16" s="626"/>
      <c r="AD16" s="627">
        <v>118542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12690</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340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786968</v>
      </c>
      <c r="S17" s="624"/>
      <c r="T17" s="624"/>
      <c r="U17" s="624"/>
      <c r="V17" s="624"/>
      <c r="W17" s="624"/>
      <c r="X17" s="624"/>
      <c r="Y17" s="625"/>
      <c r="Z17" s="626">
        <v>0.6</v>
      </c>
      <c r="AA17" s="626"/>
      <c r="AB17" s="626"/>
      <c r="AC17" s="626"/>
      <c r="AD17" s="627">
        <v>786968</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9186160</v>
      </c>
      <c r="CS17" s="624"/>
      <c r="CT17" s="624"/>
      <c r="CU17" s="624"/>
      <c r="CV17" s="624"/>
      <c r="CW17" s="624"/>
      <c r="CX17" s="624"/>
      <c r="CY17" s="625"/>
      <c r="CZ17" s="626">
        <v>7.5</v>
      </c>
      <c r="DA17" s="626"/>
      <c r="DB17" s="626"/>
      <c r="DC17" s="626"/>
      <c r="DD17" s="632" t="s">
        <v>122</v>
      </c>
      <c r="DE17" s="624"/>
      <c r="DF17" s="624"/>
      <c r="DG17" s="624"/>
      <c r="DH17" s="624"/>
      <c r="DI17" s="624"/>
      <c r="DJ17" s="624"/>
      <c r="DK17" s="624"/>
      <c r="DL17" s="624"/>
      <c r="DM17" s="624"/>
      <c r="DN17" s="624"/>
      <c r="DO17" s="624"/>
      <c r="DP17" s="625"/>
      <c r="DQ17" s="632">
        <v>9046143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340415</v>
      </c>
      <c r="S18" s="624"/>
      <c r="T18" s="624"/>
      <c r="U18" s="624"/>
      <c r="V18" s="624"/>
      <c r="W18" s="624"/>
      <c r="X18" s="624"/>
      <c r="Y18" s="625"/>
      <c r="Z18" s="626">
        <v>0.3</v>
      </c>
      <c r="AA18" s="626"/>
      <c r="AB18" s="626"/>
      <c r="AC18" s="626"/>
      <c r="AD18" s="627">
        <v>340415</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304770</v>
      </c>
      <c r="S19" s="624"/>
      <c r="T19" s="624"/>
      <c r="U19" s="624"/>
      <c r="V19" s="624"/>
      <c r="W19" s="624"/>
      <c r="X19" s="624"/>
      <c r="Y19" s="625"/>
      <c r="Z19" s="626">
        <v>0.2</v>
      </c>
      <c r="AA19" s="626"/>
      <c r="AB19" s="626"/>
      <c r="AC19" s="626"/>
      <c r="AD19" s="627">
        <v>304770</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3504762</v>
      </c>
      <c r="BH19" s="624"/>
      <c r="BI19" s="624"/>
      <c r="BJ19" s="624"/>
      <c r="BK19" s="624"/>
      <c r="BL19" s="624"/>
      <c r="BM19" s="624"/>
      <c r="BN19" s="625"/>
      <c r="BO19" s="626">
        <v>8.6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35645</v>
      </c>
      <c r="S20" s="624"/>
      <c r="T20" s="624"/>
      <c r="U20" s="624"/>
      <c r="V20" s="624"/>
      <c r="W20" s="624"/>
      <c r="X20" s="624"/>
      <c r="Y20" s="625"/>
      <c r="Z20" s="626">
        <v>0</v>
      </c>
      <c r="AA20" s="626"/>
      <c r="AB20" s="626"/>
      <c r="AC20" s="626"/>
      <c r="AD20" s="627">
        <v>35645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3504762</v>
      </c>
      <c r="BH20" s="624"/>
      <c r="BI20" s="624"/>
      <c r="BJ20" s="624"/>
      <c r="BK20" s="624"/>
      <c r="BL20" s="624"/>
      <c r="BM20" s="624"/>
      <c r="BN20" s="625"/>
      <c r="BO20" s="626">
        <v>8.6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122009483</v>
      </c>
      <c r="CS20" s="624"/>
      <c r="CT20" s="624"/>
      <c r="CU20" s="624"/>
      <c r="CV20" s="624"/>
      <c r="CW20" s="624"/>
      <c r="CX20" s="624"/>
      <c r="CY20" s="625"/>
      <c r="CZ20" s="626">
        <v>100</v>
      </c>
      <c r="DA20" s="626"/>
      <c r="DB20" s="626"/>
      <c r="DC20" s="626"/>
      <c r="DD20" s="632">
        <v>5895794</v>
      </c>
      <c r="DE20" s="624"/>
      <c r="DF20" s="624"/>
      <c r="DG20" s="624"/>
      <c r="DH20" s="624"/>
      <c r="DI20" s="624"/>
      <c r="DJ20" s="624"/>
      <c r="DK20" s="624"/>
      <c r="DL20" s="624"/>
      <c r="DM20" s="624"/>
      <c r="DN20" s="624"/>
      <c r="DO20" s="624"/>
      <c r="DP20" s="625"/>
      <c r="DQ20" s="632">
        <v>75281174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15934944</v>
      </c>
      <c r="S21" s="624"/>
      <c r="T21" s="624"/>
      <c r="U21" s="624"/>
      <c r="V21" s="624"/>
      <c r="W21" s="624"/>
      <c r="X21" s="624"/>
      <c r="Y21" s="625"/>
      <c r="Z21" s="626">
        <v>13</v>
      </c>
      <c r="AA21" s="626"/>
      <c r="AB21" s="626"/>
      <c r="AC21" s="626"/>
      <c r="AD21" s="627">
        <v>15344246</v>
      </c>
      <c r="AE21" s="627"/>
      <c r="AF21" s="627"/>
      <c r="AG21" s="627"/>
      <c r="AH21" s="627"/>
      <c r="AI21" s="627"/>
      <c r="AJ21" s="627"/>
      <c r="AK21" s="627"/>
      <c r="AL21" s="628">
        <v>24.9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3577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15344246</v>
      </c>
      <c r="S22" s="624"/>
      <c r="T22" s="624"/>
      <c r="U22" s="624"/>
      <c r="V22" s="624"/>
      <c r="W22" s="624"/>
      <c r="X22" s="624"/>
      <c r="Y22" s="625"/>
      <c r="Z22" s="626">
        <v>12.5</v>
      </c>
      <c r="AA22" s="626"/>
      <c r="AB22" s="626"/>
      <c r="AC22" s="626"/>
      <c r="AD22" s="627">
        <v>15344246</v>
      </c>
      <c r="AE22" s="627"/>
      <c r="AF22" s="627"/>
      <c r="AG22" s="627"/>
      <c r="AH22" s="627"/>
      <c r="AI22" s="627"/>
      <c r="AJ22" s="627"/>
      <c r="AK22" s="627"/>
      <c r="AL22" s="628">
        <v>24.9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590698</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3501185</v>
      </c>
      <c r="BH23" s="624"/>
      <c r="BI23" s="624"/>
      <c r="BJ23" s="624"/>
      <c r="BK23" s="624"/>
      <c r="BL23" s="624"/>
      <c r="BM23" s="624"/>
      <c r="BN23" s="625"/>
      <c r="BO23" s="626">
        <v>8.6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76346867</v>
      </c>
      <c r="CS24" s="613"/>
      <c r="CT24" s="613"/>
      <c r="CU24" s="613"/>
      <c r="CV24" s="613"/>
      <c r="CW24" s="613"/>
      <c r="CX24" s="613"/>
      <c r="CY24" s="614"/>
      <c r="CZ24" s="617">
        <v>62.6</v>
      </c>
      <c r="DA24" s="618"/>
      <c r="DB24" s="618"/>
      <c r="DC24" s="634"/>
      <c r="DD24" s="658">
        <v>43345043</v>
      </c>
      <c r="DE24" s="613"/>
      <c r="DF24" s="613"/>
      <c r="DG24" s="613"/>
      <c r="DH24" s="613"/>
      <c r="DI24" s="613"/>
      <c r="DJ24" s="613"/>
      <c r="DK24" s="614"/>
      <c r="DL24" s="658">
        <v>38099766</v>
      </c>
      <c r="DM24" s="613"/>
      <c r="DN24" s="613"/>
      <c r="DO24" s="613"/>
      <c r="DP24" s="613"/>
      <c r="DQ24" s="613"/>
      <c r="DR24" s="613"/>
      <c r="DS24" s="613"/>
      <c r="DT24" s="613"/>
      <c r="DU24" s="613"/>
      <c r="DV24" s="614"/>
      <c r="DW24" s="617">
        <v>60.3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65112992</v>
      </c>
      <c r="S25" s="624"/>
      <c r="T25" s="624"/>
      <c r="U25" s="624"/>
      <c r="V25" s="624"/>
      <c r="W25" s="624"/>
      <c r="X25" s="624"/>
      <c r="Y25" s="625"/>
      <c r="Z25" s="626">
        <v>53.2</v>
      </c>
      <c r="AA25" s="626"/>
      <c r="AB25" s="626"/>
      <c r="AC25" s="626"/>
      <c r="AD25" s="627">
        <v>61021109</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18195752</v>
      </c>
      <c r="CS25" s="655"/>
      <c r="CT25" s="655"/>
      <c r="CU25" s="655"/>
      <c r="CV25" s="655"/>
      <c r="CW25" s="655"/>
      <c r="CX25" s="655"/>
      <c r="CY25" s="656"/>
      <c r="CZ25" s="628">
        <v>14.9</v>
      </c>
      <c r="DA25" s="653"/>
      <c r="DB25" s="653"/>
      <c r="DC25" s="657"/>
      <c r="DD25" s="632">
        <v>16578331</v>
      </c>
      <c r="DE25" s="655"/>
      <c r="DF25" s="655"/>
      <c r="DG25" s="655"/>
      <c r="DH25" s="655"/>
      <c r="DI25" s="655"/>
      <c r="DJ25" s="655"/>
      <c r="DK25" s="656"/>
      <c r="DL25" s="632">
        <v>16362682</v>
      </c>
      <c r="DM25" s="655"/>
      <c r="DN25" s="655"/>
      <c r="DO25" s="655"/>
      <c r="DP25" s="655"/>
      <c r="DQ25" s="655"/>
      <c r="DR25" s="655"/>
      <c r="DS25" s="655"/>
      <c r="DT25" s="655"/>
      <c r="DU25" s="655"/>
      <c r="DV25" s="656"/>
      <c r="DW25" s="628">
        <v>25.9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28639</v>
      </c>
      <c r="S26" s="624"/>
      <c r="T26" s="624"/>
      <c r="U26" s="624"/>
      <c r="V26" s="624"/>
      <c r="W26" s="624"/>
      <c r="X26" s="624"/>
      <c r="Y26" s="625"/>
      <c r="Z26" s="626">
        <v>0</v>
      </c>
      <c r="AA26" s="626"/>
      <c r="AB26" s="626"/>
      <c r="AC26" s="626"/>
      <c r="AD26" s="627">
        <v>28639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12418625</v>
      </c>
      <c r="CS26" s="624"/>
      <c r="CT26" s="624"/>
      <c r="CU26" s="624"/>
      <c r="CV26" s="624"/>
      <c r="CW26" s="624"/>
      <c r="CX26" s="624"/>
      <c r="CY26" s="625"/>
      <c r="CZ26" s="628">
        <v>10.199999999999999</v>
      </c>
      <c r="DA26" s="653"/>
      <c r="DB26" s="653"/>
      <c r="DC26" s="657"/>
      <c r="DD26" s="632">
        <v>11594010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729383</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40545037</v>
      </c>
      <c r="BH27" s="624"/>
      <c r="BI27" s="624"/>
      <c r="BJ27" s="624"/>
      <c r="BK27" s="624"/>
      <c r="BL27" s="624"/>
      <c r="BM27" s="624"/>
      <c r="BN27" s="625"/>
      <c r="BO27" s="626">
        <v>100</v>
      </c>
      <c r="BP27" s="626"/>
      <c r="BQ27" s="626"/>
      <c r="BR27" s="626"/>
      <c r="BS27" s="627">
        <v>577263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48964955</v>
      </c>
      <c r="CS27" s="655"/>
      <c r="CT27" s="655"/>
      <c r="CU27" s="655"/>
      <c r="CV27" s="655"/>
      <c r="CW27" s="655"/>
      <c r="CX27" s="655"/>
      <c r="CY27" s="656"/>
      <c r="CZ27" s="628">
        <v>40.1</v>
      </c>
      <c r="DA27" s="653"/>
      <c r="DB27" s="653"/>
      <c r="DC27" s="657"/>
      <c r="DD27" s="632">
        <v>17720569</v>
      </c>
      <c r="DE27" s="655"/>
      <c r="DF27" s="655"/>
      <c r="DG27" s="655"/>
      <c r="DH27" s="655"/>
      <c r="DI27" s="655"/>
      <c r="DJ27" s="655"/>
      <c r="DK27" s="656"/>
      <c r="DL27" s="632">
        <v>13207841</v>
      </c>
      <c r="DM27" s="655"/>
      <c r="DN27" s="655"/>
      <c r="DO27" s="655"/>
      <c r="DP27" s="655"/>
      <c r="DQ27" s="655"/>
      <c r="DR27" s="655"/>
      <c r="DS27" s="655"/>
      <c r="DT27" s="655"/>
      <c r="DU27" s="655"/>
      <c r="DV27" s="656"/>
      <c r="DW27" s="628">
        <v>20.9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1042464</v>
      </c>
      <c r="S28" s="624"/>
      <c r="T28" s="624"/>
      <c r="U28" s="624"/>
      <c r="V28" s="624"/>
      <c r="W28" s="624"/>
      <c r="X28" s="624"/>
      <c r="Y28" s="625"/>
      <c r="Z28" s="626">
        <v>0.9</v>
      </c>
      <c r="AA28" s="626"/>
      <c r="AB28" s="626"/>
      <c r="AC28" s="626"/>
      <c r="AD28" s="627">
        <v>406773</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9186160</v>
      </c>
      <c r="CS28" s="624"/>
      <c r="CT28" s="624"/>
      <c r="CU28" s="624"/>
      <c r="CV28" s="624"/>
      <c r="CW28" s="624"/>
      <c r="CX28" s="624"/>
      <c r="CY28" s="625"/>
      <c r="CZ28" s="628">
        <v>7.5</v>
      </c>
      <c r="DA28" s="653"/>
      <c r="DB28" s="653"/>
      <c r="DC28" s="657"/>
      <c r="DD28" s="632">
        <v>9046143</v>
      </c>
      <c r="DE28" s="624"/>
      <c r="DF28" s="624"/>
      <c r="DG28" s="624"/>
      <c r="DH28" s="624"/>
      <c r="DI28" s="624"/>
      <c r="DJ28" s="624"/>
      <c r="DK28" s="625"/>
      <c r="DL28" s="632">
        <v>8529243</v>
      </c>
      <c r="DM28" s="624"/>
      <c r="DN28" s="624"/>
      <c r="DO28" s="624"/>
      <c r="DP28" s="624"/>
      <c r="DQ28" s="624"/>
      <c r="DR28" s="624"/>
      <c r="DS28" s="624"/>
      <c r="DT28" s="624"/>
      <c r="DU28" s="624"/>
      <c r="DV28" s="625"/>
      <c r="DW28" s="628">
        <v>13.5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498163</v>
      </c>
      <c r="S29" s="624"/>
      <c r="T29" s="624"/>
      <c r="U29" s="624"/>
      <c r="V29" s="624"/>
      <c r="W29" s="624"/>
      <c r="X29" s="624"/>
      <c r="Y29" s="625"/>
      <c r="Z29" s="626">
        <v>0.4</v>
      </c>
      <c r="AA29" s="626"/>
      <c r="AB29" s="626"/>
      <c r="AC29" s="626"/>
      <c r="AD29" s="627">
        <v>3820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9178686</v>
      </c>
      <c r="CS29" s="655"/>
      <c r="CT29" s="655"/>
      <c r="CU29" s="655"/>
      <c r="CV29" s="655"/>
      <c r="CW29" s="655"/>
      <c r="CX29" s="655"/>
      <c r="CY29" s="656"/>
      <c r="CZ29" s="628">
        <v>7.5</v>
      </c>
      <c r="DA29" s="653"/>
      <c r="DB29" s="653"/>
      <c r="DC29" s="657"/>
      <c r="DD29" s="632">
        <v>9038669</v>
      </c>
      <c r="DE29" s="655"/>
      <c r="DF29" s="655"/>
      <c r="DG29" s="655"/>
      <c r="DH29" s="655"/>
      <c r="DI29" s="655"/>
      <c r="DJ29" s="655"/>
      <c r="DK29" s="656"/>
      <c r="DL29" s="632">
        <v>8521769</v>
      </c>
      <c r="DM29" s="655"/>
      <c r="DN29" s="655"/>
      <c r="DO29" s="655"/>
      <c r="DP29" s="655"/>
      <c r="DQ29" s="655"/>
      <c r="DR29" s="655"/>
      <c r="DS29" s="655"/>
      <c r="DT29" s="655"/>
      <c r="DU29" s="655"/>
      <c r="DV29" s="656"/>
      <c r="DW29" s="628">
        <v>13.5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35089744</v>
      </c>
      <c r="S30" s="624"/>
      <c r="T30" s="624"/>
      <c r="U30" s="624"/>
      <c r="V30" s="624"/>
      <c r="W30" s="624"/>
      <c r="X30" s="624"/>
      <c r="Y30" s="625"/>
      <c r="Z30" s="626">
        <v>28.7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8863553</v>
      </c>
      <c r="CS30" s="624"/>
      <c r="CT30" s="624"/>
      <c r="CU30" s="624"/>
      <c r="CV30" s="624"/>
      <c r="CW30" s="624"/>
      <c r="CX30" s="624"/>
      <c r="CY30" s="625"/>
      <c r="CZ30" s="628">
        <v>7.3</v>
      </c>
      <c r="DA30" s="653"/>
      <c r="DB30" s="653"/>
      <c r="DC30" s="657"/>
      <c r="DD30" s="632">
        <v>8730953</v>
      </c>
      <c r="DE30" s="624"/>
      <c r="DF30" s="624"/>
      <c r="DG30" s="624"/>
      <c r="DH30" s="624"/>
      <c r="DI30" s="624"/>
      <c r="DJ30" s="624"/>
      <c r="DK30" s="625"/>
      <c r="DL30" s="632">
        <v>8214053</v>
      </c>
      <c r="DM30" s="624"/>
      <c r="DN30" s="624"/>
      <c r="DO30" s="624"/>
      <c r="DP30" s="624"/>
      <c r="DQ30" s="624"/>
      <c r="DR30" s="624"/>
      <c r="DS30" s="624"/>
      <c r="DT30" s="624"/>
      <c r="DU30" s="624"/>
      <c r="DV30" s="625"/>
      <c r="DW30" s="628">
        <v>13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59034</v>
      </c>
      <c r="S31" s="624"/>
      <c r="T31" s="624"/>
      <c r="U31" s="624"/>
      <c r="V31" s="624"/>
      <c r="W31" s="624"/>
      <c r="X31" s="624"/>
      <c r="Y31" s="625"/>
      <c r="Z31" s="626">
        <v>0</v>
      </c>
      <c r="AA31" s="626"/>
      <c r="AB31" s="626"/>
      <c r="AC31" s="626"/>
      <c r="AD31" s="627">
        <v>59034</v>
      </c>
      <c r="AE31" s="627"/>
      <c r="AF31" s="627"/>
      <c r="AG31" s="627"/>
      <c r="AH31" s="627"/>
      <c r="AI31" s="627"/>
      <c r="AJ31" s="627"/>
      <c r="AK31" s="627"/>
      <c r="AL31" s="628">
        <v>0.1</v>
      </c>
      <c r="AM31" s="629"/>
      <c r="AN31" s="629"/>
      <c r="AO31" s="630"/>
      <c r="AP31" s="669" t="s">
        <v>298</v>
      </c>
      <c r="AQ31" s="670"/>
      <c r="AR31" s="670"/>
      <c r="AS31" s="670"/>
      <c r="AT31" s="675" t="s">
        <v>299</v>
      </c>
      <c r="AU31" s="214"/>
      <c r="AV31" s="214"/>
      <c r="AW31" s="214"/>
      <c r="AX31" s="609" t="s">
        <v>177</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99.5</v>
      </c>
      <c r="BS31" s="667"/>
      <c r="BT31" s="667"/>
      <c r="BU31" s="667"/>
      <c r="BV31" s="667"/>
      <c r="BW31" s="667"/>
      <c r="BX31" s="618">
        <v>98.4</v>
      </c>
      <c r="BY31" s="667"/>
      <c r="BZ31" s="667"/>
      <c r="CA31" s="667"/>
      <c r="CB31" s="668"/>
      <c r="CD31" s="661"/>
      <c r="CE31" s="662"/>
      <c r="CF31" s="620" t="s">
        <v>300</v>
      </c>
      <c r="CG31" s="621"/>
      <c r="CH31" s="621"/>
      <c r="CI31" s="621"/>
      <c r="CJ31" s="621"/>
      <c r="CK31" s="621"/>
      <c r="CL31" s="621"/>
      <c r="CM31" s="621"/>
      <c r="CN31" s="621"/>
      <c r="CO31" s="621"/>
      <c r="CP31" s="621"/>
      <c r="CQ31" s="622"/>
      <c r="CR31" s="623">
        <v>315133</v>
      </c>
      <c r="CS31" s="655"/>
      <c r="CT31" s="655"/>
      <c r="CU31" s="655"/>
      <c r="CV31" s="655"/>
      <c r="CW31" s="655"/>
      <c r="CX31" s="655"/>
      <c r="CY31" s="656"/>
      <c r="CZ31" s="628">
        <v>0.3</v>
      </c>
      <c r="DA31" s="653"/>
      <c r="DB31" s="653"/>
      <c r="DC31" s="657"/>
      <c r="DD31" s="632">
        <v>307716</v>
      </c>
      <c r="DE31" s="655"/>
      <c r="DF31" s="655"/>
      <c r="DG31" s="655"/>
      <c r="DH31" s="655"/>
      <c r="DI31" s="655"/>
      <c r="DJ31" s="655"/>
      <c r="DK31" s="656"/>
      <c r="DL31" s="632">
        <v>307716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9477555</v>
      </c>
      <c r="S32" s="624"/>
      <c r="T32" s="624"/>
      <c r="U32" s="624"/>
      <c r="V32" s="624"/>
      <c r="W32" s="624"/>
      <c r="X32" s="624"/>
      <c r="Y32" s="625"/>
      <c r="Z32" s="626">
        <v>7.7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0" t="s">
        <v>302</v>
      </c>
      <c r="AX32" s="620" t="s">
        <v>303</v>
      </c>
      <c r="AY32" s="621"/>
      <c r="AZ32" s="621"/>
      <c r="BA32" s="621"/>
      <c r="BB32" s="621"/>
      <c r="BC32" s="621"/>
      <c r="BD32" s="621"/>
      <c r="BE32" s="621"/>
      <c r="BF32" s="622"/>
      <c r="BG32" s="680">
        <v>99.4</v>
      </c>
      <c r="BH32" s="655"/>
      <c r="BI32" s="655"/>
      <c r="BJ32" s="655"/>
      <c r="BK32" s="655"/>
      <c r="BL32" s="655"/>
      <c r="BM32" s="629">
        <v>98.7</v>
      </c>
      <c r="BN32" s="655"/>
      <c r="BO32" s="655"/>
      <c r="BP32" s="655"/>
      <c r="BQ32" s="678"/>
      <c r="BR32" s="680">
        <v>99.4</v>
      </c>
      <c r="BS32" s="655"/>
      <c r="BT32" s="655"/>
      <c r="BU32" s="655"/>
      <c r="BV32" s="655"/>
      <c r="BW32" s="655"/>
      <c r="BX32" s="629">
        <v>98.5</v>
      </c>
      <c r="BY32" s="655"/>
      <c r="BZ32" s="655"/>
      <c r="CA32" s="655"/>
      <c r="CB32" s="678"/>
      <c r="CD32" s="663"/>
      <c r="CE32" s="664"/>
      <c r="CF32" s="620" t="s">
        <v>304</v>
      </c>
      <c r="CG32" s="621"/>
      <c r="CH32" s="621"/>
      <c r="CI32" s="621"/>
      <c r="CJ32" s="621"/>
      <c r="CK32" s="621"/>
      <c r="CL32" s="621"/>
      <c r="CM32" s="621"/>
      <c r="CN32" s="621"/>
      <c r="CO32" s="621"/>
      <c r="CP32" s="621"/>
      <c r="CQ32" s="622"/>
      <c r="CR32" s="623">
        <v>7474</v>
      </c>
      <c r="CS32" s="624"/>
      <c r="CT32" s="624"/>
      <c r="CU32" s="624"/>
      <c r="CV32" s="624"/>
      <c r="CW32" s="624"/>
      <c r="CX32" s="624"/>
      <c r="CY32" s="625"/>
      <c r="CZ32" s="628">
        <v>0</v>
      </c>
      <c r="DA32" s="653"/>
      <c r="DB32" s="653"/>
      <c r="DC32" s="657"/>
      <c r="DD32" s="632">
        <v>7474</v>
      </c>
      <c r="DE32" s="624"/>
      <c r="DF32" s="624"/>
      <c r="DG32" s="624"/>
      <c r="DH32" s="624"/>
      <c r="DI32" s="624"/>
      <c r="DJ32" s="624"/>
      <c r="DK32" s="625"/>
      <c r="DL32" s="632">
        <v>7474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519130</v>
      </c>
      <c r="S33" s="624"/>
      <c r="T33" s="624"/>
      <c r="U33" s="624"/>
      <c r="V33" s="624"/>
      <c r="W33" s="624"/>
      <c r="X33" s="624"/>
      <c r="Y33" s="625"/>
      <c r="Z33" s="626">
        <v>0.4</v>
      </c>
      <c r="AA33" s="626"/>
      <c r="AB33" s="626"/>
      <c r="AC33" s="626"/>
      <c r="AD33" s="627">
        <v>91513</v>
      </c>
      <c r="AE33" s="627"/>
      <c r="AF33" s="627"/>
      <c r="AG33" s="627"/>
      <c r="AH33" s="627"/>
      <c r="AI33" s="627"/>
      <c r="AJ33" s="627"/>
      <c r="AK33" s="627"/>
      <c r="AL33" s="628">
        <v>0.1</v>
      </c>
      <c r="AM33" s="629"/>
      <c r="AN33" s="629"/>
      <c r="AO33" s="630"/>
      <c r="AP33" s="673"/>
      <c r="AQ33" s="674"/>
      <c r="AR33" s="674"/>
      <c r="AS33" s="674"/>
      <c r="AT33" s="677"/>
      <c r="AU33" s="215"/>
      <c r="AV33" s="215"/>
      <c r="AW33" s="215"/>
      <c r="AX33" s="644" t="s">
        <v>306</v>
      </c>
      <c r="AY33" s="645"/>
      <c r="AZ33" s="645"/>
      <c r="BA33" s="645"/>
      <c r="BB33" s="645"/>
      <c r="BC33" s="645"/>
      <c r="BD33" s="645"/>
      <c r="BE33" s="645"/>
      <c r="BF33" s="646"/>
      <c r="BG33" s="681">
        <v>99.6</v>
      </c>
      <c r="BH33" s="682"/>
      <c r="BI33" s="682"/>
      <c r="BJ33" s="682"/>
      <c r="BK33" s="682"/>
      <c r="BL33" s="682"/>
      <c r="BM33" s="683">
        <v>98.4</v>
      </c>
      <c r="BN33" s="682"/>
      <c r="BO33" s="682"/>
      <c r="BP33" s="682"/>
      <c r="BQ33" s="684"/>
      <c r="BR33" s="681">
        <v>99.6</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39754132</v>
      </c>
      <c r="CS33" s="655"/>
      <c r="CT33" s="655"/>
      <c r="CU33" s="655"/>
      <c r="CV33" s="655"/>
      <c r="CW33" s="655"/>
      <c r="CX33" s="655"/>
      <c r="CY33" s="656"/>
      <c r="CZ33" s="628">
        <v>32.6</v>
      </c>
      <c r="DA33" s="653"/>
      <c r="DB33" s="653"/>
      <c r="DC33" s="657"/>
      <c r="DD33" s="632">
        <v>30172861</v>
      </c>
      <c r="DE33" s="655"/>
      <c r="DF33" s="655"/>
      <c r="DG33" s="655"/>
      <c r="DH33" s="655"/>
      <c r="DI33" s="655"/>
      <c r="DJ33" s="655"/>
      <c r="DK33" s="656"/>
      <c r="DL33" s="632">
        <v>25453265</v>
      </c>
      <c r="DM33" s="655"/>
      <c r="DN33" s="655"/>
      <c r="DO33" s="655"/>
      <c r="DP33" s="655"/>
      <c r="DQ33" s="655"/>
      <c r="DR33" s="655"/>
      <c r="DS33" s="655"/>
      <c r="DT33" s="655"/>
      <c r="DU33" s="655"/>
      <c r="DV33" s="656"/>
      <c r="DW33" s="628">
        <v>40.299999999999997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1739802</v>
      </c>
      <c r="S34" s="624"/>
      <c r="T34" s="624"/>
      <c r="U34" s="624"/>
      <c r="V34" s="624"/>
      <c r="W34" s="624"/>
      <c r="X34" s="624"/>
      <c r="Y34" s="625"/>
      <c r="Z34" s="626">
        <v>1.4</v>
      </c>
      <c r="AA34" s="626"/>
      <c r="AB34" s="626"/>
      <c r="AC34" s="626"/>
      <c r="AD34" s="627" t="s">
        <v>122</v>
      </c>
      <c r="AE34" s="627"/>
      <c r="AF34" s="627"/>
      <c r="AG34" s="627"/>
      <c r="AH34" s="627"/>
      <c r="AI34" s="627"/>
      <c r="AJ34" s="627"/>
      <c r="AK34" s="627"/>
      <c r="AL34" s="628" t="s">
        <v>122</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309</v>
      </c>
      <c r="CE34" s="621"/>
      <c r="CF34" s="621"/>
      <c r="CG34" s="621"/>
      <c r="CH34" s="621"/>
      <c r="CI34" s="621"/>
      <c r="CJ34" s="621"/>
      <c r="CK34" s="621"/>
      <c r="CL34" s="621"/>
      <c r="CM34" s="621"/>
      <c r="CN34" s="621"/>
      <c r="CO34" s="621"/>
      <c r="CP34" s="621"/>
      <c r="CQ34" s="622"/>
      <c r="CR34" s="623">
        <v>13364661</v>
      </c>
      <c r="CS34" s="624"/>
      <c r="CT34" s="624"/>
      <c r="CU34" s="624"/>
      <c r="CV34" s="624"/>
      <c r="CW34" s="624"/>
      <c r="CX34" s="624"/>
      <c r="CY34" s="625"/>
      <c r="CZ34" s="628">
        <v>11</v>
      </c>
      <c r="DA34" s="653"/>
      <c r="DB34" s="653"/>
      <c r="DC34" s="657"/>
      <c r="DD34" s="632">
        <v>9498655</v>
      </c>
      <c r="DE34" s="624"/>
      <c r="DF34" s="624"/>
      <c r="DG34" s="624"/>
      <c r="DH34" s="624"/>
      <c r="DI34" s="624"/>
      <c r="DJ34" s="624"/>
      <c r="DK34" s="625"/>
      <c r="DL34" s="632">
        <v>8083649</v>
      </c>
      <c r="DM34" s="624"/>
      <c r="DN34" s="624"/>
      <c r="DO34" s="624"/>
      <c r="DP34" s="624"/>
      <c r="DQ34" s="624"/>
      <c r="DR34" s="624"/>
      <c r="DS34" s="624"/>
      <c r="DT34" s="624"/>
      <c r="DU34" s="624"/>
      <c r="DV34" s="625"/>
      <c r="DW34" s="628">
        <v>12.8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1058875</v>
      </c>
      <c r="S35" s="624"/>
      <c r="T35" s="624"/>
      <c r="U35" s="624"/>
      <c r="V35" s="624"/>
      <c r="W35" s="624"/>
      <c r="X35" s="624"/>
      <c r="Y35" s="625"/>
      <c r="Z35" s="626">
        <v>0.9</v>
      </c>
      <c r="AA35" s="626"/>
      <c r="AB35" s="626"/>
      <c r="AC35" s="626"/>
      <c r="AD35" s="627" t="s">
        <v>122</v>
      </c>
      <c r="AE35" s="627"/>
      <c r="AF35" s="627"/>
      <c r="AG35" s="627"/>
      <c r="AH35" s="627"/>
      <c r="AI35" s="627"/>
      <c r="AJ35" s="627"/>
      <c r="AK35" s="627"/>
      <c r="AL35" s="628" t="s">
        <v>122</v>
      </c>
      <c r="AM35" s="629"/>
      <c r="AN35" s="629"/>
      <c r="AO35" s="630"/>
      <c r="AP35" s="218"/>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450893</v>
      </c>
      <c r="CS35" s="655"/>
      <c r="CT35" s="655"/>
      <c r="CU35" s="655"/>
      <c r="CV35" s="655"/>
      <c r="CW35" s="655"/>
      <c r="CX35" s="655"/>
      <c r="CY35" s="656"/>
      <c r="CZ35" s="628">
        <v>0.4</v>
      </c>
      <c r="DA35" s="653"/>
      <c r="DB35" s="653"/>
      <c r="DC35" s="657"/>
      <c r="DD35" s="632">
        <v>443871</v>
      </c>
      <c r="DE35" s="655"/>
      <c r="DF35" s="655"/>
      <c r="DG35" s="655"/>
      <c r="DH35" s="655"/>
      <c r="DI35" s="655"/>
      <c r="DJ35" s="655"/>
      <c r="DK35" s="656"/>
      <c r="DL35" s="632">
        <v>443871</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403602</v>
      </c>
      <c r="S36" s="624"/>
      <c r="T36" s="624"/>
      <c r="U36" s="624"/>
      <c r="V36" s="624"/>
      <c r="W36" s="624"/>
      <c r="X36" s="624"/>
      <c r="Y36" s="625"/>
      <c r="Z36" s="626">
        <v>0.3</v>
      </c>
      <c r="AA36" s="626"/>
      <c r="AB36" s="626"/>
      <c r="AC36" s="626"/>
      <c r="AD36" s="627" t="s">
        <v>122</v>
      </c>
      <c r="AE36" s="627"/>
      <c r="AF36" s="627"/>
      <c r="AG36" s="627"/>
      <c r="AH36" s="627"/>
      <c r="AI36" s="627"/>
      <c r="AJ36" s="627"/>
      <c r="AK36" s="627"/>
      <c r="AL36" s="628" t="s">
        <v>122</v>
      </c>
      <c r="AM36" s="629"/>
      <c r="AN36" s="629"/>
      <c r="AO36" s="630"/>
      <c r="AP36" s="218"/>
      <c r="AQ36" s="689" t="s">
        <v>315</v>
      </c>
      <c r="AR36" s="690"/>
      <c r="AS36" s="690"/>
      <c r="AT36" s="690"/>
      <c r="AU36" s="690"/>
      <c r="AV36" s="690"/>
      <c r="AW36" s="690"/>
      <c r="AX36" s="690"/>
      <c r="AY36" s="691"/>
      <c r="AZ36" s="612">
        <v>17596934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114815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11375136</v>
      </c>
      <c r="CS36" s="624"/>
      <c r="CT36" s="624"/>
      <c r="CU36" s="624"/>
      <c r="CV36" s="624"/>
      <c r="CW36" s="624"/>
      <c r="CX36" s="624"/>
      <c r="CY36" s="625"/>
      <c r="CZ36" s="628">
        <v>9.3000000000000007</v>
      </c>
      <c r="DA36" s="653"/>
      <c r="DB36" s="653"/>
      <c r="DC36" s="657"/>
      <c r="DD36" s="632">
        <v>10303082</v>
      </c>
      <c r="DE36" s="624"/>
      <c r="DF36" s="624"/>
      <c r="DG36" s="624"/>
      <c r="DH36" s="624"/>
      <c r="DI36" s="624"/>
      <c r="DJ36" s="624"/>
      <c r="DK36" s="625"/>
      <c r="DL36" s="632">
        <v>7999983</v>
      </c>
      <c r="DM36" s="624"/>
      <c r="DN36" s="624"/>
      <c r="DO36" s="624"/>
      <c r="DP36" s="624"/>
      <c r="DQ36" s="624"/>
      <c r="DR36" s="624"/>
      <c r="DS36" s="624"/>
      <c r="DT36" s="624"/>
      <c r="DU36" s="624"/>
      <c r="DV36" s="625"/>
      <c r="DW36" s="628">
        <v>12.7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1449654</v>
      </c>
      <c r="S37" s="624"/>
      <c r="T37" s="624"/>
      <c r="U37" s="624"/>
      <c r="V37" s="624"/>
      <c r="W37" s="624"/>
      <c r="X37" s="624"/>
      <c r="Y37" s="625"/>
      <c r="Z37" s="626">
        <v>1.2</v>
      </c>
      <c r="AA37" s="626"/>
      <c r="AB37" s="626"/>
      <c r="AC37" s="626"/>
      <c r="AD37" s="627">
        <v>96650</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4171584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-405853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904140</v>
      </c>
      <c r="CS37" s="655"/>
      <c r="CT37" s="655"/>
      <c r="CU37" s="655"/>
      <c r="CV37" s="655"/>
      <c r="CW37" s="655"/>
      <c r="CX37" s="655"/>
      <c r="CY37" s="656"/>
      <c r="CZ37" s="628">
        <v>0.7</v>
      </c>
      <c r="DA37" s="653"/>
      <c r="DB37" s="653"/>
      <c r="DC37" s="657"/>
      <c r="DD37" s="632">
        <v>643393</v>
      </c>
      <c r="DE37" s="655"/>
      <c r="DF37" s="655"/>
      <c r="DG37" s="655"/>
      <c r="DH37" s="655"/>
      <c r="DI37" s="655"/>
      <c r="DJ37" s="655"/>
      <c r="DK37" s="656"/>
      <c r="DL37" s="632">
        <v>620258</v>
      </c>
      <c r="DM37" s="655"/>
      <c r="DN37" s="655"/>
      <c r="DO37" s="655"/>
      <c r="DP37" s="655"/>
      <c r="DQ37" s="655"/>
      <c r="DR37" s="655"/>
      <c r="DS37" s="655"/>
      <c r="DT37" s="655"/>
      <c r="DU37" s="655"/>
      <c r="DV37" s="656"/>
      <c r="DW37" s="628">
        <v>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5124379</v>
      </c>
      <c r="S38" s="624"/>
      <c r="T38" s="624"/>
      <c r="U38" s="624"/>
      <c r="V38" s="624"/>
      <c r="W38" s="624"/>
      <c r="X38" s="624"/>
      <c r="Y38" s="625"/>
      <c r="Z38" s="626">
        <v>4.2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1588993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33194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11573779</v>
      </c>
      <c r="CS38" s="624"/>
      <c r="CT38" s="624"/>
      <c r="CU38" s="624"/>
      <c r="CV38" s="624"/>
      <c r="CW38" s="624"/>
      <c r="CX38" s="624"/>
      <c r="CY38" s="625"/>
      <c r="CZ38" s="628">
        <v>9.5</v>
      </c>
      <c r="DA38" s="653"/>
      <c r="DB38" s="653"/>
      <c r="DC38" s="657"/>
      <c r="DD38" s="632">
        <v>9026299</v>
      </c>
      <c r="DE38" s="624"/>
      <c r="DF38" s="624"/>
      <c r="DG38" s="624"/>
      <c r="DH38" s="624"/>
      <c r="DI38" s="624"/>
      <c r="DJ38" s="624"/>
      <c r="DK38" s="625"/>
      <c r="DL38" s="632">
        <v>8381936</v>
      </c>
      <c r="DM38" s="624"/>
      <c r="DN38" s="624"/>
      <c r="DO38" s="624"/>
      <c r="DP38" s="624"/>
      <c r="DQ38" s="624"/>
      <c r="DR38" s="624"/>
      <c r="DS38" s="624"/>
      <c r="DT38" s="624"/>
      <c r="DU38" s="624"/>
      <c r="DV38" s="625"/>
      <c r="DW38" s="628">
        <v>13.3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262578</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49197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2022086</v>
      </c>
      <c r="CS39" s="655"/>
      <c r="CT39" s="655"/>
      <c r="CU39" s="655"/>
      <c r="CV39" s="655"/>
      <c r="CW39" s="655"/>
      <c r="CX39" s="655"/>
      <c r="CY39" s="656"/>
      <c r="CZ39" s="628">
        <v>1.7</v>
      </c>
      <c r="DA39" s="653"/>
      <c r="DB39" s="653"/>
      <c r="DC39" s="657"/>
      <c r="DD39" s="632">
        <v>357128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1465279</v>
      </c>
      <c r="S40" s="624"/>
      <c r="T40" s="624"/>
      <c r="U40" s="624"/>
      <c r="V40" s="624"/>
      <c r="W40" s="624"/>
      <c r="X40" s="624"/>
      <c r="Y40" s="625"/>
      <c r="Z40" s="626">
        <v>1.2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19"/>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967577</v>
      </c>
      <c r="CS40" s="624"/>
      <c r="CT40" s="624"/>
      <c r="CU40" s="624"/>
      <c r="CV40" s="624"/>
      <c r="CW40" s="624"/>
      <c r="CX40" s="624"/>
      <c r="CY40" s="625"/>
      <c r="CZ40" s="628">
        <v>0.8</v>
      </c>
      <c r="DA40" s="653"/>
      <c r="DB40" s="653"/>
      <c r="DC40" s="657"/>
      <c r="DD40" s="632">
        <v>543826</v>
      </c>
      <c r="DE40" s="624"/>
      <c r="DF40" s="624"/>
      <c r="DG40" s="624"/>
      <c r="DH40" s="624"/>
      <c r="DI40" s="624"/>
      <c r="DJ40" s="624"/>
      <c r="DK40" s="625"/>
      <c r="DL40" s="632">
        <v>543826</v>
      </c>
      <c r="DM40" s="624"/>
      <c r="DN40" s="624"/>
      <c r="DO40" s="624"/>
      <c r="DP40" s="624"/>
      <c r="DQ40" s="624"/>
      <c r="DR40" s="624"/>
      <c r="DS40" s="624"/>
      <c r="DT40" s="624"/>
      <c r="DU40" s="624"/>
      <c r="DV40" s="625"/>
      <c r="DW40" s="628">
        <v>0.9</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122333416</v>
      </c>
      <c r="S41" s="696"/>
      <c r="T41" s="696"/>
      <c r="U41" s="696"/>
      <c r="V41" s="696"/>
      <c r="W41" s="696"/>
      <c r="X41" s="696"/>
      <c r="Y41" s="700"/>
      <c r="Z41" s="701">
        <v>100</v>
      </c>
      <c r="AA41" s="701"/>
      <c r="AB41" s="701"/>
      <c r="AC41" s="701"/>
      <c r="AD41" s="702">
        <v>61707538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3026137</v>
      </c>
      <c r="BA41" s="624"/>
      <c r="BB41" s="624"/>
      <c r="BC41" s="624"/>
      <c r="BD41" s="655"/>
      <c r="BE41" s="655"/>
      <c r="BF41" s="678"/>
      <c r="BG41" s="671"/>
      <c r="BH41" s="672"/>
      <c r="BI41" s="672"/>
      <c r="BJ41" s="672"/>
      <c r="BK41" s="672"/>
      <c r="BL41" s="219"/>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8547642</v>
      </c>
      <c r="BA42" s="696"/>
      <c r="BB42" s="696"/>
      <c r="BC42" s="696"/>
      <c r="BD42" s="682"/>
      <c r="BE42" s="682"/>
      <c r="BF42" s="684"/>
      <c r="BG42" s="673"/>
      <c r="BH42" s="674"/>
      <c r="BI42" s="674"/>
      <c r="BJ42" s="674"/>
      <c r="BK42" s="674"/>
      <c r="BL42" s="220"/>
      <c r="BM42" s="645" t="s">
        <v>340</v>
      </c>
      <c r="BN42" s="645"/>
      <c r="BO42" s="645"/>
      <c r="BP42" s="645"/>
      <c r="BQ42" s="645"/>
      <c r="BR42" s="645"/>
      <c r="BS42" s="645"/>
      <c r="BT42" s="645"/>
      <c r="BU42" s="646"/>
      <c r="BV42" s="695">
        <v>370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5908484</v>
      </c>
      <c r="CS42" s="655"/>
      <c r="CT42" s="655"/>
      <c r="CU42" s="655"/>
      <c r="CV42" s="655"/>
      <c r="CW42" s="655"/>
      <c r="CX42" s="655"/>
      <c r="CY42" s="656"/>
      <c r="CZ42" s="628">
        <v>4.8</v>
      </c>
      <c r="DA42" s="653"/>
      <c r="DB42" s="653"/>
      <c r="DC42" s="657"/>
      <c r="DD42" s="632">
        <v>1763270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0" t="s">
        <v>342</v>
      </c>
      <c r="CD43" s="620" t="s">
        <v>343</v>
      </c>
      <c r="CE43" s="621"/>
      <c r="CF43" s="621"/>
      <c r="CG43" s="621"/>
      <c r="CH43" s="621"/>
      <c r="CI43" s="621"/>
      <c r="CJ43" s="621"/>
      <c r="CK43" s="621"/>
      <c r="CL43" s="621"/>
      <c r="CM43" s="621"/>
      <c r="CN43" s="621"/>
      <c r="CO43" s="621"/>
      <c r="CP43" s="621"/>
      <c r="CQ43" s="622"/>
      <c r="CR43" s="623">
        <v>413104</v>
      </c>
      <c r="CS43" s="655"/>
      <c r="CT43" s="655"/>
      <c r="CU43" s="655"/>
      <c r="CV43" s="655"/>
      <c r="CW43" s="655"/>
      <c r="CX43" s="655"/>
      <c r="CY43" s="656"/>
      <c r="CZ43" s="628">
        <v>0.3</v>
      </c>
      <c r="DA43" s="653"/>
      <c r="DB43" s="653"/>
      <c r="DC43" s="657"/>
      <c r="DD43" s="632">
        <v>382214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5895794</v>
      </c>
      <c r="CS44" s="624"/>
      <c r="CT44" s="624"/>
      <c r="CU44" s="624"/>
      <c r="CV44" s="624"/>
      <c r="CW44" s="624"/>
      <c r="CX44" s="624"/>
      <c r="CY44" s="625"/>
      <c r="CZ44" s="628">
        <v>4.8</v>
      </c>
      <c r="DA44" s="629"/>
      <c r="DB44" s="629"/>
      <c r="DC44" s="635"/>
      <c r="DD44" s="632">
        <v>1762930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1827913</v>
      </c>
      <c r="CS45" s="655"/>
      <c r="CT45" s="655"/>
      <c r="CU45" s="655"/>
      <c r="CV45" s="655"/>
      <c r="CW45" s="655"/>
      <c r="CX45" s="655"/>
      <c r="CY45" s="656"/>
      <c r="CZ45" s="628">
        <v>1.5</v>
      </c>
      <c r="DA45" s="653"/>
      <c r="DB45" s="653"/>
      <c r="DC45" s="657"/>
      <c r="DD45" s="632">
        <v>92691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1"/>
      <c r="CD46" s="661"/>
      <c r="CE46" s="662"/>
      <c r="CF46" s="620" t="s">
        <v>348</v>
      </c>
      <c r="CG46" s="621"/>
      <c r="CH46" s="621"/>
      <c r="CI46" s="621"/>
      <c r="CJ46" s="621"/>
      <c r="CK46" s="621"/>
      <c r="CL46" s="621"/>
      <c r="CM46" s="621"/>
      <c r="CN46" s="621"/>
      <c r="CO46" s="621"/>
      <c r="CP46" s="621"/>
      <c r="CQ46" s="622"/>
      <c r="CR46" s="623">
        <v>4049185</v>
      </c>
      <c r="CS46" s="624"/>
      <c r="CT46" s="624"/>
      <c r="CU46" s="624"/>
      <c r="CV46" s="624"/>
      <c r="CW46" s="624"/>
      <c r="CX46" s="624"/>
      <c r="CY46" s="625"/>
      <c r="CZ46" s="628">
        <v>3.3</v>
      </c>
      <c r="DA46" s="629"/>
      <c r="DB46" s="629"/>
      <c r="DC46" s="635"/>
      <c r="DD46" s="632">
        <v>1666843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1"/>
      <c r="CD47" s="661"/>
      <c r="CE47" s="662"/>
      <c r="CF47" s="620" t="s">
        <v>349</v>
      </c>
      <c r="CG47" s="621"/>
      <c r="CH47" s="621"/>
      <c r="CI47" s="621"/>
      <c r="CJ47" s="621"/>
      <c r="CK47" s="621"/>
      <c r="CL47" s="621"/>
      <c r="CM47" s="621"/>
      <c r="CN47" s="621"/>
      <c r="CO47" s="621"/>
      <c r="CP47" s="621"/>
      <c r="CQ47" s="622"/>
      <c r="CR47" s="623">
        <v>12690</v>
      </c>
      <c r="CS47" s="655"/>
      <c r="CT47" s="655"/>
      <c r="CU47" s="655"/>
      <c r="CV47" s="655"/>
      <c r="CW47" s="655"/>
      <c r="CX47" s="655"/>
      <c r="CY47" s="656"/>
      <c r="CZ47" s="628">
        <v>0</v>
      </c>
      <c r="DA47" s="653"/>
      <c r="DB47" s="653"/>
      <c r="DC47" s="657"/>
      <c r="DD47" s="632">
        <v>340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1"/>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1"/>
      <c r="CD49" s="644" t="s">
        <v>351</v>
      </c>
      <c r="CE49" s="645"/>
      <c r="CF49" s="645"/>
      <c r="CG49" s="645"/>
      <c r="CH49" s="645"/>
      <c r="CI49" s="645"/>
      <c r="CJ49" s="645"/>
      <c r="CK49" s="645"/>
      <c r="CL49" s="645"/>
      <c r="CM49" s="645"/>
      <c r="CN49" s="645"/>
      <c r="CO49" s="645"/>
      <c r="CP49" s="645"/>
      <c r="CQ49" s="646"/>
      <c r="CR49" s="695">
        <v>122009483</v>
      </c>
      <c r="CS49" s="682"/>
      <c r="CT49" s="682"/>
      <c r="CU49" s="682"/>
      <c r="CV49" s="682"/>
      <c r="CW49" s="682"/>
      <c r="CX49" s="682"/>
      <c r="CY49" s="711"/>
      <c r="CZ49" s="703">
        <v>100</v>
      </c>
      <c r="DA49" s="712"/>
      <c r="DB49" s="712"/>
      <c r="DC49" s="713"/>
      <c r="DD49" s="714">
        <v>75281174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5JSz3ajhFWmIXOMO0fB48cKq1yaLICazURnhRoYpUnxkyURzStNNBgbkqxLaCux9Kyof+guW/U1J1hjif2g8A==" saltValue="3aO4+49QL6sYiRYu9LXd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353</v>
      </c>
      <c r="DK2" s="723"/>
      <c r="DL2" s="723"/>
      <c r="DM2" s="723"/>
      <c r="DN2" s="723"/>
      <c r="DO2" s="724"/>
      <c r="DP2" s="224"/>
      <c r="DQ2" s="722" t="s">
        <v>354</v>
      </c>
      <c r="DR2" s="723"/>
      <c r="DS2" s="723"/>
      <c r="DT2" s="723"/>
      <c r="DU2" s="723"/>
      <c r="DV2" s="723"/>
      <c r="DW2" s="723"/>
      <c r="DX2" s="723"/>
      <c r="DY2" s="723"/>
      <c r="DZ2" s="7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28"/>
      <c r="BA5" s="228"/>
      <c r="BB5" s="228"/>
      <c r="BC5" s="228"/>
      <c r="BD5" s="228"/>
      <c r="BE5" s="229"/>
      <c r="BF5" s="229"/>
      <c r="BG5" s="229"/>
      <c r="BH5" s="229"/>
      <c r="BI5" s="229"/>
      <c r="BJ5" s="229"/>
      <c r="BK5" s="229"/>
      <c r="BL5" s="229"/>
      <c r="BM5" s="229"/>
      <c r="BN5" s="229"/>
      <c r="BO5" s="229"/>
      <c r="BP5" s="229"/>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0"/>
    </row>
    <row r="6" spans="1:131" s="231"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15">
      <c r="A7" s="232">
        <v>1</v>
      </c>
      <c r="B7" s="749" t="s">
        <v>374</v>
      </c>
      <c r="C7" s="750"/>
      <c r="D7" s="750"/>
      <c r="E7" s="750"/>
      <c r="F7" s="750"/>
      <c r="G7" s="750"/>
      <c r="H7" s="750"/>
      <c r="I7" s="750"/>
      <c r="J7" s="750"/>
      <c r="K7" s="750"/>
      <c r="L7" s="750"/>
      <c r="M7" s="750"/>
      <c r="N7" s="750"/>
      <c r="O7" s="750"/>
      <c r="P7" s="751"/>
      <c r="Q7" s="752">
        <v>122307</v>
      </c>
      <c r="R7" s="753"/>
      <c r="S7" s="753"/>
      <c r="T7" s="753"/>
      <c r="U7" s="753"/>
      <c r="V7" s="753">
        <v>122060</v>
      </c>
      <c r="W7" s="753"/>
      <c r="X7" s="753"/>
      <c r="Y7" s="753"/>
      <c r="Z7" s="753"/>
      <c r="AA7" s="753">
        <v>247</v>
      </c>
      <c r="AB7" s="753"/>
      <c r="AC7" s="753"/>
      <c r="AD7" s="753"/>
      <c r="AE7" s="754"/>
      <c r="AF7" s="755">
        <v>35</v>
      </c>
      <c r="AG7" s="756"/>
      <c r="AH7" s="756"/>
      <c r="AI7" s="756"/>
      <c r="AJ7" s="757"/>
      <c r="AK7" s="758">
        <v>1065</v>
      </c>
      <c r="AL7" s="759"/>
      <c r="AM7" s="759"/>
      <c r="AN7" s="759"/>
      <c r="AO7" s="759"/>
      <c r="AP7" s="759">
        <v>86309</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553</v>
      </c>
      <c r="BT7" s="747"/>
      <c r="BU7" s="747"/>
      <c r="BV7" s="747"/>
      <c r="BW7" s="747"/>
      <c r="BX7" s="747"/>
      <c r="BY7" s="747"/>
      <c r="BZ7" s="747"/>
      <c r="CA7" s="747"/>
      <c r="CB7" s="747"/>
      <c r="CC7" s="747"/>
      <c r="CD7" s="747"/>
      <c r="CE7" s="747"/>
      <c r="CF7" s="747"/>
      <c r="CG7" s="762"/>
      <c r="CH7" s="743">
        <v>50</v>
      </c>
      <c r="CI7" s="744"/>
      <c r="CJ7" s="744"/>
      <c r="CK7" s="744"/>
      <c r="CL7" s="745"/>
      <c r="CM7" s="743">
        <v>79</v>
      </c>
      <c r="CN7" s="744"/>
      <c r="CO7" s="744"/>
      <c r="CP7" s="744"/>
      <c r="CQ7" s="745"/>
      <c r="CR7" s="743">
        <v>8</v>
      </c>
      <c r="CS7" s="744"/>
      <c r="CT7" s="744"/>
      <c r="CU7" s="744"/>
      <c r="CV7" s="745"/>
      <c r="CW7" s="743" t="s">
        <v>552</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0"/>
    </row>
    <row r="8" spans="1:131" s="231" customFormat="1" ht="26.25" customHeight="1" x14ac:dyDescent="0.15">
      <c r="A8" s="234">
        <v>2</v>
      </c>
      <c r="B8" s="780" t="s">
        <v>375</v>
      </c>
      <c r="C8" s="781"/>
      <c r="D8" s="781"/>
      <c r="E8" s="781"/>
      <c r="F8" s="781"/>
      <c r="G8" s="781"/>
      <c r="H8" s="781"/>
      <c r="I8" s="781"/>
      <c r="J8" s="781"/>
      <c r="K8" s="781"/>
      <c r="L8" s="781"/>
      <c r="M8" s="781"/>
      <c r="N8" s="781"/>
      <c r="O8" s="781"/>
      <c r="P8" s="782"/>
      <c r="Q8" s="783">
        <v>986</v>
      </c>
      <c r="R8" s="784"/>
      <c r="S8" s="784"/>
      <c r="T8" s="784"/>
      <c r="U8" s="784"/>
      <c r="V8" s="784">
        <v>986</v>
      </c>
      <c r="W8" s="784"/>
      <c r="X8" s="784"/>
      <c r="Y8" s="784"/>
      <c r="Z8" s="784"/>
      <c r="AA8" s="784">
        <v>0</v>
      </c>
      <c r="AB8" s="784"/>
      <c r="AC8" s="784"/>
      <c r="AD8" s="784"/>
      <c r="AE8" s="785"/>
      <c r="AF8" s="786" t="s">
        <v>122</v>
      </c>
      <c r="AG8" s="787"/>
      <c r="AH8" s="787"/>
      <c r="AI8" s="787"/>
      <c r="AJ8" s="788"/>
      <c r="AK8" s="769">
        <v>0</v>
      </c>
      <c r="AL8" s="770"/>
      <c r="AM8" s="770"/>
      <c r="AN8" s="770"/>
      <c r="AO8" s="770"/>
      <c r="AP8" s="770">
        <v>2124</v>
      </c>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t="s">
        <v>554</v>
      </c>
      <c r="BT8" s="774"/>
      <c r="BU8" s="774"/>
      <c r="BV8" s="774"/>
      <c r="BW8" s="774"/>
      <c r="BX8" s="774"/>
      <c r="BY8" s="774"/>
      <c r="BZ8" s="774"/>
      <c r="CA8" s="774"/>
      <c r="CB8" s="774"/>
      <c r="CC8" s="774"/>
      <c r="CD8" s="774"/>
      <c r="CE8" s="774"/>
      <c r="CF8" s="774"/>
      <c r="CG8" s="775"/>
      <c r="CH8" s="776">
        <v>-12</v>
      </c>
      <c r="CI8" s="777"/>
      <c r="CJ8" s="777"/>
      <c r="CK8" s="777"/>
      <c r="CL8" s="778"/>
      <c r="CM8" s="776">
        <v>233</v>
      </c>
      <c r="CN8" s="777"/>
      <c r="CO8" s="777"/>
      <c r="CP8" s="777"/>
      <c r="CQ8" s="778"/>
      <c r="CR8" s="776">
        <v>109</v>
      </c>
      <c r="CS8" s="777"/>
      <c r="CT8" s="777"/>
      <c r="CU8" s="777"/>
      <c r="CV8" s="778"/>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0"/>
    </row>
    <row r="9" spans="1:131" s="231" customFormat="1" ht="26.25" customHeight="1" x14ac:dyDescent="0.15">
      <c r="A9" s="234">
        <v>3</v>
      </c>
      <c r="B9" s="780" t="s">
        <v>376</v>
      </c>
      <c r="C9" s="781"/>
      <c r="D9" s="781"/>
      <c r="E9" s="781"/>
      <c r="F9" s="781"/>
      <c r="G9" s="781"/>
      <c r="H9" s="781"/>
      <c r="I9" s="781"/>
      <c r="J9" s="781"/>
      <c r="K9" s="781"/>
      <c r="L9" s="781"/>
      <c r="M9" s="781"/>
      <c r="N9" s="781"/>
      <c r="O9" s="781"/>
      <c r="P9" s="782"/>
      <c r="Q9" s="783">
        <v>113</v>
      </c>
      <c r="R9" s="784"/>
      <c r="S9" s="784"/>
      <c r="T9" s="784"/>
      <c r="U9" s="784"/>
      <c r="V9" s="784">
        <v>36</v>
      </c>
      <c r="W9" s="784"/>
      <c r="X9" s="784"/>
      <c r="Y9" s="784"/>
      <c r="Z9" s="784"/>
      <c r="AA9" s="784">
        <v>77</v>
      </c>
      <c r="AB9" s="784"/>
      <c r="AC9" s="784"/>
      <c r="AD9" s="784"/>
      <c r="AE9" s="785"/>
      <c r="AF9" s="786" t="s">
        <v>122</v>
      </c>
      <c r="AG9" s="787"/>
      <c r="AH9" s="787"/>
      <c r="AI9" s="787"/>
      <c r="AJ9" s="788"/>
      <c r="AK9" s="769">
        <v>0</v>
      </c>
      <c r="AL9" s="770"/>
      <c r="AM9" s="770"/>
      <c r="AN9" s="770"/>
      <c r="AO9" s="770"/>
      <c r="AP9" s="770">
        <v>210</v>
      </c>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t="s">
        <v>555</v>
      </c>
      <c r="BT9" s="774"/>
      <c r="BU9" s="774"/>
      <c r="BV9" s="774"/>
      <c r="BW9" s="774"/>
      <c r="BX9" s="774"/>
      <c r="BY9" s="774"/>
      <c r="BZ9" s="774"/>
      <c r="CA9" s="774"/>
      <c r="CB9" s="774"/>
      <c r="CC9" s="774"/>
      <c r="CD9" s="774"/>
      <c r="CE9" s="774"/>
      <c r="CF9" s="774"/>
      <c r="CG9" s="775"/>
      <c r="CH9" s="776">
        <v>-1</v>
      </c>
      <c r="CI9" s="777"/>
      <c r="CJ9" s="777"/>
      <c r="CK9" s="777"/>
      <c r="CL9" s="778"/>
      <c r="CM9" s="776">
        <v>115</v>
      </c>
      <c r="CN9" s="777"/>
      <c r="CO9" s="777"/>
      <c r="CP9" s="777"/>
      <c r="CQ9" s="778"/>
      <c r="CR9" s="776">
        <v>80</v>
      </c>
      <c r="CS9" s="777"/>
      <c r="CT9" s="777"/>
      <c r="CU9" s="777"/>
      <c r="CV9" s="778"/>
      <c r="CW9" s="776" t="s">
        <v>489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0"/>
    </row>
    <row r="10" spans="1:131" s="231" customFormat="1" ht="26.25" customHeight="1" x14ac:dyDescent="0.15">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t="s">
        <v>556</v>
      </c>
      <c r="BT10" s="774"/>
      <c r="BU10" s="774"/>
      <c r="BV10" s="774"/>
      <c r="BW10" s="774"/>
      <c r="BX10" s="774"/>
      <c r="BY10" s="774"/>
      <c r="BZ10" s="774"/>
      <c r="CA10" s="774"/>
      <c r="CB10" s="774"/>
      <c r="CC10" s="774"/>
      <c r="CD10" s="774"/>
      <c r="CE10" s="774"/>
      <c r="CF10" s="774"/>
      <c r="CG10" s="775"/>
      <c r="CH10" s="776">
        <v>-1</v>
      </c>
      <c r="CI10" s="777"/>
      <c r="CJ10" s="777"/>
      <c r="CK10" s="777"/>
      <c r="CL10" s="778"/>
      <c r="CM10" s="776">
        <v>403</v>
      </c>
      <c r="CN10" s="777"/>
      <c r="CO10" s="777"/>
      <c r="CP10" s="777"/>
      <c r="CQ10" s="778"/>
      <c r="CR10" s="776">
        <v>371</v>
      </c>
      <c r="CS10" s="777"/>
      <c r="CT10" s="777"/>
      <c r="CU10" s="777"/>
      <c r="CV10" s="778"/>
      <c r="CW10" s="776" t="s">
        <v>489</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0"/>
    </row>
    <row r="11" spans="1:131" s="231" customFormat="1" ht="26.25" customHeight="1" x14ac:dyDescent="0.15">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t="s">
        <v>557</v>
      </c>
      <c r="BT11" s="774"/>
      <c r="BU11" s="774"/>
      <c r="BV11" s="774"/>
      <c r="BW11" s="774"/>
      <c r="BX11" s="774"/>
      <c r="BY11" s="774"/>
      <c r="BZ11" s="774"/>
      <c r="CA11" s="774"/>
      <c r="CB11" s="774"/>
      <c r="CC11" s="774"/>
      <c r="CD11" s="774"/>
      <c r="CE11" s="774"/>
      <c r="CF11" s="774"/>
      <c r="CG11" s="775"/>
      <c r="CH11" s="776">
        <v>-31</v>
      </c>
      <c r="CI11" s="777"/>
      <c r="CJ11" s="777"/>
      <c r="CK11" s="777"/>
      <c r="CL11" s="778"/>
      <c r="CM11" s="776">
        <v>357</v>
      </c>
      <c r="CN11" s="777"/>
      <c r="CO11" s="777"/>
      <c r="CP11" s="777"/>
      <c r="CQ11" s="778"/>
      <c r="CR11" s="776">
        <v>100</v>
      </c>
      <c r="CS11" s="777"/>
      <c r="CT11" s="777"/>
      <c r="CU11" s="777"/>
      <c r="CV11" s="778"/>
      <c r="CW11" s="776" t="s">
        <v>489</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0"/>
    </row>
    <row r="12" spans="1:131" s="231" customFormat="1" ht="26.25" customHeight="1" x14ac:dyDescent="0.15">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t="s">
        <v>558</v>
      </c>
      <c r="BT12" s="774"/>
      <c r="BU12" s="774"/>
      <c r="BV12" s="774"/>
      <c r="BW12" s="774"/>
      <c r="BX12" s="774"/>
      <c r="BY12" s="774"/>
      <c r="BZ12" s="774"/>
      <c r="CA12" s="774"/>
      <c r="CB12" s="774"/>
      <c r="CC12" s="774"/>
      <c r="CD12" s="774"/>
      <c r="CE12" s="774"/>
      <c r="CF12" s="774"/>
      <c r="CG12" s="775"/>
      <c r="CH12" s="776">
        <v>-22</v>
      </c>
      <c r="CI12" s="777"/>
      <c r="CJ12" s="777"/>
      <c r="CK12" s="777"/>
      <c r="CL12" s="778"/>
      <c r="CM12" s="776">
        <v>385</v>
      </c>
      <c r="CN12" s="777"/>
      <c r="CO12" s="777"/>
      <c r="CP12" s="777"/>
      <c r="CQ12" s="778"/>
      <c r="CR12" s="776">
        <v>16</v>
      </c>
      <c r="CS12" s="777"/>
      <c r="CT12" s="777"/>
      <c r="CU12" s="777"/>
      <c r="CV12" s="778"/>
      <c r="CW12" s="776" t="s">
        <v>489</v>
      </c>
      <c r="CX12" s="777"/>
      <c r="CY12" s="777"/>
      <c r="CZ12" s="777"/>
      <c r="DA12" s="778"/>
      <c r="DB12" s="776">
        <v>22</v>
      </c>
      <c r="DC12" s="777"/>
      <c r="DD12" s="777"/>
      <c r="DE12" s="777"/>
      <c r="DF12" s="778"/>
      <c r="DG12" s="776" t="s">
        <v>489</v>
      </c>
      <c r="DH12" s="777"/>
      <c r="DI12" s="777"/>
      <c r="DJ12" s="777"/>
      <c r="DK12" s="778"/>
      <c r="DL12" s="776" t="s">
        <v>489</v>
      </c>
      <c r="DM12" s="777"/>
      <c r="DN12" s="777"/>
      <c r="DO12" s="777"/>
      <c r="DP12" s="778"/>
      <c r="DQ12" s="776" t="s">
        <v>489</v>
      </c>
      <c r="DR12" s="777"/>
      <c r="DS12" s="777"/>
      <c r="DT12" s="777"/>
      <c r="DU12" s="778"/>
      <c r="DV12" s="773"/>
      <c r="DW12" s="774"/>
      <c r="DX12" s="774"/>
      <c r="DY12" s="774"/>
      <c r="DZ12" s="779"/>
      <c r="EA12" s="230"/>
    </row>
    <row r="13" spans="1:131" s="231" customFormat="1" ht="26.25" customHeight="1" x14ac:dyDescent="0.15">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t="s">
        <v>559</v>
      </c>
      <c r="BT13" s="774"/>
      <c r="BU13" s="774"/>
      <c r="BV13" s="774"/>
      <c r="BW13" s="774"/>
      <c r="BX13" s="774"/>
      <c r="BY13" s="774"/>
      <c r="BZ13" s="774"/>
      <c r="CA13" s="774"/>
      <c r="CB13" s="774"/>
      <c r="CC13" s="774"/>
      <c r="CD13" s="774"/>
      <c r="CE13" s="774"/>
      <c r="CF13" s="774"/>
      <c r="CG13" s="775"/>
      <c r="CH13" s="776">
        <v>7</v>
      </c>
      <c r="CI13" s="777"/>
      <c r="CJ13" s="777"/>
      <c r="CK13" s="777"/>
      <c r="CL13" s="778"/>
      <c r="CM13" s="776">
        <v>89</v>
      </c>
      <c r="CN13" s="777"/>
      <c r="CO13" s="777"/>
      <c r="CP13" s="777"/>
      <c r="CQ13" s="778"/>
      <c r="CR13" s="776">
        <v>25</v>
      </c>
      <c r="CS13" s="777"/>
      <c r="CT13" s="777"/>
      <c r="CU13" s="777"/>
      <c r="CV13" s="778"/>
      <c r="CW13" s="776" t="s">
        <v>489</v>
      </c>
      <c r="CX13" s="777"/>
      <c r="CY13" s="777"/>
      <c r="CZ13" s="777"/>
      <c r="DA13" s="778"/>
      <c r="DB13" s="776" t="s">
        <v>489</v>
      </c>
      <c r="DC13" s="777"/>
      <c r="DD13" s="777"/>
      <c r="DE13" s="777"/>
      <c r="DF13" s="778"/>
      <c r="DG13" s="776" t="s">
        <v>489</v>
      </c>
      <c r="DH13" s="777"/>
      <c r="DI13" s="777"/>
      <c r="DJ13" s="777"/>
      <c r="DK13" s="778"/>
      <c r="DL13" s="776" t="s">
        <v>489</v>
      </c>
      <c r="DM13" s="777"/>
      <c r="DN13" s="777"/>
      <c r="DO13" s="777"/>
      <c r="DP13" s="778"/>
      <c r="DQ13" s="776" t="s">
        <v>489</v>
      </c>
      <c r="DR13" s="777"/>
      <c r="DS13" s="777"/>
      <c r="DT13" s="777"/>
      <c r="DU13" s="778"/>
      <c r="DV13" s="773"/>
      <c r="DW13" s="774"/>
      <c r="DX13" s="774"/>
      <c r="DY13" s="774"/>
      <c r="DZ13" s="779"/>
      <c r="EA13" s="230"/>
    </row>
    <row r="14" spans="1:131" s="231" customFormat="1" ht="26.25" customHeight="1" x14ac:dyDescent="0.15">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t="s">
        <v>560</v>
      </c>
      <c r="BT14" s="774"/>
      <c r="BU14" s="774"/>
      <c r="BV14" s="774"/>
      <c r="BW14" s="774"/>
      <c r="BX14" s="774"/>
      <c r="BY14" s="774"/>
      <c r="BZ14" s="774"/>
      <c r="CA14" s="774"/>
      <c r="CB14" s="774"/>
      <c r="CC14" s="774"/>
      <c r="CD14" s="774"/>
      <c r="CE14" s="774"/>
      <c r="CF14" s="774"/>
      <c r="CG14" s="775"/>
      <c r="CH14" s="776">
        <v>19</v>
      </c>
      <c r="CI14" s="777"/>
      <c r="CJ14" s="777"/>
      <c r="CK14" s="777"/>
      <c r="CL14" s="778"/>
      <c r="CM14" s="776">
        <v>570</v>
      </c>
      <c r="CN14" s="777"/>
      <c r="CO14" s="777"/>
      <c r="CP14" s="777"/>
      <c r="CQ14" s="778"/>
      <c r="CR14" s="776">
        <v>5</v>
      </c>
      <c r="CS14" s="777"/>
      <c r="CT14" s="777"/>
      <c r="CU14" s="777"/>
      <c r="CV14" s="778"/>
      <c r="CW14" s="776" t="s">
        <v>489</v>
      </c>
      <c r="CX14" s="777"/>
      <c r="CY14" s="777"/>
      <c r="CZ14" s="777"/>
      <c r="DA14" s="778"/>
      <c r="DB14" s="776" t="s">
        <v>489</v>
      </c>
      <c r="DC14" s="777"/>
      <c r="DD14" s="777"/>
      <c r="DE14" s="777"/>
      <c r="DF14" s="778"/>
      <c r="DG14" s="776" t="s">
        <v>489</v>
      </c>
      <c r="DH14" s="777"/>
      <c r="DI14" s="777"/>
      <c r="DJ14" s="777"/>
      <c r="DK14" s="778"/>
      <c r="DL14" s="776" t="s">
        <v>489</v>
      </c>
      <c r="DM14" s="777"/>
      <c r="DN14" s="777"/>
      <c r="DO14" s="777"/>
      <c r="DP14" s="778"/>
      <c r="DQ14" s="776" t="s">
        <v>489</v>
      </c>
      <c r="DR14" s="777"/>
      <c r="DS14" s="777"/>
      <c r="DT14" s="777"/>
      <c r="DU14" s="778"/>
      <c r="DV14" s="773"/>
      <c r="DW14" s="774"/>
      <c r="DX14" s="774"/>
      <c r="DY14" s="774"/>
      <c r="DZ14" s="779"/>
      <c r="EA14" s="230"/>
    </row>
    <row r="15" spans="1:131" s="231" customFormat="1" ht="26.25" customHeight="1" x14ac:dyDescent="0.15">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t="s">
        <v>561</v>
      </c>
      <c r="BT15" s="774"/>
      <c r="BU15" s="774"/>
      <c r="BV15" s="774"/>
      <c r="BW15" s="774"/>
      <c r="BX15" s="774"/>
      <c r="BY15" s="774"/>
      <c r="BZ15" s="774"/>
      <c r="CA15" s="774"/>
      <c r="CB15" s="774"/>
      <c r="CC15" s="774"/>
      <c r="CD15" s="774"/>
      <c r="CE15" s="774"/>
      <c r="CF15" s="774"/>
      <c r="CG15" s="775"/>
      <c r="CH15" s="776">
        <v>-883</v>
      </c>
      <c r="CI15" s="777"/>
      <c r="CJ15" s="777"/>
      <c r="CK15" s="777"/>
      <c r="CL15" s="778"/>
      <c r="CM15" s="776">
        <v>8640</v>
      </c>
      <c r="CN15" s="777"/>
      <c r="CO15" s="777"/>
      <c r="CP15" s="777"/>
      <c r="CQ15" s="778"/>
      <c r="CR15" s="776">
        <v>520</v>
      </c>
      <c r="CS15" s="777"/>
      <c r="CT15" s="777"/>
      <c r="CU15" s="777"/>
      <c r="CV15" s="778"/>
      <c r="CW15" s="776" t="s">
        <v>489</v>
      </c>
      <c r="CX15" s="777"/>
      <c r="CY15" s="777"/>
      <c r="CZ15" s="777"/>
      <c r="DA15" s="778"/>
      <c r="DB15" s="776">
        <v>1487</v>
      </c>
      <c r="DC15" s="777"/>
      <c r="DD15" s="777"/>
      <c r="DE15" s="777"/>
      <c r="DF15" s="778"/>
      <c r="DG15" s="776" t="s">
        <v>489</v>
      </c>
      <c r="DH15" s="777"/>
      <c r="DI15" s="777"/>
      <c r="DJ15" s="777"/>
      <c r="DK15" s="778"/>
      <c r="DL15" s="776" t="s">
        <v>489</v>
      </c>
      <c r="DM15" s="777"/>
      <c r="DN15" s="777"/>
      <c r="DO15" s="777"/>
      <c r="DP15" s="778"/>
      <c r="DQ15" s="776" t="s">
        <v>489</v>
      </c>
      <c r="DR15" s="777"/>
      <c r="DS15" s="777"/>
      <c r="DT15" s="777"/>
      <c r="DU15" s="778"/>
      <c r="DV15" s="773"/>
      <c r="DW15" s="774"/>
      <c r="DX15" s="774"/>
      <c r="DY15" s="774"/>
      <c r="DZ15" s="779"/>
      <c r="EA15" s="230"/>
    </row>
    <row r="16" spans="1:131" s="231" customFormat="1" ht="26.25" customHeight="1" x14ac:dyDescent="0.15">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15">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15">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15">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15">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15">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
      <c r="A23" s="236" t="s">
        <v>378</v>
      </c>
      <c r="B23" s="789" t="s">
        <v>379</v>
      </c>
      <c r="C23" s="790"/>
      <c r="D23" s="790"/>
      <c r="E23" s="790"/>
      <c r="F23" s="790"/>
      <c r="G23" s="790"/>
      <c r="H23" s="790"/>
      <c r="I23" s="790"/>
      <c r="J23" s="790"/>
      <c r="K23" s="790"/>
      <c r="L23" s="790"/>
      <c r="M23" s="790"/>
      <c r="N23" s="790"/>
      <c r="O23" s="790"/>
      <c r="P23" s="791"/>
      <c r="Q23" s="792">
        <v>122866</v>
      </c>
      <c r="R23" s="793"/>
      <c r="S23" s="793"/>
      <c r="T23" s="793"/>
      <c r="U23" s="793"/>
      <c r="V23" s="793">
        <v>122542</v>
      </c>
      <c r="W23" s="793"/>
      <c r="X23" s="793"/>
      <c r="Y23" s="793"/>
      <c r="Z23" s="793"/>
      <c r="AA23" s="793">
        <v>324</v>
      </c>
      <c r="AB23" s="793"/>
      <c r="AC23" s="793"/>
      <c r="AD23" s="793"/>
      <c r="AE23" s="794"/>
      <c r="AF23" s="795">
        <v>35</v>
      </c>
      <c r="AG23" s="793"/>
      <c r="AH23" s="793"/>
      <c r="AI23" s="793"/>
      <c r="AJ23" s="796"/>
      <c r="AK23" s="797"/>
      <c r="AL23" s="798"/>
      <c r="AM23" s="798"/>
      <c r="AN23" s="798"/>
      <c r="AO23" s="798"/>
      <c r="AP23" s="793">
        <v>88643</v>
      </c>
      <c r="AQ23" s="793"/>
      <c r="AR23" s="793"/>
      <c r="AS23" s="793"/>
      <c r="AT23" s="793"/>
      <c r="AU23" s="809"/>
      <c r="AV23" s="809"/>
      <c r="AW23" s="809"/>
      <c r="AX23" s="809"/>
      <c r="AY23" s="810"/>
      <c r="AZ23" s="811" t="s">
        <v>122</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15">
      <c r="A28" s="238">
        <v>1</v>
      </c>
      <c r="B28" s="749" t="s">
        <v>390</v>
      </c>
      <c r="C28" s="750"/>
      <c r="D28" s="750"/>
      <c r="E28" s="750"/>
      <c r="F28" s="750"/>
      <c r="G28" s="750"/>
      <c r="H28" s="750"/>
      <c r="I28" s="750"/>
      <c r="J28" s="750"/>
      <c r="K28" s="750"/>
      <c r="L28" s="750"/>
      <c r="M28" s="750"/>
      <c r="N28" s="750"/>
      <c r="O28" s="750"/>
      <c r="P28" s="751"/>
      <c r="Q28" s="822">
        <v>27557</v>
      </c>
      <c r="R28" s="823"/>
      <c r="S28" s="823"/>
      <c r="T28" s="823"/>
      <c r="U28" s="823"/>
      <c r="V28" s="823">
        <v>27442</v>
      </c>
      <c r="W28" s="823"/>
      <c r="X28" s="823"/>
      <c r="Y28" s="823"/>
      <c r="Z28" s="823"/>
      <c r="AA28" s="823">
        <v>115</v>
      </c>
      <c r="AB28" s="823"/>
      <c r="AC28" s="823"/>
      <c r="AD28" s="823"/>
      <c r="AE28" s="824"/>
      <c r="AF28" s="825">
        <v>115</v>
      </c>
      <c r="AG28" s="823"/>
      <c r="AH28" s="823"/>
      <c r="AI28" s="823"/>
      <c r="AJ28" s="826"/>
      <c r="AK28" s="827">
        <v>3360</v>
      </c>
      <c r="AL28" s="828"/>
      <c r="AM28" s="828"/>
      <c r="AN28" s="828"/>
      <c r="AO28" s="828"/>
      <c r="AP28" s="828" t="s">
        <v>552</v>
      </c>
      <c r="AQ28" s="828"/>
      <c r="AR28" s="828"/>
      <c r="AS28" s="828"/>
      <c r="AT28" s="828"/>
      <c r="AU28" s="828" t="s">
        <v>552</v>
      </c>
      <c r="AV28" s="828"/>
      <c r="AW28" s="828"/>
      <c r="AX28" s="828"/>
      <c r="AY28" s="828"/>
      <c r="AZ28" s="829"/>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15">
      <c r="A29" s="238">
        <v>2</v>
      </c>
      <c r="B29" s="780" t="s">
        <v>391</v>
      </c>
      <c r="C29" s="781"/>
      <c r="D29" s="781"/>
      <c r="E29" s="781"/>
      <c r="F29" s="781"/>
      <c r="G29" s="781"/>
      <c r="H29" s="781"/>
      <c r="I29" s="781"/>
      <c r="J29" s="781"/>
      <c r="K29" s="781"/>
      <c r="L29" s="781"/>
      <c r="M29" s="781"/>
      <c r="N29" s="781"/>
      <c r="O29" s="781"/>
      <c r="P29" s="782"/>
      <c r="Q29" s="783">
        <v>28961</v>
      </c>
      <c r="R29" s="784"/>
      <c r="S29" s="784"/>
      <c r="T29" s="784"/>
      <c r="U29" s="784"/>
      <c r="V29" s="784">
        <v>28808</v>
      </c>
      <c r="W29" s="784"/>
      <c r="X29" s="784"/>
      <c r="Y29" s="784"/>
      <c r="Z29" s="784"/>
      <c r="AA29" s="784">
        <v>153</v>
      </c>
      <c r="AB29" s="784"/>
      <c r="AC29" s="784"/>
      <c r="AD29" s="784"/>
      <c r="AE29" s="785"/>
      <c r="AF29" s="786">
        <v>153</v>
      </c>
      <c r="AG29" s="787"/>
      <c r="AH29" s="787"/>
      <c r="AI29" s="787"/>
      <c r="AJ29" s="788"/>
      <c r="AK29" s="834">
        <v>4964</v>
      </c>
      <c r="AL29" s="830"/>
      <c r="AM29" s="830"/>
      <c r="AN29" s="830"/>
      <c r="AO29" s="830"/>
      <c r="AP29" s="830" t="s">
        <v>552</v>
      </c>
      <c r="AQ29" s="830"/>
      <c r="AR29" s="830"/>
      <c r="AS29" s="830"/>
      <c r="AT29" s="830"/>
      <c r="AU29" s="830" t="s">
        <v>552</v>
      </c>
      <c r="AV29" s="830"/>
      <c r="AW29" s="830"/>
      <c r="AX29" s="830"/>
      <c r="AY29" s="830"/>
      <c r="AZ29" s="831"/>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15">
      <c r="A30" s="238">
        <v>3</v>
      </c>
      <c r="B30" s="780" t="s">
        <v>392</v>
      </c>
      <c r="C30" s="781"/>
      <c r="D30" s="781"/>
      <c r="E30" s="781"/>
      <c r="F30" s="781"/>
      <c r="G30" s="781"/>
      <c r="H30" s="781"/>
      <c r="I30" s="781"/>
      <c r="J30" s="781"/>
      <c r="K30" s="781"/>
      <c r="L30" s="781"/>
      <c r="M30" s="781"/>
      <c r="N30" s="781"/>
      <c r="O30" s="781"/>
      <c r="P30" s="782"/>
      <c r="Q30" s="783">
        <v>8048</v>
      </c>
      <c r="R30" s="784"/>
      <c r="S30" s="784"/>
      <c r="T30" s="784"/>
      <c r="U30" s="784"/>
      <c r="V30" s="784">
        <v>7860</v>
      </c>
      <c r="W30" s="784"/>
      <c r="X30" s="784"/>
      <c r="Y30" s="784"/>
      <c r="Z30" s="784"/>
      <c r="AA30" s="784">
        <v>187</v>
      </c>
      <c r="AB30" s="784"/>
      <c r="AC30" s="784"/>
      <c r="AD30" s="784"/>
      <c r="AE30" s="785"/>
      <c r="AF30" s="786">
        <v>187</v>
      </c>
      <c r="AG30" s="787"/>
      <c r="AH30" s="787"/>
      <c r="AI30" s="787"/>
      <c r="AJ30" s="788"/>
      <c r="AK30" s="834">
        <v>4299</v>
      </c>
      <c r="AL30" s="830"/>
      <c r="AM30" s="830"/>
      <c r="AN30" s="830"/>
      <c r="AO30" s="830"/>
      <c r="AP30" s="830" t="s">
        <v>552</v>
      </c>
      <c r="AQ30" s="830"/>
      <c r="AR30" s="830"/>
      <c r="AS30" s="830"/>
      <c r="AT30" s="830"/>
      <c r="AU30" s="830" t="s">
        <v>552</v>
      </c>
      <c r="AV30" s="830"/>
      <c r="AW30" s="830"/>
      <c r="AX30" s="830"/>
      <c r="AY30" s="830"/>
      <c r="AZ30" s="831"/>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15">
      <c r="A31" s="238">
        <v>4</v>
      </c>
      <c r="B31" s="780" t="s">
        <v>393</v>
      </c>
      <c r="C31" s="781"/>
      <c r="D31" s="781"/>
      <c r="E31" s="781"/>
      <c r="F31" s="781"/>
      <c r="G31" s="781"/>
      <c r="H31" s="781"/>
      <c r="I31" s="781"/>
      <c r="J31" s="781"/>
      <c r="K31" s="781"/>
      <c r="L31" s="781"/>
      <c r="M31" s="781"/>
      <c r="N31" s="781"/>
      <c r="O31" s="781"/>
      <c r="P31" s="782"/>
      <c r="Q31" s="783">
        <v>14159</v>
      </c>
      <c r="R31" s="784"/>
      <c r="S31" s="784"/>
      <c r="T31" s="784"/>
      <c r="U31" s="784"/>
      <c r="V31" s="784">
        <v>15556</v>
      </c>
      <c r="W31" s="784"/>
      <c r="X31" s="784"/>
      <c r="Y31" s="784"/>
      <c r="Z31" s="784"/>
      <c r="AA31" s="784">
        <v>1397</v>
      </c>
      <c r="AB31" s="784"/>
      <c r="AC31" s="784"/>
      <c r="AD31" s="784"/>
      <c r="AE31" s="785"/>
      <c r="AF31" s="786">
        <v>5801</v>
      </c>
      <c r="AG31" s="787"/>
      <c r="AH31" s="787"/>
      <c r="AI31" s="787"/>
      <c r="AJ31" s="788"/>
      <c r="AK31" s="834">
        <v>1589</v>
      </c>
      <c r="AL31" s="830"/>
      <c r="AM31" s="830"/>
      <c r="AN31" s="830"/>
      <c r="AO31" s="830"/>
      <c r="AP31" s="830">
        <v>10050</v>
      </c>
      <c r="AQ31" s="830"/>
      <c r="AR31" s="830"/>
      <c r="AS31" s="830"/>
      <c r="AT31" s="830"/>
      <c r="AU31" s="830">
        <v>6290</v>
      </c>
      <c r="AV31" s="830"/>
      <c r="AW31" s="830"/>
      <c r="AX31" s="830"/>
      <c r="AY31" s="830"/>
      <c r="AZ31" s="831"/>
      <c r="BA31" s="831"/>
      <c r="BB31" s="831"/>
      <c r="BC31" s="831"/>
      <c r="BD31" s="831"/>
      <c r="BE31" s="832" t="s">
        <v>394</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15">
      <c r="A32" s="238">
        <v>5</v>
      </c>
      <c r="B32" s="780" t="s">
        <v>395</v>
      </c>
      <c r="C32" s="781"/>
      <c r="D32" s="781"/>
      <c r="E32" s="781"/>
      <c r="F32" s="781"/>
      <c r="G32" s="781"/>
      <c r="H32" s="781"/>
      <c r="I32" s="781"/>
      <c r="J32" s="781"/>
      <c r="K32" s="781"/>
      <c r="L32" s="781"/>
      <c r="M32" s="781"/>
      <c r="N32" s="781"/>
      <c r="O32" s="781"/>
      <c r="P32" s="782"/>
      <c r="Q32" s="783">
        <v>5302</v>
      </c>
      <c r="R32" s="784"/>
      <c r="S32" s="784"/>
      <c r="T32" s="784"/>
      <c r="U32" s="784"/>
      <c r="V32" s="784">
        <v>4944</v>
      </c>
      <c r="W32" s="784"/>
      <c r="X32" s="784"/>
      <c r="Y32" s="784"/>
      <c r="Z32" s="784"/>
      <c r="AA32" s="784">
        <v>357</v>
      </c>
      <c r="AB32" s="784"/>
      <c r="AC32" s="784"/>
      <c r="AD32" s="784"/>
      <c r="AE32" s="785"/>
      <c r="AF32" s="786">
        <v>2978</v>
      </c>
      <c r="AG32" s="787"/>
      <c r="AH32" s="787"/>
      <c r="AI32" s="787"/>
      <c r="AJ32" s="788"/>
      <c r="AK32" s="834">
        <v>263</v>
      </c>
      <c r="AL32" s="830"/>
      <c r="AM32" s="830"/>
      <c r="AN32" s="830"/>
      <c r="AO32" s="830"/>
      <c r="AP32" s="830">
        <v>12498</v>
      </c>
      <c r="AQ32" s="830"/>
      <c r="AR32" s="830"/>
      <c r="AS32" s="830"/>
      <c r="AT32" s="830"/>
      <c r="AU32" s="830">
        <v>37</v>
      </c>
      <c r="AV32" s="830"/>
      <c r="AW32" s="830"/>
      <c r="AX32" s="830"/>
      <c r="AY32" s="830"/>
      <c r="AZ32" s="831"/>
      <c r="BA32" s="831"/>
      <c r="BB32" s="831"/>
      <c r="BC32" s="831"/>
      <c r="BD32" s="831"/>
      <c r="BE32" s="832" t="s">
        <v>394</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15">
      <c r="A33" s="238">
        <v>6</v>
      </c>
      <c r="B33" s="780" t="s">
        <v>396</v>
      </c>
      <c r="C33" s="781"/>
      <c r="D33" s="781"/>
      <c r="E33" s="781"/>
      <c r="F33" s="781"/>
      <c r="G33" s="781"/>
      <c r="H33" s="781"/>
      <c r="I33" s="781"/>
      <c r="J33" s="781"/>
      <c r="K33" s="781"/>
      <c r="L33" s="781"/>
      <c r="M33" s="781"/>
      <c r="N33" s="781"/>
      <c r="O33" s="781"/>
      <c r="P33" s="782"/>
      <c r="Q33" s="783">
        <v>9463</v>
      </c>
      <c r="R33" s="784"/>
      <c r="S33" s="784"/>
      <c r="T33" s="784"/>
      <c r="U33" s="784"/>
      <c r="V33" s="784">
        <v>9157</v>
      </c>
      <c r="W33" s="784"/>
      <c r="X33" s="784"/>
      <c r="Y33" s="784"/>
      <c r="Z33" s="784"/>
      <c r="AA33" s="784">
        <v>306</v>
      </c>
      <c r="AB33" s="784"/>
      <c r="AC33" s="784"/>
      <c r="AD33" s="784"/>
      <c r="AE33" s="785"/>
      <c r="AF33" s="786">
        <v>2258</v>
      </c>
      <c r="AG33" s="787"/>
      <c r="AH33" s="787"/>
      <c r="AI33" s="787"/>
      <c r="AJ33" s="788"/>
      <c r="AK33" s="834">
        <v>4172</v>
      </c>
      <c r="AL33" s="830"/>
      <c r="AM33" s="830"/>
      <c r="AN33" s="830"/>
      <c r="AO33" s="830"/>
      <c r="AP33" s="830">
        <v>72529</v>
      </c>
      <c r="AQ33" s="830"/>
      <c r="AR33" s="830"/>
      <c r="AS33" s="830"/>
      <c r="AT33" s="830"/>
      <c r="AU33" s="830">
        <v>44968</v>
      </c>
      <c r="AV33" s="830"/>
      <c r="AW33" s="830"/>
      <c r="AX33" s="830"/>
      <c r="AY33" s="830"/>
      <c r="AZ33" s="831"/>
      <c r="BA33" s="831"/>
      <c r="BB33" s="831"/>
      <c r="BC33" s="831"/>
      <c r="BD33" s="831"/>
      <c r="BE33" s="832" t="s">
        <v>394</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15">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15">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15">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15">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15">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15">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15">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15">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15">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15">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15">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15">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15">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15">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15">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15">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15">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15">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15">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15">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15">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15">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15">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15">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15">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15">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15">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15">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
      <c r="A63" s="236"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11493</v>
      </c>
      <c r="AG63" s="844"/>
      <c r="AH63" s="844"/>
      <c r="AI63" s="844"/>
      <c r="AJ63" s="845"/>
      <c r="AK63" s="846"/>
      <c r="AL63" s="841"/>
      <c r="AM63" s="841"/>
      <c r="AN63" s="841"/>
      <c r="AO63" s="841"/>
      <c r="AP63" s="844">
        <v>95077</v>
      </c>
      <c r="AQ63" s="844"/>
      <c r="AR63" s="844"/>
      <c r="AS63" s="844"/>
      <c r="AT63" s="844"/>
      <c r="AU63" s="844">
        <v>51295</v>
      </c>
      <c r="AV63" s="844"/>
      <c r="AW63" s="844"/>
      <c r="AX63" s="844"/>
      <c r="AY63" s="844"/>
      <c r="AZ63" s="848"/>
      <c r="BA63" s="848"/>
      <c r="BB63" s="848"/>
      <c r="BC63" s="848"/>
      <c r="BD63" s="848"/>
      <c r="BE63" s="849"/>
      <c r="BF63" s="849"/>
      <c r="BG63" s="849"/>
      <c r="BH63" s="849"/>
      <c r="BI63" s="850"/>
      <c r="BJ63" s="851" t="s">
        <v>122</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
      <c r="A65" s="228" t="s">
        <v>399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364</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570</v>
      </c>
      <c r="C68" s="870"/>
      <c r="D68" s="870"/>
      <c r="E68" s="870"/>
      <c r="F68" s="870"/>
      <c r="G68" s="870"/>
      <c r="H68" s="870"/>
      <c r="I68" s="870"/>
      <c r="J68" s="870"/>
      <c r="K68" s="870"/>
      <c r="L68" s="870"/>
      <c r="M68" s="870"/>
      <c r="N68" s="870"/>
      <c r="O68" s="870"/>
      <c r="P68" s="871"/>
      <c r="Q68" s="872">
        <v>87515</v>
      </c>
      <c r="R68" s="866"/>
      <c r="S68" s="866"/>
      <c r="T68" s="866"/>
      <c r="U68" s="866"/>
      <c r="V68" s="866">
        <v>81346</v>
      </c>
      <c r="W68" s="866"/>
      <c r="X68" s="866"/>
      <c r="Y68" s="866"/>
      <c r="Z68" s="866"/>
      <c r="AA68" s="866">
        <v>6169</v>
      </c>
      <c r="AB68" s="866"/>
      <c r="AC68" s="866"/>
      <c r="AD68" s="866"/>
      <c r="AE68" s="866"/>
      <c r="AF68" s="866">
        <v>13225</v>
      </c>
      <c r="AG68" s="866"/>
      <c r="AH68" s="866"/>
      <c r="AI68" s="866"/>
      <c r="AJ68" s="866"/>
      <c r="AK68" s="866" t="s">
        <v>489</v>
      </c>
      <c r="AL68" s="866"/>
      <c r="AM68" s="866"/>
      <c r="AN68" s="866"/>
      <c r="AO68" s="866"/>
      <c r="AP68" s="866" t="s">
        <v>489</v>
      </c>
      <c r="AQ68" s="866"/>
      <c r="AR68" s="866"/>
      <c r="AS68" s="866"/>
      <c r="AT68" s="866"/>
      <c r="AU68" s="866" t="s">
        <v>489</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3" t="s">
        <v>562</v>
      </c>
      <c r="C69" s="874"/>
      <c r="D69" s="874"/>
      <c r="E69" s="874"/>
      <c r="F69" s="874"/>
      <c r="G69" s="874"/>
      <c r="H69" s="874"/>
      <c r="I69" s="874"/>
      <c r="J69" s="874"/>
      <c r="K69" s="874"/>
      <c r="L69" s="874"/>
      <c r="M69" s="874"/>
      <c r="N69" s="874"/>
      <c r="O69" s="874"/>
      <c r="P69" s="875"/>
      <c r="Q69" s="876">
        <v>1</v>
      </c>
      <c r="R69" s="830"/>
      <c r="S69" s="830"/>
      <c r="T69" s="830"/>
      <c r="U69" s="830"/>
      <c r="V69" s="830">
        <v>1</v>
      </c>
      <c r="W69" s="830"/>
      <c r="X69" s="830"/>
      <c r="Y69" s="830"/>
      <c r="Z69" s="830"/>
      <c r="AA69" s="830">
        <v>0</v>
      </c>
      <c r="AB69" s="830"/>
      <c r="AC69" s="830"/>
      <c r="AD69" s="830"/>
      <c r="AE69" s="830"/>
      <c r="AF69" s="830">
        <v>0</v>
      </c>
      <c r="AG69" s="830"/>
      <c r="AH69" s="830"/>
      <c r="AI69" s="830"/>
      <c r="AJ69" s="830"/>
      <c r="AK69" s="830">
        <v>1</v>
      </c>
      <c r="AL69" s="830"/>
      <c r="AM69" s="830"/>
      <c r="AN69" s="830"/>
      <c r="AO69" s="830"/>
      <c r="AP69" s="830" t="s">
        <v>489</v>
      </c>
      <c r="AQ69" s="830"/>
      <c r="AR69" s="830"/>
      <c r="AS69" s="830"/>
      <c r="AT69" s="830"/>
      <c r="AU69" s="830" t="s">
        <v>489</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15">
      <c r="A70" s="234">
        <v>3</v>
      </c>
      <c r="B70" s="873" t="s">
        <v>563</v>
      </c>
      <c r="C70" s="874"/>
      <c r="D70" s="874"/>
      <c r="E70" s="874"/>
      <c r="F70" s="874"/>
      <c r="G70" s="874"/>
      <c r="H70" s="874"/>
      <c r="I70" s="874"/>
      <c r="J70" s="874"/>
      <c r="K70" s="874"/>
      <c r="L70" s="874"/>
      <c r="M70" s="874"/>
      <c r="N70" s="874"/>
      <c r="O70" s="874"/>
      <c r="P70" s="875"/>
      <c r="Q70" s="876">
        <v>25</v>
      </c>
      <c r="R70" s="830"/>
      <c r="S70" s="830"/>
      <c r="T70" s="830"/>
      <c r="U70" s="830"/>
      <c r="V70" s="830">
        <v>23</v>
      </c>
      <c r="W70" s="830"/>
      <c r="X70" s="830"/>
      <c r="Y70" s="830"/>
      <c r="Z70" s="830"/>
      <c r="AA70" s="830">
        <v>2</v>
      </c>
      <c r="AB70" s="830"/>
      <c r="AC70" s="830"/>
      <c r="AD70" s="830"/>
      <c r="AE70" s="830"/>
      <c r="AF70" s="830">
        <v>2</v>
      </c>
      <c r="AG70" s="830"/>
      <c r="AH70" s="830"/>
      <c r="AI70" s="830"/>
      <c r="AJ70" s="830"/>
      <c r="AK70" s="830" t="s">
        <v>489</v>
      </c>
      <c r="AL70" s="830"/>
      <c r="AM70" s="830"/>
      <c r="AN70" s="830"/>
      <c r="AO70" s="830"/>
      <c r="AP70" s="830" t="s">
        <v>489</v>
      </c>
      <c r="AQ70" s="830"/>
      <c r="AR70" s="830"/>
      <c r="AS70" s="830"/>
      <c r="AT70" s="830"/>
      <c r="AU70" s="830" t="s">
        <v>489</v>
      </c>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15">
      <c r="A71" s="234">
        <v>4</v>
      </c>
      <c r="B71" s="873" t="s">
        <v>564</v>
      </c>
      <c r="C71" s="874"/>
      <c r="D71" s="874"/>
      <c r="E71" s="874"/>
      <c r="F71" s="874"/>
      <c r="G71" s="874"/>
      <c r="H71" s="874"/>
      <c r="I71" s="874"/>
      <c r="J71" s="874"/>
      <c r="K71" s="874"/>
      <c r="L71" s="874"/>
      <c r="M71" s="874"/>
      <c r="N71" s="874"/>
      <c r="O71" s="874"/>
      <c r="P71" s="875"/>
      <c r="Q71" s="876">
        <v>106</v>
      </c>
      <c r="R71" s="830"/>
      <c r="S71" s="830"/>
      <c r="T71" s="830"/>
      <c r="U71" s="830"/>
      <c r="V71" s="830">
        <v>103</v>
      </c>
      <c r="W71" s="830"/>
      <c r="X71" s="830"/>
      <c r="Y71" s="830"/>
      <c r="Z71" s="830"/>
      <c r="AA71" s="830">
        <v>3</v>
      </c>
      <c r="AB71" s="830"/>
      <c r="AC71" s="830"/>
      <c r="AD71" s="830"/>
      <c r="AE71" s="830"/>
      <c r="AF71" s="830">
        <v>3</v>
      </c>
      <c r="AG71" s="830"/>
      <c r="AH71" s="830"/>
      <c r="AI71" s="830"/>
      <c r="AJ71" s="830"/>
      <c r="AK71" s="830" t="s">
        <v>489</v>
      </c>
      <c r="AL71" s="830"/>
      <c r="AM71" s="830"/>
      <c r="AN71" s="830"/>
      <c r="AO71" s="830"/>
      <c r="AP71" s="830" t="s">
        <v>489</v>
      </c>
      <c r="AQ71" s="830"/>
      <c r="AR71" s="830"/>
      <c r="AS71" s="830"/>
      <c r="AT71" s="830"/>
      <c r="AU71" s="830" t="s">
        <v>489</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3" t="s">
        <v>565</v>
      </c>
      <c r="C72" s="874"/>
      <c r="D72" s="874"/>
      <c r="E72" s="874"/>
      <c r="F72" s="874"/>
      <c r="G72" s="874"/>
      <c r="H72" s="874"/>
      <c r="I72" s="874"/>
      <c r="J72" s="874"/>
      <c r="K72" s="874"/>
      <c r="L72" s="874"/>
      <c r="M72" s="874"/>
      <c r="N72" s="874"/>
      <c r="O72" s="874"/>
      <c r="P72" s="875"/>
      <c r="Q72" s="876">
        <v>16692</v>
      </c>
      <c r="R72" s="830"/>
      <c r="S72" s="830"/>
      <c r="T72" s="830"/>
      <c r="U72" s="830"/>
      <c r="V72" s="830">
        <v>16687</v>
      </c>
      <c r="W72" s="830"/>
      <c r="X72" s="830"/>
      <c r="Y72" s="830"/>
      <c r="Z72" s="830"/>
      <c r="AA72" s="830">
        <v>5</v>
      </c>
      <c r="AB72" s="830"/>
      <c r="AC72" s="830"/>
      <c r="AD72" s="830"/>
      <c r="AE72" s="830"/>
      <c r="AF72" s="830" t="s">
        <v>552</v>
      </c>
      <c r="AG72" s="830"/>
      <c r="AH72" s="830"/>
      <c r="AI72" s="830"/>
      <c r="AJ72" s="830"/>
      <c r="AK72" s="830" t="s">
        <v>489</v>
      </c>
      <c r="AL72" s="830"/>
      <c r="AM72" s="830"/>
      <c r="AN72" s="830"/>
      <c r="AO72" s="830"/>
      <c r="AP72" s="830">
        <v>18216</v>
      </c>
      <c r="AQ72" s="830"/>
      <c r="AR72" s="830"/>
      <c r="AS72" s="830"/>
      <c r="AT72" s="830"/>
      <c r="AU72" s="830">
        <v>747</v>
      </c>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3" t="s">
        <v>566</v>
      </c>
      <c r="C73" s="874"/>
      <c r="D73" s="874"/>
      <c r="E73" s="874"/>
      <c r="F73" s="874"/>
      <c r="G73" s="874"/>
      <c r="H73" s="874"/>
      <c r="I73" s="874"/>
      <c r="J73" s="874"/>
      <c r="K73" s="874"/>
      <c r="L73" s="874"/>
      <c r="M73" s="874"/>
      <c r="N73" s="874"/>
      <c r="O73" s="874"/>
      <c r="P73" s="875"/>
      <c r="Q73" s="876">
        <v>230</v>
      </c>
      <c r="R73" s="830"/>
      <c r="S73" s="830"/>
      <c r="T73" s="830"/>
      <c r="U73" s="830"/>
      <c r="V73" s="830">
        <v>195</v>
      </c>
      <c r="W73" s="830"/>
      <c r="X73" s="830"/>
      <c r="Y73" s="830"/>
      <c r="Z73" s="830"/>
      <c r="AA73" s="830">
        <v>35</v>
      </c>
      <c r="AB73" s="830"/>
      <c r="AC73" s="830"/>
      <c r="AD73" s="830"/>
      <c r="AE73" s="830"/>
      <c r="AF73" s="830">
        <v>35</v>
      </c>
      <c r="AG73" s="830"/>
      <c r="AH73" s="830"/>
      <c r="AI73" s="830"/>
      <c r="AJ73" s="830"/>
      <c r="AK73" s="830" t="s">
        <v>489</v>
      </c>
      <c r="AL73" s="830"/>
      <c r="AM73" s="830"/>
      <c r="AN73" s="830"/>
      <c r="AO73" s="830"/>
      <c r="AP73" s="830" t="s">
        <v>552</v>
      </c>
      <c r="AQ73" s="830"/>
      <c r="AR73" s="830"/>
      <c r="AS73" s="830"/>
      <c r="AT73" s="830"/>
      <c r="AU73" s="830" t="s">
        <v>552</v>
      </c>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3" t="s">
        <v>567</v>
      </c>
      <c r="C74" s="874"/>
      <c r="D74" s="874"/>
      <c r="E74" s="874"/>
      <c r="F74" s="874"/>
      <c r="G74" s="874"/>
      <c r="H74" s="874"/>
      <c r="I74" s="874"/>
      <c r="J74" s="874"/>
      <c r="K74" s="874"/>
      <c r="L74" s="874"/>
      <c r="M74" s="874"/>
      <c r="N74" s="874"/>
      <c r="O74" s="874"/>
      <c r="P74" s="875"/>
      <c r="Q74" s="876">
        <v>1359863</v>
      </c>
      <c r="R74" s="830"/>
      <c r="S74" s="830"/>
      <c r="T74" s="830"/>
      <c r="U74" s="830"/>
      <c r="V74" s="830">
        <v>1332205</v>
      </c>
      <c r="W74" s="830"/>
      <c r="X74" s="830"/>
      <c r="Y74" s="830"/>
      <c r="Z74" s="830"/>
      <c r="AA74" s="830">
        <v>27659</v>
      </c>
      <c r="AB74" s="830"/>
      <c r="AC74" s="830"/>
      <c r="AD74" s="830"/>
      <c r="AE74" s="830"/>
      <c r="AF74" s="830">
        <v>27659</v>
      </c>
      <c r="AG74" s="830"/>
      <c r="AH74" s="830"/>
      <c r="AI74" s="830"/>
      <c r="AJ74" s="830"/>
      <c r="AK74" s="830">
        <v>9500</v>
      </c>
      <c r="AL74" s="830"/>
      <c r="AM74" s="830"/>
      <c r="AN74" s="830"/>
      <c r="AO74" s="830"/>
      <c r="AP74" s="830" t="s">
        <v>552</v>
      </c>
      <c r="AQ74" s="830"/>
      <c r="AR74" s="830"/>
      <c r="AS74" s="830"/>
      <c r="AT74" s="830"/>
      <c r="AU74" s="830" t="s">
        <v>552</v>
      </c>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3" t="s">
        <v>568</v>
      </c>
      <c r="C75" s="874"/>
      <c r="D75" s="874"/>
      <c r="E75" s="874"/>
      <c r="F75" s="874"/>
      <c r="G75" s="874"/>
      <c r="H75" s="874"/>
      <c r="I75" s="874"/>
      <c r="J75" s="874"/>
      <c r="K75" s="874"/>
      <c r="L75" s="874"/>
      <c r="M75" s="874"/>
      <c r="N75" s="874"/>
      <c r="O75" s="874"/>
      <c r="P75" s="875"/>
      <c r="Q75" s="877">
        <v>38885</v>
      </c>
      <c r="R75" s="878"/>
      <c r="S75" s="878"/>
      <c r="T75" s="878"/>
      <c r="U75" s="834"/>
      <c r="V75" s="879">
        <v>35641</v>
      </c>
      <c r="W75" s="878"/>
      <c r="X75" s="878"/>
      <c r="Y75" s="878"/>
      <c r="Z75" s="834"/>
      <c r="AA75" s="879">
        <v>3244</v>
      </c>
      <c r="AB75" s="878"/>
      <c r="AC75" s="878"/>
      <c r="AD75" s="878"/>
      <c r="AE75" s="834"/>
      <c r="AF75" s="879">
        <v>26209</v>
      </c>
      <c r="AG75" s="878"/>
      <c r="AH75" s="878"/>
      <c r="AI75" s="878"/>
      <c r="AJ75" s="834"/>
      <c r="AK75" s="879" t="s">
        <v>552</v>
      </c>
      <c r="AL75" s="878"/>
      <c r="AM75" s="878"/>
      <c r="AN75" s="878"/>
      <c r="AO75" s="834"/>
      <c r="AP75" s="879">
        <v>94795</v>
      </c>
      <c r="AQ75" s="878"/>
      <c r="AR75" s="878"/>
      <c r="AS75" s="878"/>
      <c r="AT75" s="834"/>
      <c r="AU75" s="879" t="s">
        <v>552</v>
      </c>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3" t="s">
        <v>569</v>
      </c>
      <c r="C76" s="874"/>
      <c r="D76" s="874"/>
      <c r="E76" s="874"/>
      <c r="F76" s="874"/>
      <c r="G76" s="874"/>
      <c r="H76" s="874"/>
      <c r="I76" s="874"/>
      <c r="J76" s="874"/>
      <c r="K76" s="874"/>
      <c r="L76" s="874"/>
      <c r="M76" s="874"/>
      <c r="N76" s="874"/>
      <c r="O76" s="874"/>
      <c r="P76" s="875"/>
      <c r="Q76" s="877">
        <v>6635</v>
      </c>
      <c r="R76" s="878"/>
      <c r="S76" s="878"/>
      <c r="T76" s="878"/>
      <c r="U76" s="834"/>
      <c r="V76" s="879">
        <v>5820</v>
      </c>
      <c r="W76" s="878"/>
      <c r="X76" s="878"/>
      <c r="Y76" s="878"/>
      <c r="Z76" s="834"/>
      <c r="AA76" s="879">
        <v>815</v>
      </c>
      <c r="AB76" s="878"/>
      <c r="AC76" s="878"/>
      <c r="AD76" s="878"/>
      <c r="AE76" s="834"/>
      <c r="AF76" s="879">
        <v>19303</v>
      </c>
      <c r="AG76" s="878"/>
      <c r="AH76" s="878"/>
      <c r="AI76" s="878"/>
      <c r="AJ76" s="834"/>
      <c r="AK76" s="879" t="s">
        <v>552</v>
      </c>
      <c r="AL76" s="878"/>
      <c r="AM76" s="878"/>
      <c r="AN76" s="878"/>
      <c r="AO76" s="834"/>
      <c r="AP76" s="879">
        <v>22689</v>
      </c>
      <c r="AQ76" s="878"/>
      <c r="AR76" s="878"/>
      <c r="AS76" s="878"/>
      <c r="AT76" s="834"/>
      <c r="AU76" s="879" t="s">
        <v>552</v>
      </c>
      <c r="AV76" s="878"/>
      <c r="AW76" s="878"/>
      <c r="AX76" s="878"/>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86436</v>
      </c>
      <c r="AG88" s="844"/>
      <c r="AH88" s="844"/>
      <c r="AI88" s="844"/>
      <c r="AJ88" s="844"/>
      <c r="AK88" s="841"/>
      <c r="AL88" s="841"/>
      <c r="AM88" s="841"/>
      <c r="AN88" s="841"/>
      <c r="AO88" s="841"/>
      <c r="AP88" s="844">
        <v>135700</v>
      </c>
      <c r="AQ88" s="844"/>
      <c r="AR88" s="844"/>
      <c r="AS88" s="844"/>
      <c r="AT88" s="844"/>
      <c r="AU88" s="844">
        <v>747</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1234</v>
      </c>
      <c r="CS102" s="852"/>
      <c r="CT102" s="852"/>
      <c r="CU102" s="852"/>
      <c r="CV102" s="891"/>
      <c r="CW102" s="890"/>
      <c r="CX102" s="852"/>
      <c r="CY102" s="852"/>
      <c r="CZ102" s="852"/>
      <c r="DA102" s="891"/>
      <c r="DB102" s="890">
        <v>1509</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26"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8967450</v>
      </c>
      <c r="AB110" s="900"/>
      <c r="AC110" s="900"/>
      <c r="AD110" s="900"/>
      <c r="AE110" s="901"/>
      <c r="AF110" s="902">
        <v>9055193</v>
      </c>
      <c r="AG110" s="900"/>
      <c r="AH110" s="900"/>
      <c r="AI110" s="900"/>
      <c r="AJ110" s="901"/>
      <c r="AK110" s="902">
        <v>8684374</v>
      </c>
      <c r="AL110" s="900"/>
      <c r="AM110" s="900"/>
      <c r="AN110" s="900"/>
      <c r="AO110" s="901"/>
      <c r="AP110" s="903">
        <v>16.399999999999999</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95057338</v>
      </c>
      <c r="BR110" s="931"/>
      <c r="BS110" s="931"/>
      <c r="BT110" s="931"/>
      <c r="BU110" s="931"/>
      <c r="BV110" s="931">
        <v>92404489</v>
      </c>
      <c r="BW110" s="931"/>
      <c r="BX110" s="931"/>
      <c r="BY110" s="931"/>
      <c r="BZ110" s="931"/>
      <c r="CA110" s="931">
        <v>88642727</v>
      </c>
      <c r="CB110" s="931"/>
      <c r="CC110" s="931"/>
      <c r="CD110" s="931"/>
      <c r="CE110" s="931"/>
      <c r="CF110" s="944">
        <v>167.4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v>1929944</v>
      </c>
      <c r="DR110" s="931"/>
      <c r="DS110" s="931"/>
      <c r="DT110" s="931"/>
      <c r="DU110" s="931"/>
      <c r="DV110" s="932">
        <v>3.6</v>
      </c>
      <c r="DW110" s="932"/>
      <c r="DX110" s="932"/>
      <c r="DY110" s="932"/>
      <c r="DZ110" s="933"/>
    </row>
    <row r="111" spans="1:131" s="226"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v>1929944</v>
      </c>
      <c r="CB111" s="926"/>
      <c r="CC111" s="926"/>
      <c r="CD111" s="926"/>
      <c r="CE111" s="926"/>
      <c r="CF111" s="920">
        <v>3.6</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6"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55342526</v>
      </c>
      <c r="BR112" s="926"/>
      <c r="BS112" s="926"/>
      <c r="BT112" s="926"/>
      <c r="BU112" s="926"/>
      <c r="BV112" s="926">
        <v>52123763</v>
      </c>
      <c r="BW112" s="926"/>
      <c r="BX112" s="926"/>
      <c r="BY112" s="926"/>
      <c r="BZ112" s="926"/>
      <c r="CA112" s="926">
        <v>51296012</v>
      </c>
      <c r="CB112" s="926"/>
      <c r="CC112" s="926"/>
      <c r="CD112" s="926"/>
      <c r="CE112" s="926"/>
      <c r="CF112" s="920">
        <v>96.8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6"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4705494</v>
      </c>
      <c r="AB113" s="938"/>
      <c r="AC113" s="938"/>
      <c r="AD113" s="938"/>
      <c r="AE113" s="939"/>
      <c r="AF113" s="940">
        <v>4641615</v>
      </c>
      <c r="AG113" s="938"/>
      <c r="AH113" s="938"/>
      <c r="AI113" s="938"/>
      <c r="AJ113" s="939"/>
      <c r="AK113" s="940">
        <v>4520372</v>
      </c>
      <c r="AL113" s="938"/>
      <c r="AM113" s="938"/>
      <c r="AN113" s="938"/>
      <c r="AO113" s="939"/>
      <c r="AP113" s="941">
        <v>8.5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794213</v>
      </c>
      <c r="BR113" s="926"/>
      <c r="BS113" s="926"/>
      <c r="BT113" s="926"/>
      <c r="BU113" s="926"/>
      <c r="BV113" s="926">
        <v>807387</v>
      </c>
      <c r="BW113" s="926"/>
      <c r="BX113" s="926"/>
      <c r="BY113" s="926"/>
      <c r="BZ113" s="926"/>
      <c r="CA113" s="926">
        <v>746865</v>
      </c>
      <c r="CB113" s="926"/>
      <c r="CC113" s="926"/>
      <c r="CD113" s="926"/>
      <c r="CE113" s="926"/>
      <c r="CF113" s="920">
        <v>1.4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6"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56046</v>
      </c>
      <c r="AB114" s="959"/>
      <c r="AC114" s="959"/>
      <c r="AD114" s="959"/>
      <c r="AE114" s="960"/>
      <c r="AF114" s="961">
        <v>32974</v>
      </c>
      <c r="AG114" s="959"/>
      <c r="AH114" s="959"/>
      <c r="AI114" s="959"/>
      <c r="AJ114" s="960"/>
      <c r="AK114" s="961">
        <v>90825</v>
      </c>
      <c r="AL114" s="959"/>
      <c r="AM114" s="959"/>
      <c r="AN114" s="959"/>
      <c r="AO114" s="960"/>
      <c r="AP114" s="962">
        <v>0.2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12039944</v>
      </c>
      <c r="BR114" s="926"/>
      <c r="BS114" s="926"/>
      <c r="BT114" s="926"/>
      <c r="BU114" s="926"/>
      <c r="BV114" s="926">
        <v>12429882</v>
      </c>
      <c r="BW114" s="926"/>
      <c r="BX114" s="926"/>
      <c r="BY114" s="926"/>
      <c r="BZ114" s="926"/>
      <c r="CA114" s="926">
        <v>13091117</v>
      </c>
      <c r="CB114" s="926"/>
      <c r="CC114" s="926"/>
      <c r="CD114" s="926"/>
      <c r="CE114" s="926"/>
      <c r="CF114" s="920">
        <v>24.7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6"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6"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76</v>
      </c>
      <c r="AB116" s="959"/>
      <c r="AC116" s="959"/>
      <c r="AD116" s="959"/>
      <c r="AE116" s="960"/>
      <c r="AF116" s="961">
        <v>110</v>
      </c>
      <c r="AG116" s="959"/>
      <c r="AH116" s="959"/>
      <c r="AI116" s="959"/>
      <c r="AJ116" s="960"/>
      <c r="AK116" s="961">
        <v>270</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6"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13729066</v>
      </c>
      <c r="AB117" s="979"/>
      <c r="AC117" s="979"/>
      <c r="AD117" s="979"/>
      <c r="AE117" s="980"/>
      <c r="AF117" s="981">
        <v>13729892</v>
      </c>
      <c r="AG117" s="979"/>
      <c r="AH117" s="979"/>
      <c r="AI117" s="979"/>
      <c r="AJ117" s="980"/>
      <c r="AK117" s="981">
        <v>13295841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6"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6"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7" t="s">
        <v>177</v>
      </c>
      <c r="BA119" s="247"/>
      <c r="BB119" s="247"/>
      <c r="BC119" s="247"/>
      <c r="BD119" s="247"/>
      <c r="BE119" s="247"/>
      <c r="BF119" s="247"/>
      <c r="BG119" s="247"/>
      <c r="BH119" s="247"/>
      <c r="BI119" s="247"/>
      <c r="BJ119" s="247"/>
      <c r="BK119" s="247"/>
      <c r="BL119" s="247"/>
      <c r="BM119" s="247"/>
      <c r="BN119" s="247"/>
      <c r="BO119" s="977" t="s">
        <v>443</v>
      </c>
      <c r="BP119" s="1005"/>
      <c r="BQ119" s="999">
        <v>163234021</v>
      </c>
      <c r="BR119" s="1000"/>
      <c r="BS119" s="1000"/>
      <c r="BT119" s="1000"/>
      <c r="BU119" s="1000"/>
      <c r="BV119" s="1000">
        <v>157765521</v>
      </c>
      <c r="BW119" s="1000"/>
      <c r="BX119" s="1000"/>
      <c r="BY119" s="1000"/>
      <c r="BZ119" s="1000"/>
      <c r="CA119" s="1000">
        <v>155706665</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26"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11285686</v>
      </c>
      <c r="BR120" s="931"/>
      <c r="BS120" s="931"/>
      <c r="BT120" s="931"/>
      <c r="BU120" s="931"/>
      <c r="BV120" s="931">
        <v>12855148</v>
      </c>
      <c r="BW120" s="931"/>
      <c r="BX120" s="931"/>
      <c r="BY120" s="931"/>
      <c r="BZ120" s="931"/>
      <c r="CA120" s="931">
        <v>13908601</v>
      </c>
      <c r="CB120" s="931"/>
      <c r="CC120" s="931"/>
      <c r="CD120" s="931"/>
      <c r="CE120" s="931"/>
      <c r="CF120" s="944">
        <v>26.3</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48358160</v>
      </c>
      <c r="DH120" s="931"/>
      <c r="DI120" s="931"/>
      <c r="DJ120" s="931"/>
      <c r="DK120" s="931"/>
      <c r="DL120" s="931">
        <v>45896041</v>
      </c>
      <c r="DM120" s="931"/>
      <c r="DN120" s="931"/>
      <c r="DO120" s="931"/>
      <c r="DP120" s="931"/>
      <c r="DQ120" s="931">
        <v>44968226</v>
      </c>
      <c r="DR120" s="931"/>
      <c r="DS120" s="931"/>
      <c r="DT120" s="931"/>
      <c r="DU120" s="931"/>
      <c r="DV120" s="932">
        <v>84.9</v>
      </c>
      <c r="DW120" s="932"/>
      <c r="DX120" s="932"/>
      <c r="DY120" s="932"/>
      <c r="DZ120" s="933"/>
    </row>
    <row r="121" spans="1:130" s="226"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44185308</v>
      </c>
      <c r="BR121" s="926"/>
      <c r="BS121" s="926"/>
      <c r="BT121" s="926"/>
      <c r="BU121" s="926"/>
      <c r="BV121" s="926">
        <v>43863990</v>
      </c>
      <c r="BW121" s="926"/>
      <c r="BX121" s="926"/>
      <c r="BY121" s="926"/>
      <c r="BZ121" s="926"/>
      <c r="CA121" s="926">
        <v>43057694</v>
      </c>
      <c r="CB121" s="926"/>
      <c r="CC121" s="926"/>
      <c r="CD121" s="926"/>
      <c r="CE121" s="926"/>
      <c r="CF121" s="920">
        <v>81.3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6886117</v>
      </c>
      <c r="DH121" s="926"/>
      <c r="DI121" s="926"/>
      <c r="DJ121" s="926"/>
      <c r="DK121" s="926"/>
      <c r="DL121" s="926">
        <v>6166151</v>
      </c>
      <c r="DM121" s="926"/>
      <c r="DN121" s="926"/>
      <c r="DO121" s="926"/>
      <c r="DP121" s="926"/>
      <c r="DQ121" s="926">
        <v>6290292</v>
      </c>
      <c r="DR121" s="926"/>
      <c r="DS121" s="926"/>
      <c r="DT121" s="926"/>
      <c r="DU121" s="926"/>
      <c r="DV121" s="927">
        <v>11.9</v>
      </c>
      <c r="DW121" s="927"/>
      <c r="DX121" s="927"/>
      <c r="DY121" s="927"/>
      <c r="DZ121" s="928"/>
    </row>
    <row r="122" spans="1:130" s="226"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112230787</v>
      </c>
      <c r="BR122" s="1000"/>
      <c r="BS122" s="1000"/>
      <c r="BT122" s="1000"/>
      <c r="BU122" s="1000"/>
      <c r="BV122" s="1000">
        <v>108517873</v>
      </c>
      <c r="BW122" s="1000"/>
      <c r="BX122" s="1000"/>
      <c r="BY122" s="1000"/>
      <c r="BZ122" s="1000"/>
      <c r="CA122" s="1000">
        <v>103629706</v>
      </c>
      <c r="CB122" s="1000"/>
      <c r="CC122" s="1000"/>
      <c r="CD122" s="1000"/>
      <c r="CE122" s="1000"/>
      <c r="CF122" s="1017">
        <v>195.6</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98249</v>
      </c>
      <c r="DH122" s="926"/>
      <c r="DI122" s="926"/>
      <c r="DJ122" s="926"/>
      <c r="DK122" s="926"/>
      <c r="DL122" s="926">
        <v>61571</v>
      </c>
      <c r="DM122" s="926"/>
      <c r="DN122" s="926"/>
      <c r="DO122" s="926"/>
      <c r="DP122" s="926"/>
      <c r="DQ122" s="926">
        <v>37494</v>
      </c>
      <c r="DR122" s="926"/>
      <c r="DS122" s="926"/>
      <c r="DT122" s="926"/>
      <c r="DU122" s="926"/>
      <c r="DV122" s="927">
        <v>0.1</v>
      </c>
      <c r="DW122" s="927"/>
      <c r="DX122" s="927"/>
      <c r="DY122" s="927"/>
      <c r="DZ122" s="928"/>
    </row>
    <row r="123" spans="1:130" s="226"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7" t="s">
        <v>177</v>
      </c>
      <c r="BA123" s="247"/>
      <c r="BB123" s="247"/>
      <c r="BC123" s="247"/>
      <c r="BD123" s="247"/>
      <c r="BE123" s="247"/>
      <c r="BF123" s="247"/>
      <c r="BG123" s="247"/>
      <c r="BH123" s="247"/>
      <c r="BI123" s="247"/>
      <c r="BJ123" s="247"/>
      <c r="BK123" s="247"/>
      <c r="BL123" s="247"/>
      <c r="BM123" s="247"/>
      <c r="BN123" s="247"/>
      <c r="BO123" s="977" t="s">
        <v>451</v>
      </c>
      <c r="BP123" s="1005"/>
      <c r="BQ123" s="1063">
        <v>167701781</v>
      </c>
      <c r="BR123" s="1064"/>
      <c r="BS123" s="1064"/>
      <c r="BT123" s="1064"/>
      <c r="BU123" s="1064"/>
      <c r="BV123" s="1064">
        <v>165237011</v>
      </c>
      <c r="BW123" s="1064"/>
      <c r="BX123" s="1064"/>
      <c r="BY123" s="1064"/>
      <c r="BZ123" s="1064"/>
      <c r="CA123" s="1064">
        <v>160596001</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6"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26"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6"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6"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8"/>
      <c r="AV127" s="228"/>
      <c r="AW127" s="228"/>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6"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3235515</v>
      </c>
      <c r="AB128" s="1046"/>
      <c r="AC128" s="1046"/>
      <c r="AD128" s="1046"/>
      <c r="AE128" s="1047"/>
      <c r="AF128" s="1048">
        <v>3278665</v>
      </c>
      <c r="AG128" s="1046"/>
      <c r="AH128" s="1046"/>
      <c r="AI128" s="1046"/>
      <c r="AJ128" s="1047"/>
      <c r="AK128" s="1048">
        <v>3333199</v>
      </c>
      <c r="AL128" s="1046"/>
      <c r="AM128" s="1046"/>
      <c r="AN128" s="1046"/>
      <c r="AO128" s="1047"/>
      <c r="AP128" s="1049"/>
      <c r="AQ128" s="1050"/>
      <c r="AR128" s="1050"/>
      <c r="AS128" s="1050"/>
      <c r="AT128" s="1051"/>
      <c r="AU128" s="228"/>
      <c r="AV128" s="228"/>
      <c r="AW128" s="228"/>
      <c r="AX128" s="896" t="s">
        <v>465</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26"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60941803</v>
      </c>
      <c r="AB129" s="959"/>
      <c r="AC129" s="959"/>
      <c r="AD129" s="959"/>
      <c r="AE129" s="960"/>
      <c r="AF129" s="961">
        <v>60034696</v>
      </c>
      <c r="AG129" s="959"/>
      <c r="AH129" s="959"/>
      <c r="AI129" s="959"/>
      <c r="AJ129" s="960"/>
      <c r="AK129" s="961">
        <v>61493041</v>
      </c>
      <c r="AL129" s="959"/>
      <c r="AM129" s="959"/>
      <c r="AN129" s="959"/>
      <c r="AO129" s="960"/>
      <c r="AP129" s="1073"/>
      <c r="AQ129" s="1074"/>
      <c r="AR129" s="1074"/>
      <c r="AS129" s="1074"/>
      <c r="AT129" s="1075"/>
      <c r="AU129" s="229"/>
      <c r="AV129" s="229"/>
      <c r="AW129" s="229"/>
      <c r="AX129" s="1065" t="s">
        <v>468</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8711516</v>
      </c>
      <c r="AB130" s="959"/>
      <c r="AC130" s="959"/>
      <c r="AD130" s="959"/>
      <c r="AE130" s="960"/>
      <c r="AF130" s="961">
        <v>8729936</v>
      </c>
      <c r="AG130" s="959"/>
      <c r="AH130" s="959"/>
      <c r="AI130" s="959"/>
      <c r="AJ130" s="960"/>
      <c r="AK130" s="961">
        <v>8524902</v>
      </c>
      <c r="AL130" s="959"/>
      <c r="AM130" s="959"/>
      <c r="AN130" s="959"/>
      <c r="AO130" s="960"/>
      <c r="AP130" s="1073"/>
      <c r="AQ130" s="1074"/>
      <c r="AR130" s="1074"/>
      <c r="AS130" s="1074"/>
      <c r="AT130" s="1075"/>
      <c r="AU130" s="229"/>
      <c r="AV130" s="229"/>
      <c r="AW130" s="229"/>
      <c r="AX130" s="1065" t="s">
        <v>471</v>
      </c>
      <c r="AY130" s="923"/>
      <c r="AZ130" s="923"/>
      <c r="BA130" s="923"/>
      <c r="BB130" s="923"/>
      <c r="BC130" s="923"/>
      <c r="BD130" s="923"/>
      <c r="BE130" s="924"/>
      <c r="BF130" s="1101">
        <v>3.1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52230287</v>
      </c>
      <c r="AB131" s="986"/>
      <c r="AC131" s="986"/>
      <c r="AD131" s="986"/>
      <c r="AE131" s="987"/>
      <c r="AF131" s="985">
        <v>51304760</v>
      </c>
      <c r="AG131" s="986"/>
      <c r="AH131" s="986"/>
      <c r="AI131" s="986"/>
      <c r="AJ131" s="987"/>
      <c r="AK131" s="985">
        <v>52968139</v>
      </c>
      <c r="AL131" s="986"/>
      <c r="AM131" s="986"/>
      <c r="AN131" s="986"/>
      <c r="AO131" s="987"/>
      <c r="AP131" s="1110"/>
      <c r="AQ131" s="1111"/>
      <c r="AR131" s="1111"/>
      <c r="AS131" s="1111"/>
      <c r="AT131" s="1112"/>
      <c r="AU131" s="229"/>
      <c r="AV131" s="229"/>
      <c r="AW131" s="229"/>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3.4118805440000002</v>
      </c>
      <c r="AB132" s="1097"/>
      <c r="AC132" s="1097"/>
      <c r="AD132" s="1097"/>
      <c r="AE132" s="1098"/>
      <c r="AF132" s="1099">
        <v>3.355031775</v>
      </c>
      <c r="AG132" s="1097"/>
      <c r="AH132" s="1097"/>
      <c r="AI132" s="1097"/>
      <c r="AJ132" s="1098"/>
      <c r="AK132" s="1099">
        <v>2.7143487140000002</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3.7</v>
      </c>
      <c r="AB133" s="1080"/>
      <c r="AC133" s="1080"/>
      <c r="AD133" s="1080"/>
      <c r="AE133" s="1081"/>
      <c r="AF133" s="1079">
        <v>3.4</v>
      </c>
      <c r="AG133" s="1080"/>
      <c r="AH133" s="1080"/>
      <c r="AI133" s="1080"/>
      <c r="AJ133" s="1081"/>
      <c r="AK133" s="1079">
        <v>3.1</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Z36JSnS1mXSGJwaSW+lE/SYHc8/F3RhBGkAHBjfHKtAf44H18loFxisv9Gxu/5SJDlsqG/vo/pa+PlK6wVWzA==" saltValue="2GlFWPaJwD7JMPbVw5Cj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ZKmeHDkzEb9KhsyRU9vemx07T8szgHecCCrvRFN3mqnpZfAF5jCveh7IwOX1zkCLWq5zChq9l4Hq1uh6uzih8Q==" saltValue="WzdhCKCNU+4zk623ZF+k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3ifgGKoCqanQVMzZGh22va0cx+aECykQ9+mvrCv8QL1AqKEZBo8a5PtLWthfy4D0aI6UrwDWRcBac+FkXQ3g==" saltValue="caJcGTj/6QbAsVufZzVH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480</v>
      </c>
      <c r="AP7" s="268"/>
      <c r="AQ7" s="269" t="s">
        <v>481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482</v>
      </c>
      <c r="AQ8" s="275" t="s">
        <v>483</v>
      </c>
      <c r="AR8" s="276" t="s">
        <v>484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485</v>
      </c>
      <c r="AL9" s="1117"/>
      <c r="AM9" s="1117"/>
      <c r="AN9" s="1118"/>
      <c r="AO9" s="277">
        <v>18195752</v>
      </c>
      <c r="AP9" s="277">
        <v>69782</v>
      </c>
      <c r="AQ9" s="278">
        <v>62936</v>
      </c>
      <c r="AR9" s="279">
        <v>10.9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486</v>
      </c>
      <c r="AL10" s="1117"/>
      <c r="AM10" s="1117"/>
      <c r="AN10" s="1118"/>
      <c r="AO10" s="280">
        <v>287891</v>
      </c>
      <c r="AP10" s="280">
        <v>1104</v>
      </c>
      <c r="AQ10" s="281">
        <v>1734</v>
      </c>
      <c r="AR10" s="282">
        <v>-36.299999999999997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487</v>
      </c>
      <c r="AL11" s="1117"/>
      <c r="AM11" s="1117"/>
      <c r="AN11" s="1118"/>
      <c r="AO11" s="280">
        <v>763085</v>
      </c>
      <c r="AP11" s="280">
        <v>2926</v>
      </c>
      <c r="AQ11" s="281">
        <v>694</v>
      </c>
      <c r="AR11" s="282">
        <v>321.60000000000002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488</v>
      </c>
      <c r="AL12" s="1117"/>
      <c r="AM12" s="1117"/>
      <c r="AN12" s="1118"/>
      <c r="AO12" s="280" t="s">
        <v>489</v>
      </c>
      <c r="AP12" s="280" t="s">
        <v>489</v>
      </c>
      <c r="AQ12" s="281">
        <v>24</v>
      </c>
      <c r="AR12" s="282" t="s">
        <v>489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490</v>
      </c>
      <c r="AL13" s="1117"/>
      <c r="AM13" s="1117"/>
      <c r="AN13" s="1118"/>
      <c r="AO13" s="280">
        <v>422544</v>
      </c>
      <c r="AP13" s="280">
        <v>1620</v>
      </c>
      <c r="AQ13" s="281">
        <v>1996</v>
      </c>
      <c r="AR13" s="282">
        <v>-18.8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491</v>
      </c>
      <c r="AL14" s="1117"/>
      <c r="AM14" s="1117"/>
      <c r="AN14" s="1118"/>
      <c r="AO14" s="280">
        <v>413104</v>
      </c>
      <c r="AP14" s="280">
        <v>1584</v>
      </c>
      <c r="AQ14" s="281">
        <v>1351</v>
      </c>
      <c r="AR14" s="282">
        <v>17.2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492</v>
      </c>
      <c r="AL15" s="1120"/>
      <c r="AM15" s="1120"/>
      <c r="AN15" s="1121"/>
      <c r="AO15" s="280">
        <v>-392031</v>
      </c>
      <c r="AP15" s="280">
        <v>-1503</v>
      </c>
      <c r="AQ15" s="281">
        <v>-1933</v>
      </c>
      <c r="AR15" s="282">
        <v>-22.2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177</v>
      </c>
      <c r="AL16" s="1120"/>
      <c r="AM16" s="1120"/>
      <c r="AN16" s="1121"/>
      <c r="AO16" s="280">
        <v>19690345</v>
      </c>
      <c r="AP16" s="280">
        <v>75514</v>
      </c>
      <c r="AQ16" s="281">
        <v>66802</v>
      </c>
      <c r="AR16" s="282">
        <v>13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494</v>
      </c>
      <c r="AP20" s="289" t="s">
        <v>495</v>
      </c>
      <c r="AQ20" s="290" t="s">
        <v>496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497</v>
      </c>
      <c r="AL21" s="1123"/>
      <c r="AM21" s="1123"/>
      <c r="AN21" s="1124"/>
      <c r="AO21" s="293">
        <v>6.54</v>
      </c>
      <c r="AP21" s="294">
        <v>6.52</v>
      </c>
      <c r="AQ21" s="295">
        <v>0.02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498</v>
      </c>
      <c r="AL22" s="1123"/>
      <c r="AM22" s="1123"/>
      <c r="AN22" s="1124"/>
      <c r="AO22" s="298">
        <v>97.9</v>
      </c>
      <c r="AP22" s="299">
        <v>99.2</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500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480</v>
      </c>
      <c r="AP30" s="268"/>
      <c r="AQ30" s="269" t="s">
        <v>481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482</v>
      </c>
      <c r="AQ31" s="275" t="s">
        <v>483</v>
      </c>
      <c r="AR31" s="276" t="s">
        <v>484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502</v>
      </c>
      <c r="AL32" s="1131"/>
      <c r="AM32" s="1131"/>
      <c r="AN32" s="1132"/>
      <c r="AO32" s="308">
        <v>8684374</v>
      </c>
      <c r="AP32" s="308">
        <v>33305</v>
      </c>
      <c r="AQ32" s="309">
        <v>37417</v>
      </c>
      <c r="AR32" s="310">
        <v>-11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503</v>
      </c>
      <c r="AL33" s="1131"/>
      <c r="AM33" s="1131"/>
      <c r="AN33" s="1132"/>
      <c r="AO33" s="308" t="s">
        <v>489</v>
      </c>
      <c r="AP33" s="308" t="s">
        <v>489</v>
      </c>
      <c r="AQ33" s="309" t="s">
        <v>489</v>
      </c>
      <c r="AR33" s="310" t="s">
        <v>489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504</v>
      </c>
      <c r="AL34" s="1131"/>
      <c r="AM34" s="1131"/>
      <c r="AN34" s="1132"/>
      <c r="AO34" s="308" t="s">
        <v>489</v>
      </c>
      <c r="AP34" s="308" t="s">
        <v>489</v>
      </c>
      <c r="AQ34" s="309">
        <v>46</v>
      </c>
      <c r="AR34" s="310" t="s">
        <v>489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505</v>
      </c>
      <c r="AL35" s="1131"/>
      <c r="AM35" s="1131"/>
      <c r="AN35" s="1132"/>
      <c r="AO35" s="308">
        <v>4520372</v>
      </c>
      <c r="AP35" s="308">
        <v>17336</v>
      </c>
      <c r="AQ35" s="309">
        <v>8245</v>
      </c>
      <c r="AR35" s="310">
        <v>110.3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506</v>
      </c>
      <c r="AL36" s="1131"/>
      <c r="AM36" s="1131"/>
      <c r="AN36" s="1132"/>
      <c r="AO36" s="308">
        <v>90825</v>
      </c>
      <c r="AP36" s="308">
        <v>348</v>
      </c>
      <c r="AQ36" s="309">
        <v>440</v>
      </c>
      <c r="AR36" s="310">
        <v>-20.9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507</v>
      </c>
      <c r="AL37" s="1131"/>
      <c r="AM37" s="1131"/>
      <c r="AN37" s="1132"/>
      <c r="AO37" s="308" t="s">
        <v>489</v>
      </c>
      <c r="AP37" s="308" t="s">
        <v>489</v>
      </c>
      <c r="AQ37" s="309">
        <v>558</v>
      </c>
      <c r="AR37" s="310" t="s">
        <v>489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508</v>
      </c>
      <c r="AL38" s="1134"/>
      <c r="AM38" s="1134"/>
      <c r="AN38" s="1135"/>
      <c r="AO38" s="311">
        <v>270</v>
      </c>
      <c r="AP38" s="311">
        <v>1</v>
      </c>
      <c r="AQ38" s="312">
        <v>1</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509</v>
      </c>
      <c r="AL39" s="1134"/>
      <c r="AM39" s="1134"/>
      <c r="AN39" s="1135"/>
      <c r="AO39" s="308">
        <v>-3333199</v>
      </c>
      <c r="AP39" s="308">
        <v>-12783</v>
      </c>
      <c r="AQ39" s="309">
        <v>-7933</v>
      </c>
      <c r="AR39" s="310">
        <v>61.1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510</v>
      </c>
      <c r="AL40" s="1131"/>
      <c r="AM40" s="1131"/>
      <c r="AN40" s="1132"/>
      <c r="AO40" s="308">
        <v>-8524902</v>
      </c>
      <c r="AP40" s="308">
        <v>-32694</v>
      </c>
      <c r="AQ40" s="309">
        <v>-28055</v>
      </c>
      <c r="AR40" s="310">
        <v>16.5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287</v>
      </c>
      <c r="AL41" s="1137"/>
      <c r="AM41" s="1137"/>
      <c r="AN41" s="1138"/>
      <c r="AO41" s="308">
        <v>1437740</v>
      </c>
      <c r="AP41" s="308">
        <v>5514</v>
      </c>
      <c r="AQ41" s="309">
        <v>10719</v>
      </c>
      <c r="AR41" s="310">
        <v>-48.6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480</v>
      </c>
      <c r="AN49" s="1127" t="s">
        <v>513</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514</v>
      </c>
      <c r="AO50" s="325" t="s">
        <v>515</v>
      </c>
      <c r="AP50" s="326" t="s">
        <v>516</v>
      </c>
      <c r="AQ50" s="327" t="s">
        <v>517</v>
      </c>
      <c r="AR50" s="328" t="s">
        <v>518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519</v>
      </c>
      <c r="AL51" s="321"/>
      <c r="AM51" s="329">
        <v>5732689</v>
      </c>
      <c r="AN51" s="330">
        <v>21523</v>
      </c>
      <c r="AO51" s="331">
        <v>-34.299999999999997</v>
      </c>
      <c r="AP51" s="332">
        <v>51849</v>
      </c>
      <c r="AQ51" s="333">
        <v>11.6</v>
      </c>
      <c r="AR51" s="334">
        <v>-45.9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520</v>
      </c>
      <c r="AM52" s="337">
        <v>3383195</v>
      </c>
      <c r="AN52" s="338">
        <v>12702</v>
      </c>
      <c r="AO52" s="339">
        <v>-36.6</v>
      </c>
      <c r="AP52" s="340">
        <v>26326</v>
      </c>
      <c r="AQ52" s="341">
        <v>9.6</v>
      </c>
      <c r="AR52" s="342">
        <v>-46.2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521</v>
      </c>
      <c r="AL53" s="321"/>
      <c r="AM53" s="329">
        <v>5098181</v>
      </c>
      <c r="AN53" s="330">
        <v>19219</v>
      </c>
      <c r="AO53" s="331">
        <v>-10.7</v>
      </c>
      <c r="AP53" s="332">
        <v>52191</v>
      </c>
      <c r="AQ53" s="333">
        <v>0.7</v>
      </c>
      <c r="AR53" s="334">
        <v>-11.4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520</v>
      </c>
      <c r="AM54" s="337">
        <v>3337167</v>
      </c>
      <c r="AN54" s="338">
        <v>12580</v>
      </c>
      <c r="AO54" s="339">
        <v>-1</v>
      </c>
      <c r="AP54" s="340">
        <v>26807</v>
      </c>
      <c r="AQ54" s="341">
        <v>1.8</v>
      </c>
      <c r="AR54" s="342">
        <v>-2.8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522</v>
      </c>
      <c r="AL55" s="321"/>
      <c r="AM55" s="329">
        <v>7950200</v>
      </c>
      <c r="AN55" s="330">
        <v>30149</v>
      </c>
      <c r="AO55" s="331">
        <v>56.9</v>
      </c>
      <c r="AP55" s="332">
        <v>48105</v>
      </c>
      <c r="AQ55" s="333">
        <v>-7.8</v>
      </c>
      <c r="AR55" s="334">
        <v>64.7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520</v>
      </c>
      <c r="AM56" s="337">
        <v>5315945</v>
      </c>
      <c r="AN56" s="338">
        <v>20160</v>
      </c>
      <c r="AO56" s="339">
        <v>60.3</v>
      </c>
      <c r="AP56" s="340">
        <v>24072</v>
      </c>
      <c r="AQ56" s="341">
        <v>-10.199999999999999</v>
      </c>
      <c r="AR56" s="342">
        <v>70.5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523</v>
      </c>
      <c r="AL57" s="321"/>
      <c r="AM57" s="329">
        <v>7045096</v>
      </c>
      <c r="AN57" s="330">
        <v>26890</v>
      </c>
      <c r="AO57" s="331">
        <v>-10.8</v>
      </c>
      <c r="AP57" s="332">
        <v>47446</v>
      </c>
      <c r="AQ57" s="333">
        <v>-1.4</v>
      </c>
      <c r="AR57" s="334">
        <v>-9.4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520</v>
      </c>
      <c r="AM58" s="337">
        <v>4604474</v>
      </c>
      <c r="AN58" s="338">
        <v>17574</v>
      </c>
      <c r="AO58" s="339">
        <v>-12.8</v>
      </c>
      <c r="AP58" s="340">
        <v>24371</v>
      </c>
      <c r="AQ58" s="341">
        <v>1.2</v>
      </c>
      <c r="AR58" s="342">
        <v>-14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524</v>
      </c>
      <c r="AL59" s="321"/>
      <c r="AM59" s="329">
        <v>5895794</v>
      </c>
      <c r="AN59" s="330">
        <v>22611</v>
      </c>
      <c r="AO59" s="331">
        <v>-15.9</v>
      </c>
      <c r="AP59" s="332">
        <v>48387</v>
      </c>
      <c r="AQ59" s="333">
        <v>2</v>
      </c>
      <c r="AR59" s="334">
        <v>-17.899999999999999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520</v>
      </c>
      <c r="AM60" s="337">
        <v>4049185</v>
      </c>
      <c r="AN60" s="338">
        <v>15529</v>
      </c>
      <c r="AO60" s="339">
        <v>-11.6</v>
      </c>
      <c r="AP60" s="340">
        <v>25592</v>
      </c>
      <c r="AQ60" s="341">
        <v>5</v>
      </c>
      <c r="AR60" s="342">
        <v>-16.600000000000001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525</v>
      </c>
      <c r="AL61" s="343"/>
      <c r="AM61" s="344">
        <v>6344392</v>
      </c>
      <c r="AN61" s="345">
        <v>24078</v>
      </c>
      <c r="AO61" s="346">
        <v>-3</v>
      </c>
      <c r="AP61" s="347">
        <v>49596</v>
      </c>
      <c r="AQ61" s="348">
        <v>1</v>
      </c>
      <c r="AR61" s="334">
        <v>-4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520</v>
      </c>
      <c r="AM62" s="337">
        <v>4137993</v>
      </c>
      <c r="AN62" s="338">
        <v>15709</v>
      </c>
      <c r="AO62" s="339">
        <v>-0.3</v>
      </c>
      <c r="AP62" s="340">
        <v>25434</v>
      </c>
      <c r="AQ62" s="341">
        <v>1.5</v>
      </c>
      <c r="AR62" s="342">
        <v>-1.8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04WaFKeg3N8erBD8Ki02JHXVKWVks5yXyEC4fwnYst8T85hOn4DNvag5D9dB1xFu1kDGV0hd8EaRDX8NqcYHA==" saltValue="TJYYPM7gCY8Lui0t/exM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477</v>
      </c>
    </row>
    <row r="121" spans="125:125" ht="13.5" hidden="1" customHeight="1" x14ac:dyDescent="0.15">
      <c r="DU121" s="255"/>
    </row>
  </sheetData>
  <sheetProtection algorithmName="SHA-512" hashValue="xiMgosd4iF8o4l+CQWaiaLdna1wQchLE/3Ol7kZ+XlpMGUrUYbBtK7qV6qdRIjZx1vaD4DTq+eQ1RfIvkmDj8g==" saltValue="LYITDv3b2WdYOIXhV053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477</v>
      </c>
    </row>
  </sheetData>
  <sheetProtection algorithmName="SHA-512" hashValue="27EFcX4F2azvrMgdIBEj/3muenRn9y5wUQoovS7BSWMEKRW/PMDq9gcg68D59JPXGE9mdZsmDyCfcWXzglDL9w==" saltValue="rc7VyLz1IoAGYjkukWvW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74"/>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10.93</v>
      </c>
      <c r="G47" s="12">
        <v>11.92</v>
      </c>
      <c r="H47" s="12">
        <v>12.15</v>
      </c>
      <c r="I47" s="12">
        <v>13.03</v>
      </c>
      <c r="J47" s="13">
        <v>12.66</v>
      </c>
    </row>
    <row r="48" spans="2:10" ht="57.75" customHeight="1" x14ac:dyDescent="0.15">
      <c r="B48" s="14"/>
      <c r="C48" s="1141" t="s">
        <v>4</v>
      </c>
      <c r="D48" s="1141"/>
      <c r="E48" s="1142"/>
      <c r="F48" s="15">
        <v>2.4300000000000002</v>
      </c>
      <c r="G48" s="16">
        <v>0.71</v>
      </c>
      <c r="H48" s="16">
        <v>0.9</v>
      </c>
      <c r="I48" s="16">
        <v>0.09</v>
      </c>
      <c r="J48" s="17">
        <v>0.06</v>
      </c>
    </row>
    <row r="49" spans="2:10" ht="57.75" customHeight="1" thickBot="1" x14ac:dyDescent="0.2">
      <c r="B49" s="18"/>
      <c r="C49" s="1143" t="s">
        <v>5</v>
      </c>
      <c r="D49" s="1143"/>
      <c r="E49" s="1144"/>
      <c r="F49" s="19">
        <v>1.98</v>
      </c>
      <c r="G49" s="20" t="s">
        <v>532</v>
      </c>
      <c r="H49" s="20">
        <v>1.2</v>
      </c>
      <c r="I49" s="20">
        <v>0.42</v>
      </c>
      <c r="J49" s="21">
        <v>0.74</v>
      </c>
    </row>
    <row r="50" spans="2:10"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sheetData>
  <sheetProtection algorithmName="SHA-512" hashValue="Q6LC9ImCXxzYnCOb+qEl6NcE9Th7f3/5ln5Gj1P/uUtJ0tORvswcV/OVad2yEZi6WZUB6aet5TcK5bFjXdFq1Q==" saltValue="PARyGEyV83CZLRgEdq19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8.34</v>
      </c>
      <c r="G34" s="33">
        <v>8.51</v>
      </c>
      <c r="H34" s="33">
        <v>10.57</v>
      </c>
      <c r="I34" s="33">
        <v>12.08</v>
      </c>
      <c r="J34" s="34">
        <v>9.43</v>
      </c>
      <c r="K34" s="22"/>
      <c r="L34" s="22"/>
      <c r="M34" s="22"/>
      <c r="N34" s="22"/>
      <c r="O34" s="22"/>
      <c r="P34" s="22"/>
    </row>
    <row r="35" spans="1:16" ht="39" customHeight="1" x14ac:dyDescent="0.15">
      <c r="A35" s="22"/>
      <c r="B35" s="35"/>
      <c r="C35" s="1145" t="s">
        <v>534</v>
      </c>
      <c r="D35" s="1146"/>
      <c r="E35" s="1147"/>
      <c r="F35" s="36">
        <v>7.5</v>
      </c>
      <c r="G35" s="37">
        <v>7</v>
      </c>
      <c r="H35" s="37">
        <v>6.08</v>
      </c>
      <c r="I35" s="37">
        <v>5.84</v>
      </c>
      <c r="J35" s="38">
        <v>4.84</v>
      </c>
      <c r="K35" s="22"/>
      <c r="L35" s="22"/>
      <c r="M35" s="22"/>
      <c r="N35" s="22"/>
      <c r="O35" s="22"/>
      <c r="P35" s="22"/>
    </row>
    <row r="36" spans="1:16" ht="39" customHeight="1" x14ac:dyDescent="0.15">
      <c r="A36" s="22"/>
      <c r="B36" s="35"/>
      <c r="C36" s="1145" t="s">
        <v>535</v>
      </c>
      <c r="D36" s="1146"/>
      <c r="E36" s="1147"/>
      <c r="F36" s="36">
        <v>3.96</v>
      </c>
      <c r="G36" s="37">
        <v>3.68</v>
      </c>
      <c r="H36" s="37">
        <v>3.29</v>
      </c>
      <c r="I36" s="37">
        <v>3.59</v>
      </c>
      <c r="J36" s="38">
        <v>3.67</v>
      </c>
      <c r="K36" s="22"/>
      <c r="L36" s="22"/>
      <c r="M36" s="22"/>
      <c r="N36" s="22"/>
      <c r="O36" s="22"/>
      <c r="P36" s="22"/>
    </row>
    <row r="37" spans="1:16" ht="39" customHeight="1" x14ac:dyDescent="0.15">
      <c r="A37" s="22"/>
      <c r="B37" s="35"/>
      <c r="C37" s="1145" t="s">
        <v>536</v>
      </c>
      <c r="D37" s="1146"/>
      <c r="E37" s="1147"/>
      <c r="F37" s="36">
        <v>0.06</v>
      </c>
      <c r="G37" s="37">
        <v>0.06</v>
      </c>
      <c r="H37" s="37">
        <v>0.06</v>
      </c>
      <c r="I37" s="37">
        <v>0.08</v>
      </c>
      <c r="J37" s="38">
        <v>0.3</v>
      </c>
      <c r="K37" s="22"/>
      <c r="L37" s="22"/>
      <c r="M37" s="22"/>
      <c r="N37" s="22"/>
      <c r="O37" s="22"/>
      <c r="P37" s="22"/>
    </row>
    <row r="38" spans="1:16" ht="39" customHeight="1" x14ac:dyDescent="0.15">
      <c r="A38" s="22"/>
      <c r="B38" s="35"/>
      <c r="C38" s="1145" t="s">
        <v>537</v>
      </c>
      <c r="D38" s="1146"/>
      <c r="E38" s="1147"/>
      <c r="F38" s="36">
        <v>0.18</v>
      </c>
      <c r="G38" s="37">
        <v>0.25</v>
      </c>
      <c r="H38" s="37">
        <v>0.22</v>
      </c>
      <c r="I38" s="37">
        <v>0.43</v>
      </c>
      <c r="J38" s="38">
        <v>0.24</v>
      </c>
      <c r="K38" s="22"/>
      <c r="L38" s="22"/>
      <c r="M38" s="22"/>
      <c r="N38" s="22"/>
      <c r="O38" s="22"/>
      <c r="P38" s="22"/>
    </row>
    <row r="39" spans="1:16" ht="39" customHeight="1" x14ac:dyDescent="0.15">
      <c r="A39" s="22"/>
      <c r="B39" s="35"/>
      <c r="C39" s="1145" t="s">
        <v>538</v>
      </c>
      <c r="D39" s="1146"/>
      <c r="E39" s="1147"/>
      <c r="F39" s="36">
        <v>0.31</v>
      </c>
      <c r="G39" s="37">
        <v>1.84</v>
      </c>
      <c r="H39" s="37">
        <v>0.64</v>
      </c>
      <c r="I39" s="37">
        <v>0.37</v>
      </c>
      <c r="J39" s="38">
        <v>0.18</v>
      </c>
      <c r="K39" s="22"/>
      <c r="L39" s="22"/>
      <c r="M39" s="22"/>
      <c r="N39" s="22"/>
      <c r="O39" s="22"/>
      <c r="P39" s="22"/>
    </row>
    <row r="40" spans="1:16" ht="39" customHeight="1" x14ac:dyDescent="0.15">
      <c r="A40" s="22"/>
      <c r="B40" s="35"/>
      <c r="C40" s="1145" t="s">
        <v>539</v>
      </c>
      <c r="D40" s="1146"/>
      <c r="E40" s="1147"/>
      <c r="F40" s="36">
        <v>2.42</v>
      </c>
      <c r="G40" s="37">
        <v>0.71</v>
      </c>
      <c r="H40" s="37">
        <v>0.9</v>
      </c>
      <c r="I40" s="37">
        <v>0.09</v>
      </c>
      <c r="J40" s="38">
        <v>0.05</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XmcwvkU6V8O71rx6+RBK0ML7/Hc7hrfU7ehIKbLfjGvNXM79TJzqX7Zo66Fv2ZpKYtVgKLBl7dGUXGqSlEvtg==" saltValue="KDVh+JQ+e4Mn/WQ/AZzv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8679</v>
      </c>
      <c r="L45" s="60">
        <v>8534</v>
      </c>
      <c r="M45" s="60">
        <v>8967</v>
      </c>
      <c r="N45" s="60">
        <v>9055</v>
      </c>
      <c r="O45" s="61">
        <v>8684</v>
      </c>
      <c r="P45" s="48"/>
      <c r="Q45" s="48"/>
      <c r="R45" s="48"/>
      <c r="S45" s="48"/>
      <c r="T45" s="48"/>
      <c r="U45" s="48"/>
    </row>
    <row r="46" spans="1:21" ht="30.75" customHeight="1" x14ac:dyDescent="0.15">
      <c r="A46" s="48"/>
      <c r="B46" s="1155"/>
      <c r="C46" s="1156"/>
      <c r="D46" s="62"/>
      <c r="E46" s="1161" t="s">
        <v>11</v>
      </c>
      <c r="F46" s="1161"/>
      <c r="G46" s="1161"/>
      <c r="H46" s="1161"/>
      <c r="I46" s="1161"/>
      <c r="J46" s="1162"/>
      <c r="K46" s="63">
        <v>8</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v>1</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4814</v>
      </c>
      <c r="L48" s="64">
        <v>4883</v>
      </c>
      <c r="M48" s="64">
        <v>4705</v>
      </c>
      <c r="N48" s="64">
        <v>4642</v>
      </c>
      <c r="O48" s="65">
        <v>4520</v>
      </c>
      <c r="P48" s="48"/>
      <c r="Q48" s="48"/>
      <c r="R48" s="48"/>
      <c r="S48" s="48"/>
      <c r="T48" s="48"/>
      <c r="U48" s="48"/>
    </row>
    <row r="49" spans="1:21" ht="30.75" customHeight="1" x14ac:dyDescent="0.15">
      <c r="A49" s="48"/>
      <c r="B49" s="1155"/>
      <c r="C49" s="1156"/>
      <c r="D49" s="62"/>
      <c r="E49" s="1161" t="s">
        <v>14</v>
      </c>
      <c r="F49" s="1161"/>
      <c r="G49" s="1161"/>
      <c r="H49" s="1161"/>
      <c r="I49" s="1161"/>
      <c r="J49" s="1162"/>
      <c r="K49" s="63">
        <v>88</v>
      </c>
      <c r="L49" s="64">
        <v>65</v>
      </c>
      <c r="M49" s="64">
        <v>56</v>
      </c>
      <c r="N49" s="64">
        <v>33</v>
      </c>
      <c r="O49" s="65">
        <v>91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11535</v>
      </c>
      <c r="L52" s="64">
        <v>11660</v>
      </c>
      <c r="M52" s="64">
        <v>11947</v>
      </c>
      <c r="N52" s="64">
        <v>12008</v>
      </c>
      <c r="O52" s="65">
        <v>11859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2055</v>
      </c>
      <c r="L53" s="69">
        <v>1822</v>
      </c>
      <c r="M53" s="69">
        <v>1781</v>
      </c>
      <c r="N53" s="69">
        <v>1722</v>
      </c>
      <c r="O53" s="70">
        <v>1436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sheetData>
  <sheetProtection algorithmName="SHA-512" hashValue="IJI8yN9sTFM2itoZ5n/m86B5DOy+VHK1ylonN4gNOv4dHt8VK77hvpYXe5KYYSLo0jf+QY6EFOHVzbTb1QPujQ==" saltValue="ajUlnn92uTCkp0gpfErd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s="96" customFormat="1"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1">
        <v>97237</v>
      </c>
      <c r="J41" s="352">
        <v>95645</v>
      </c>
      <c r="K41" s="352">
        <v>95057</v>
      </c>
      <c r="L41" s="352">
        <v>92404</v>
      </c>
      <c r="M41" s="353">
        <v>88643</v>
      </c>
    </row>
    <row r="42" spans="2:13" ht="27.75" customHeight="1" x14ac:dyDescent="0.15">
      <c r="B42" s="1186"/>
      <c r="C42" s="1187"/>
      <c r="D42" s="106"/>
      <c r="E42" s="1192" t="s">
        <v>32</v>
      </c>
      <c r="F42" s="1192"/>
      <c r="G42" s="1192"/>
      <c r="H42" s="1193"/>
      <c r="I42" s="354" t="s">
        <v>489</v>
      </c>
      <c r="J42" s="355" t="s">
        <v>489</v>
      </c>
      <c r="K42" s="355" t="s">
        <v>489</v>
      </c>
      <c r="L42" s="355" t="s">
        <v>489</v>
      </c>
      <c r="M42" s="356">
        <v>1930</v>
      </c>
    </row>
    <row r="43" spans="2:13" ht="27.75" customHeight="1" x14ac:dyDescent="0.15">
      <c r="B43" s="1186"/>
      <c r="C43" s="1187"/>
      <c r="D43" s="106"/>
      <c r="E43" s="1192" t="s">
        <v>33</v>
      </c>
      <c r="F43" s="1192"/>
      <c r="G43" s="1192"/>
      <c r="H43" s="1193"/>
      <c r="I43" s="354">
        <v>63874</v>
      </c>
      <c r="J43" s="355">
        <v>59216</v>
      </c>
      <c r="K43" s="355">
        <v>55343</v>
      </c>
      <c r="L43" s="355">
        <v>52124</v>
      </c>
      <c r="M43" s="356">
        <v>51296</v>
      </c>
    </row>
    <row r="44" spans="2:13" ht="27.75" customHeight="1" x14ac:dyDescent="0.15">
      <c r="B44" s="1186"/>
      <c r="C44" s="1187"/>
      <c r="D44" s="106"/>
      <c r="E44" s="1192" t="s">
        <v>34</v>
      </c>
      <c r="F44" s="1192"/>
      <c r="G44" s="1192"/>
      <c r="H44" s="1193"/>
      <c r="I44" s="354">
        <v>876</v>
      </c>
      <c r="J44" s="355">
        <v>898</v>
      </c>
      <c r="K44" s="355">
        <v>794</v>
      </c>
      <c r="L44" s="355">
        <v>807</v>
      </c>
      <c r="M44" s="356">
        <v>747</v>
      </c>
    </row>
    <row r="45" spans="2:13" ht="27.75" customHeight="1" x14ac:dyDescent="0.15">
      <c r="B45" s="1186"/>
      <c r="C45" s="1187"/>
      <c r="D45" s="106"/>
      <c r="E45" s="1192" t="s">
        <v>35</v>
      </c>
      <c r="F45" s="1192"/>
      <c r="G45" s="1192"/>
      <c r="H45" s="1193"/>
      <c r="I45" s="354">
        <v>10826</v>
      </c>
      <c r="J45" s="355">
        <v>11815</v>
      </c>
      <c r="K45" s="355">
        <v>12040</v>
      </c>
      <c r="L45" s="355">
        <v>12430</v>
      </c>
      <c r="M45" s="356">
        <v>13091</v>
      </c>
    </row>
    <row r="46" spans="2:13" ht="27.75" customHeight="1" x14ac:dyDescent="0.15">
      <c r="B46" s="1186"/>
      <c r="C46" s="1187"/>
      <c r="D46" s="107"/>
      <c r="E46" s="1192" t="s">
        <v>36</v>
      </c>
      <c r="F46" s="1192"/>
      <c r="G46" s="1192"/>
      <c r="H46" s="1193"/>
      <c r="I46" s="354" t="s">
        <v>489</v>
      </c>
      <c r="J46" s="355" t="s">
        <v>489</v>
      </c>
      <c r="K46" s="355" t="s">
        <v>489</v>
      </c>
      <c r="L46" s="355" t="s">
        <v>489</v>
      </c>
      <c r="M46" s="356" t="s">
        <v>489</v>
      </c>
    </row>
    <row r="47" spans="2:13" ht="27.75" customHeight="1" x14ac:dyDescent="0.15">
      <c r="B47" s="1186"/>
      <c r="C47" s="1187"/>
      <c r="D47" s="108"/>
      <c r="E47" s="1194" t="s">
        <v>37</v>
      </c>
      <c r="F47" s="1195"/>
      <c r="G47" s="1195"/>
      <c r="H47" s="1196"/>
      <c r="I47" s="354" t="s">
        <v>489</v>
      </c>
      <c r="J47" s="355" t="s">
        <v>489</v>
      </c>
      <c r="K47" s="355" t="s">
        <v>489</v>
      </c>
      <c r="L47" s="355" t="s">
        <v>489</v>
      </c>
      <c r="M47" s="356" t="s">
        <v>489</v>
      </c>
    </row>
    <row r="48" spans="2:13" ht="27.75" customHeight="1" x14ac:dyDescent="0.15">
      <c r="B48" s="1186"/>
      <c r="C48" s="1187"/>
      <c r="D48" s="106"/>
      <c r="E48" s="1192" t="s">
        <v>38</v>
      </c>
      <c r="F48" s="1192"/>
      <c r="G48" s="1192"/>
      <c r="H48" s="1193"/>
      <c r="I48" s="354" t="s">
        <v>489</v>
      </c>
      <c r="J48" s="355" t="s">
        <v>489</v>
      </c>
      <c r="K48" s="355" t="s">
        <v>489</v>
      </c>
      <c r="L48" s="355" t="s">
        <v>489</v>
      </c>
      <c r="M48" s="356" t="s">
        <v>489</v>
      </c>
    </row>
    <row r="49" spans="2:13" ht="27.75" customHeight="1" x14ac:dyDescent="0.15">
      <c r="B49" s="1188"/>
      <c r="C49" s="1189"/>
      <c r="D49" s="106"/>
      <c r="E49" s="1192" t="s">
        <v>39</v>
      </c>
      <c r="F49" s="1192"/>
      <c r="G49" s="1192"/>
      <c r="H49" s="1193"/>
      <c r="I49" s="354" t="s">
        <v>489</v>
      </c>
      <c r="J49" s="355" t="s">
        <v>489</v>
      </c>
      <c r="K49" s="355" t="s">
        <v>489</v>
      </c>
      <c r="L49" s="355" t="s">
        <v>489</v>
      </c>
      <c r="M49" s="356" t="s">
        <v>489</v>
      </c>
    </row>
    <row r="50" spans="2:13" ht="27.75" customHeight="1" x14ac:dyDescent="0.15">
      <c r="B50" s="1197" t="s">
        <v>40</v>
      </c>
      <c r="C50" s="1198"/>
      <c r="D50" s="109"/>
      <c r="E50" s="1192" t="s">
        <v>41</v>
      </c>
      <c r="F50" s="1192"/>
      <c r="G50" s="1192"/>
      <c r="H50" s="1193"/>
      <c r="I50" s="354">
        <v>8731</v>
      </c>
      <c r="J50" s="355">
        <v>9877</v>
      </c>
      <c r="K50" s="355">
        <v>11286</v>
      </c>
      <c r="L50" s="355">
        <v>12855</v>
      </c>
      <c r="M50" s="356">
        <v>13909</v>
      </c>
    </row>
    <row r="51" spans="2:13" ht="27.75" customHeight="1" x14ac:dyDescent="0.15">
      <c r="B51" s="1186"/>
      <c r="C51" s="1187"/>
      <c r="D51" s="106"/>
      <c r="E51" s="1192" t="s">
        <v>42</v>
      </c>
      <c r="F51" s="1192"/>
      <c r="G51" s="1192"/>
      <c r="H51" s="1193"/>
      <c r="I51" s="354">
        <v>42975</v>
      </c>
      <c r="J51" s="355">
        <v>42772</v>
      </c>
      <c r="K51" s="355">
        <v>44185</v>
      </c>
      <c r="L51" s="355">
        <v>43864</v>
      </c>
      <c r="M51" s="356">
        <v>43058</v>
      </c>
    </row>
    <row r="52" spans="2:13" ht="27.75" customHeight="1" x14ac:dyDescent="0.15">
      <c r="B52" s="1188"/>
      <c r="C52" s="1189"/>
      <c r="D52" s="106"/>
      <c r="E52" s="1192" t="s">
        <v>43</v>
      </c>
      <c r="F52" s="1192"/>
      <c r="G52" s="1192"/>
      <c r="H52" s="1193"/>
      <c r="I52" s="354">
        <v>116227</v>
      </c>
      <c r="J52" s="355">
        <v>113233</v>
      </c>
      <c r="K52" s="355">
        <v>112231</v>
      </c>
      <c r="L52" s="355">
        <v>108518</v>
      </c>
      <c r="M52" s="356">
        <v>103630</v>
      </c>
    </row>
    <row r="53" spans="2:13" ht="27.75" customHeight="1" thickBot="1" x14ac:dyDescent="0.2">
      <c r="B53" s="1199" t="s">
        <v>19</v>
      </c>
      <c r="C53" s="1200"/>
      <c r="D53" s="110"/>
      <c r="E53" s="1201" t="s">
        <v>44</v>
      </c>
      <c r="F53" s="1201"/>
      <c r="G53" s="1201"/>
      <c r="H53" s="1202"/>
      <c r="I53" s="357">
        <v>4881</v>
      </c>
      <c r="J53" s="358">
        <v>1692</v>
      </c>
      <c r="K53" s="358">
        <v>-4468</v>
      </c>
      <c r="L53" s="358">
        <v>-7471</v>
      </c>
      <c r="M53" s="359">
        <v>-4889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YArSksuZ1VkCBAEECvhbYYPJjA9YSGWmTlD+5+iOqTMjtYMQqDCRH0SH2YQsDpBQMsRqCR1suX3J6yQS0yLYg==" saltValue="Bu1MbI5rj5cyXf0mvWR6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topLeftCell="A28"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7402</v>
      </c>
      <c r="G55" s="122">
        <v>7824</v>
      </c>
      <c r="H55" s="123">
        <v>7784</v>
      </c>
    </row>
    <row r="56" spans="2:8" ht="52.5" customHeight="1" x14ac:dyDescent="0.15">
      <c r="B56" s="124"/>
      <c r="C56" s="1213" t="s">
        <v>47</v>
      </c>
      <c r="D56" s="1213"/>
      <c r="E56" s="1214"/>
      <c r="F56" s="125" t="s">
        <v>489</v>
      </c>
      <c r="G56" s="125" t="s">
        <v>489</v>
      </c>
      <c r="H56" s="126" t="s">
        <v>489</v>
      </c>
    </row>
    <row r="57" spans="2:8" ht="53.25" customHeight="1" x14ac:dyDescent="0.15">
      <c r="B57" s="124"/>
      <c r="C57" s="1215" t="s">
        <v>48</v>
      </c>
      <c r="D57" s="1215"/>
      <c r="E57" s="1216"/>
      <c r="F57" s="127">
        <v>3821</v>
      </c>
      <c r="G57" s="127">
        <v>4965</v>
      </c>
      <c r="H57" s="128">
        <v>6054</v>
      </c>
    </row>
    <row r="58" spans="2:8" ht="45.75" customHeight="1" x14ac:dyDescent="0.15">
      <c r="B58" s="129"/>
      <c r="C58" s="1203" t="s">
        <v>548</v>
      </c>
      <c r="D58" s="1204"/>
      <c r="E58" s="1205"/>
      <c r="F58" s="360">
        <v>1542</v>
      </c>
      <c r="G58" s="360">
        <v>1615</v>
      </c>
      <c r="H58" s="361">
        <v>2031</v>
      </c>
    </row>
    <row r="59" spans="2:8" ht="45.75" customHeight="1" x14ac:dyDescent="0.15">
      <c r="B59" s="129"/>
      <c r="C59" s="1203" t="s">
        <v>549</v>
      </c>
      <c r="D59" s="1204"/>
      <c r="E59" s="1205"/>
      <c r="F59" s="360">
        <v>405</v>
      </c>
      <c r="G59" s="360">
        <v>811</v>
      </c>
      <c r="H59" s="361">
        <v>1118</v>
      </c>
    </row>
    <row r="60" spans="2:8" ht="45.75" customHeight="1" x14ac:dyDescent="0.15">
      <c r="B60" s="129"/>
      <c r="C60" s="1203" t="s">
        <v>550</v>
      </c>
      <c r="D60" s="1204"/>
      <c r="E60" s="1205"/>
      <c r="F60" s="360">
        <v>178</v>
      </c>
      <c r="G60" s="360">
        <v>446</v>
      </c>
      <c r="H60" s="361">
        <v>666</v>
      </c>
    </row>
    <row r="61" spans="2:8" ht="45.75" customHeight="1" x14ac:dyDescent="0.15">
      <c r="B61" s="129"/>
      <c r="C61" s="1203" t="s">
        <v>551</v>
      </c>
      <c r="D61" s="1204"/>
      <c r="E61" s="1205"/>
      <c r="F61" s="360">
        <v>590</v>
      </c>
      <c r="G61" s="360">
        <v>593</v>
      </c>
      <c r="H61" s="361">
        <v>585</v>
      </c>
    </row>
    <row r="62" spans="2:8" ht="45.75" customHeight="1" thickBot="1" x14ac:dyDescent="0.2">
      <c r="B62" s="130"/>
      <c r="C62" s="1206" t="s">
        <v>571</v>
      </c>
      <c r="D62" s="1207"/>
      <c r="E62" s="1208"/>
      <c r="F62" s="362">
        <v>155</v>
      </c>
      <c r="G62" s="362">
        <v>201</v>
      </c>
      <c r="H62" s="363">
        <v>237</v>
      </c>
    </row>
    <row r="63" spans="2:8" ht="52.5" customHeight="1" thickBot="1" x14ac:dyDescent="0.2">
      <c r="B63" s="131"/>
      <c r="C63" s="1209" t="s">
        <v>49</v>
      </c>
      <c r="D63" s="1209"/>
      <c r="E63" s="1210"/>
      <c r="F63" s="132">
        <v>11223</v>
      </c>
      <c r="G63" s="132">
        <v>12789</v>
      </c>
      <c r="H63" s="133">
        <v>13838</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sheetData>
  <sheetProtection algorithmName="SHA-512" hashValue="KDY9Tic3/ok4TG/RyCP3mcEIpLxXq1ecMoMoYShISy+XLnEeV5sr9t9MrwNoQ2Pzj9Ystp/sRNtJotNUs/OZgA==" saltValue="hzrWqR6EYc6CCc6qmd7M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526</v>
      </c>
      <c r="G2" s="147"/>
      <c r="H2" s="148"/>
    </row>
    <row r="3" spans="1:8" x14ac:dyDescent="0.15">
      <c r="A3" s="144" t="s">
        <v>519</v>
      </c>
      <c r="B3" s="149"/>
      <c r="C3" s="150"/>
      <c r="D3" s="151">
        <v>21523</v>
      </c>
      <c r="E3" s="152"/>
      <c r="F3" s="153">
        <v>51849</v>
      </c>
      <c r="G3" s="154"/>
      <c r="H3" s="155"/>
    </row>
    <row r="4" spans="1:8" x14ac:dyDescent="0.15">
      <c r="A4" s="156"/>
      <c r="B4" s="157"/>
      <c r="C4" s="158"/>
      <c r="D4" s="159">
        <v>12702</v>
      </c>
      <c r="E4" s="160"/>
      <c r="F4" s="161">
        <v>26326</v>
      </c>
      <c r="G4" s="162"/>
      <c r="H4" s="163"/>
    </row>
    <row r="5" spans="1:8" x14ac:dyDescent="0.15">
      <c r="A5" s="144" t="s">
        <v>521</v>
      </c>
      <c r="B5" s="149"/>
      <c r="C5" s="150"/>
      <c r="D5" s="151">
        <v>19219</v>
      </c>
      <c r="E5" s="152"/>
      <c r="F5" s="153">
        <v>52191</v>
      </c>
      <c r="G5" s="154"/>
      <c r="H5" s="155"/>
    </row>
    <row r="6" spans="1:8" x14ac:dyDescent="0.15">
      <c r="A6" s="156"/>
      <c r="B6" s="157"/>
      <c r="C6" s="158"/>
      <c r="D6" s="159">
        <v>12580</v>
      </c>
      <c r="E6" s="160"/>
      <c r="F6" s="161">
        <v>26807</v>
      </c>
      <c r="G6" s="162"/>
      <c r="H6" s="163"/>
    </row>
    <row r="7" spans="1:8" x14ac:dyDescent="0.15">
      <c r="A7" s="144" t="s">
        <v>522</v>
      </c>
      <c r="B7" s="149"/>
      <c r="C7" s="150"/>
      <c r="D7" s="151">
        <v>30149</v>
      </c>
      <c r="E7" s="152"/>
      <c r="F7" s="153">
        <v>48105</v>
      </c>
      <c r="G7" s="154"/>
      <c r="H7" s="155"/>
    </row>
    <row r="8" spans="1:8" x14ac:dyDescent="0.15">
      <c r="A8" s="156"/>
      <c r="B8" s="157"/>
      <c r="C8" s="158"/>
      <c r="D8" s="159">
        <v>20160</v>
      </c>
      <c r="E8" s="160"/>
      <c r="F8" s="161">
        <v>24072</v>
      </c>
      <c r="G8" s="162"/>
      <c r="H8" s="163"/>
    </row>
    <row r="9" spans="1:8" x14ac:dyDescent="0.15">
      <c r="A9" s="144" t="s">
        <v>523</v>
      </c>
      <c r="B9" s="149"/>
      <c r="C9" s="150"/>
      <c r="D9" s="151">
        <v>26890</v>
      </c>
      <c r="E9" s="152"/>
      <c r="F9" s="153">
        <v>47446</v>
      </c>
      <c r="G9" s="154"/>
      <c r="H9" s="155"/>
    </row>
    <row r="10" spans="1:8" x14ac:dyDescent="0.15">
      <c r="A10" s="156"/>
      <c r="B10" s="157"/>
      <c r="C10" s="158"/>
      <c r="D10" s="159">
        <v>17574</v>
      </c>
      <c r="E10" s="160"/>
      <c r="F10" s="161">
        <v>24371</v>
      </c>
      <c r="G10" s="162"/>
      <c r="H10" s="163"/>
    </row>
    <row r="11" spans="1:8" x14ac:dyDescent="0.15">
      <c r="A11" s="144" t="s">
        <v>524</v>
      </c>
      <c r="B11" s="149"/>
      <c r="C11" s="150"/>
      <c r="D11" s="151">
        <v>22611</v>
      </c>
      <c r="E11" s="152"/>
      <c r="F11" s="153">
        <v>48387</v>
      </c>
      <c r="G11" s="154"/>
      <c r="H11" s="155"/>
    </row>
    <row r="12" spans="1:8" x14ac:dyDescent="0.15">
      <c r="A12" s="156"/>
      <c r="B12" s="157"/>
      <c r="C12" s="164"/>
      <c r="D12" s="159">
        <v>15529</v>
      </c>
      <c r="E12" s="160"/>
      <c r="F12" s="161">
        <v>25592</v>
      </c>
      <c r="G12" s="162"/>
      <c r="H12" s="163"/>
    </row>
    <row r="13" spans="1:8" x14ac:dyDescent="0.15">
      <c r="A13" s="144"/>
      <c r="B13" s="149"/>
      <c r="C13" s="165"/>
      <c r="D13" s="166">
        <v>24078</v>
      </c>
      <c r="E13" s="167"/>
      <c r="F13" s="168">
        <v>49596</v>
      </c>
      <c r="G13" s="169"/>
      <c r="H13" s="155"/>
    </row>
    <row r="14" spans="1:8" x14ac:dyDescent="0.15">
      <c r="A14" s="156"/>
      <c r="B14" s="157"/>
      <c r="C14" s="158"/>
      <c r="D14" s="159">
        <v>15709</v>
      </c>
      <c r="E14" s="160"/>
      <c r="F14" s="161">
        <v>25434</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2.4300000000000002</v>
      </c>
      <c r="C19" s="170">
        <f>ROUND(VALUE(SUBSTITUTE(実質収支比率等に係る経年分析!G$48,"▲","-")),2)</f>
        <v>0.71</v>
      </c>
      <c r="D19" s="170">
        <f>ROUND(VALUE(SUBSTITUTE(実質収支比率等に係る経年分析!H$48,"▲","-")),2)</f>
        <v>0.9</v>
      </c>
      <c r="E19" s="170">
        <f>ROUND(VALUE(SUBSTITUTE(実質収支比率等に係る経年分析!I$48,"▲","-")),2)</f>
        <v>0.09</v>
      </c>
      <c r="F19" s="170">
        <f>ROUND(VALUE(SUBSTITUTE(実質収支比率等に係る経年分析!J$48,"▲","-")),2)</f>
        <v>0.06</v>
      </c>
    </row>
    <row r="20" spans="1:11" x14ac:dyDescent="0.15">
      <c r="A20" s="170" t="s">
        <v>53</v>
      </c>
      <c r="B20" s="170">
        <f>ROUND(VALUE(SUBSTITUTE(実質収支比率等に係る経年分析!F$47,"▲","-")),2)</f>
        <v>10.93</v>
      </c>
      <c r="C20" s="170">
        <f>ROUND(VALUE(SUBSTITUTE(実質収支比率等に係る経年分析!G$47,"▲","-")),2)</f>
        <v>11.92</v>
      </c>
      <c r="D20" s="170">
        <f>ROUND(VALUE(SUBSTITUTE(実質収支比率等に係る経年分析!H$47,"▲","-")),2)</f>
        <v>12.15</v>
      </c>
      <c r="E20" s="170">
        <f>ROUND(VALUE(SUBSTITUTE(実質収支比率等に係る経年分析!I$47,"▲","-")),2)</f>
        <v>13.03</v>
      </c>
      <c r="F20" s="170">
        <f>ROUND(VALUE(SUBSTITUTE(実質収支比率等に係る経年分析!J$47,"▲","-")),2)</f>
        <v>12.66</v>
      </c>
    </row>
    <row r="21" spans="1:11" x14ac:dyDescent="0.15">
      <c r="A21" s="170" t="s">
        <v>54</v>
      </c>
      <c r="B21" s="170">
        <f>IF(ISNUMBER(VALUE(SUBSTITUTE(実質収支比率等に係る経年分析!F$49,"▲","-"))),ROUND(VALUE(SUBSTITUTE(実質収支比率等に係る経年分析!F$49,"▲","-")),2),NA())</f>
        <v>1.98</v>
      </c>
      <c r="C21" s="170">
        <f>IF(ISNUMBER(VALUE(SUBSTITUTE(実質収支比率等に係る経年分析!G$49,"▲","-"))),ROUND(VALUE(SUBSTITUTE(実質収支比率等に係る経年分析!G$49,"▲","-")),2),NA())</f>
        <v>-0.11</v>
      </c>
      <c r="D21" s="170">
        <f>IF(ISNUMBER(VALUE(SUBSTITUTE(実質収支比率等に係る経年分析!H$49,"▲","-"))),ROUND(VALUE(SUBSTITUTE(実質収支比率等に係る経年分析!H$49,"▲","-")),2),NA())</f>
        <v>1.2</v>
      </c>
      <c r="E21" s="170">
        <f>IF(ISNUMBER(VALUE(SUBSTITUTE(実質収支比率等に係る経年分析!I$49,"▲","-"))),ROUND(VALUE(SUBSTITUTE(実質収支比率等に係る経年分析!I$49,"▲","-")),2),NA())</f>
        <v>0.42</v>
      </c>
      <c r="F21" s="170">
        <f>IF(ISNUMBER(VALUE(SUBSTITUTE(実質収支比率等に係る経年分析!J$49,"▲","-"))),ROUND(VALUE(SUBSTITUTE(実質収支比率等に係る経年分析!J$49,"▲","-")),2),NA())</f>
        <v>0.74</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土地取得事業特別会計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一般会計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2.42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0.71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0.9</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0.09</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0.05</v>
      </c>
    </row>
    <row r="31" spans="1:11" x14ac:dyDescent="0.15">
      <c r="A31" s="171" t="str">
        <f>IF(連結実質赤字比率に係る赤字・黒字の構成分析!C$39="",NA(),連結実質赤字比率に係る赤字・黒字の構成分析!C$39)</f>
        <v>国民健康保険事業特別会計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0.31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1.84</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0.64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0.37</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0.18</v>
      </c>
    </row>
    <row r="32" spans="1:11" x14ac:dyDescent="0.15">
      <c r="A32" s="171" t="str">
        <f>IF(連結実質赤字比率に係る赤字・黒字の構成分析!C$38="",NA(),連結実質赤字比率に係る赤字・黒字の構成分析!C$38)</f>
        <v>介護保険事業特別会計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0.18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0.25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0.43</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0.24</v>
      </c>
    </row>
    <row r="33" spans="1:16" x14ac:dyDescent="0.15">
      <c r="A33" s="171" t="str">
        <f>IF(連結実質赤字比率に係る赤字・黒字の構成分析!C$37="",NA(),連結実質赤字比率に係る赤字・黒字の構成分析!C$37)</f>
        <v>後期高齢者医療事業特別会計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0.06</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0.06</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v>
      </c>
    </row>
    <row r="34" spans="1:16" x14ac:dyDescent="0.15">
      <c r="A34" s="171" t="str">
        <f>IF(連結実質赤字比率に係る赤字・黒字の構成分析!C$36="",NA(),連結実質赤字比率に係る赤字・黒字の構成分析!C$36)</f>
        <v>公共下水道事業会計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3.96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3.68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3.29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3.59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3.67</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7.5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6.08</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5.84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4.84</v>
      </c>
    </row>
    <row r="36" spans="1:16" x14ac:dyDescent="0.15">
      <c r="A36" s="171" t="str">
        <f>IF(連結実質赤字比率に係る赤字・黒字の構成分析!C$34="",NA(),連結実質赤字比率に係る赤字・黒字の構成分析!C$34)</f>
        <v>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8.34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8.51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10.57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12.08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9.43</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11535</v>
      </c>
      <c r="E42" s="172"/>
      <c r="F42" s="172"/>
      <c r="G42" s="172">
        <f>'実質公債費比率（分子）の構造'!L$52</f>
        <v>11660</v>
      </c>
      <c r="H42" s="172"/>
      <c r="I42" s="172"/>
      <c r="J42" s="172">
        <f>'実質公債費比率（分子）の構造'!M$52</f>
        <v>11947</v>
      </c>
      <c r="K42" s="172"/>
      <c r="L42" s="172"/>
      <c r="M42" s="172">
        <f>'実質公債費比率（分子）の構造'!N$52</f>
        <v>12008</v>
      </c>
      <c r="N42" s="172"/>
      <c r="O42" s="172"/>
      <c r="P42" s="172">
        <f>'実質公債費比率（分子）の構造'!O$52</f>
        <v>11859</v>
      </c>
    </row>
    <row r="43" spans="1:16" x14ac:dyDescent="0.15">
      <c r="A43" s="172" t="s">
        <v>16</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63</v>
      </c>
      <c r="B45" s="172">
        <f>'実質公債費比率（分子）の構造'!K$49</f>
        <v>88</v>
      </c>
      <c r="C45" s="172"/>
      <c r="D45" s="172"/>
      <c r="E45" s="172">
        <f>'実質公債費比率（分子）の構造'!L$49</f>
        <v>65</v>
      </c>
      <c r="F45" s="172"/>
      <c r="G45" s="172"/>
      <c r="H45" s="172">
        <f>'実質公債費比率（分子）の構造'!M$49</f>
        <v>56</v>
      </c>
      <c r="I45" s="172"/>
      <c r="J45" s="172"/>
      <c r="K45" s="172">
        <f>'実質公債費比率（分子）の構造'!N$49</f>
        <v>33</v>
      </c>
      <c r="L45" s="172"/>
      <c r="M45" s="172"/>
      <c r="N45" s="172">
        <f>'実質公債費比率（分子）の構造'!O$49</f>
        <v>91</v>
      </c>
      <c r="O45" s="172"/>
      <c r="P45" s="172"/>
    </row>
    <row r="46" spans="1:16" x14ac:dyDescent="0.15">
      <c r="A46" s="172" t="s">
        <v>64</v>
      </c>
      <c r="B46" s="172">
        <f>'実質公債費比率（分子）の構造'!K$48</f>
        <v>4814</v>
      </c>
      <c r="C46" s="172"/>
      <c r="D46" s="172"/>
      <c r="E46" s="172">
        <f>'実質公債費比率（分子）の構造'!L$48</f>
        <v>4883</v>
      </c>
      <c r="F46" s="172"/>
      <c r="G46" s="172"/>
      <c r="H46" s="172">
        <f>'実質公債費比率（分子）の構造'!M$48</f>
        <v>4705</v>
      </c>
      <c r="I46" s="172"/>
      <c r="J46" s="172"/>
      <c r="K46" s="172">
        <f>'実質公債費比率（分子）の構造'!N$48</f>
        <v>4642</v>
      </c>
      <c r="L46" s="172"/>
      <c r="M46" s="172"/>
      <c r="N46" s="172">
        <f>'実質公債費比率（分子）の構造'!O$48</f>
        <v>4520</v>
      </c>
      <c r="O46" s="172"/>
      <c r="P46" s="172"/>
    </row>
    <row r="47" spans="1:16" x14ac:dyDescent="0.15">
      <c r="A47" s="172" t="s">
        <v>12</v>
      </c>
      <c r="B47" s="172">
        <f>'実質公債費比率（分子）の構造'!K$47</f>
        <v>1</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f>'実質公債費比率（分子）の構造'!K$46</f>
        <v>8</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8679</v>
      </c>
      <c r="C49" s="172"/>
      <c r="D49" s="172"/>
      <c r="E49" s="172">
        <f>'実質公債費比率（分子）の構造'!L$45</f>
        <v>8534</v>
      </c>
      <c r="F49" s="172"/>
      <c r="G49" s="172"/>
      <c r="H49" s="172">
        <f>'実質公債費比率（分子）の構造'!M$45</f>
        <v>8967</v>
      </c>
      <c r="I49" s="172"/>
      <c r="J49" s="172"/>
      <c r="K49" s="172">
        <f>'実質公債費比率（分子）の構造'!N$45</f>
        <v>9055</v>
      </c>
      <c r="L49" s="172"/>
      <c r="M49" s="172"/>
      <c r="N49" s="172">
        <f>'実質公債費比率（分子）の構造'!O$45</f>
        <v>8684</v>
      </c>
      <c r="O49" s="172"/>
      <c r="P49" s="172"/>
    </row>
    <row r="50" spans="1:16" x14ac:dyDescent="0.15">
      <c r="A50" s="172" t="s">
        <v>67</v>
      </c>
      <c r="B50" s="172" t="e">
        <f>NA()</f>
        <v>#N/A</v>
      </c>
      <c r="C50" s="172">
        <f>IF(ISNUMBER('実質公債費比率（分子）の構造'!K$53),'実質公債費比率（分子）の構造'!K$53,NA())</f>
        <v>2055</v>
      </c>
      <c r="D50" s="172" t="e">
        <f>NA()</f>
        <v>#N/A</v>
      </c>
      <c r="E50" s="172" t="e">
        <f>NA()</f>
        <v>#N/A</v>
      </c>
      <c r="F50" s="172">
        <f>IF(ISNUMBER('実質公債費比率（分子）の構造'!L$53),'実質公債費比率（分子）の構造'!L$53,NA())</f>
        <v>1822</v>
      </c>
      <c r="G50" s="172" t="e">
        <f>NA()</f>
        <v>#N/A</v>
      </c>
      <c r="H50" s="172" t="e">
        <f>NA()</f>
        <v>#N/A</v>
      </c>
      <c r="I50" s="172">
        <f>IF(ISNUMBER('実質公債費比率（分子）の構造'!M$53),'実質公債費比率（分子）の構造'!M$53,NA())</f>
        <v>1781</v>
      </c>
      <c r="J50" s="172" t="e">
        <f>NA()</f>
        <v>#N/A</v>
      </c>
      <c r="K50" s="172" t="e">
        <f>NA()</f>
        <v>#N/A</v>
      </c>
      <c r="L50" s="172">
        <f>IF(ISNUMBER('実質公債費比率（分子）の構造'!N$53),'実質公債費比率（分子）の構造'!N$53,NA())</f>
        <v>1722</v>
      </c>
      <c r="M50" s="172" t="e">
        <f>NA()</f>
        <v>#N/A</v>
      </c>
      <c r="N50" s="172" t="e">
        <f>NA()</f>
        <v>#N/A</v>
      </c>
      <c r="O50" s="172">
        <f>IF(ISNUMBER('実質公債費比率（分子）の構造'!O$53),'実質公債費比率（分子）の構造'!O$53,NA())</f>
        <v>1436</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116227</v>
      </c>
      <c r="E56" s="171"/>
      <c r="F56" s="171"/>
      <c r="G56" s="171">
        <f>'将来負担比率（分子）の構造'!J$52</f>
        <v>113233</v>
      </c>
      <c r="H56" s="171"/>
      <c r="I56" s="171"/>
      <c r="J56" s="171">
        <f>'将来負担比率（分子）の構造'!K$52</f>
        <v>112231</v>
      </c>
      <c r="K56" s="171"/>
      <c r="L56" s="171"/>
      <c r="M56" s="171">
        <f>'将来負担比率（分子）の構造'!L$52</f>
        <v>108518</v>
      </c>
      <c r="N56" s="171"/>
      <c r="O56" s="171"/>
      <c r="P56" s="171">
        <f>'将来負担比率（分子）の構造'!M$52</f>
        <v>103630</v>
      </c>
    </row>
    <row r="57" spans="1:16" x14ac:dyDescent="0.15">
      <c r="A57" s="171" t="s">
        <v>42</v>
      </c>
      <c r="B57" s="171"/>
      <c r="C57" s="171"/>
      <c r="D57" s="171">
        <f>'将来負担比率（分子）の構造'!I$51</f>
        <v>42975</v>
      </c>
      <c r="E57" s="171"/>
      <c r="F57" s="171"/>
      <c r="G57" s="171">
        <f>'将来負担比率（分子）の構造'!J$51</f>
        <v>42772</v>
      </c>
      <c r="H57" s="171"/>
      <c r="I57" s="171"/>
      <c r="J57" s="171">
        <f>'将来負担比率（分子）の構造'!K$51</f>
        <v>44185</v>
      </c>
      <c r="K57" s="171"/>
      <c r="L57" s="171"/>
      <c r="M57" s="171">
        <f>'将来負担比率（分子）の構造'!L$51</f>
        <v>43864</v>
      </c>
      <c r="N57" s="171"/>
      <c r="O57" s="171"/>
      <c r="P57" s="171">
        <f>'将来負担比率（分子）の構造'!M$51</f>
        <v>43058</v>
      </c>
    </row>
    <row r="58" spans="1:16" x14ac:dyDescent="0.15">
      <c r="A58" s="171" t="s">
        <v>41</v>
      </c>
      <c r="B58" s="171"/>
      <c r="C58" s="171"/>
      <c r="D58" s="171">
        <f>'将来負担比率（分子）の構造'!I$50</f>
        <v>8731</v>
      </c>
      <c r="E58" s="171"/>
      <c r="F58" s="171"/>
      <c r="G58" s="171">
        <f>'将来負担比率（分子）の構造'!J$50</f>
        <v>9877</v>
      </c>
      <c r="H58" s="171"/>
      <c r="I58" s="171"/>
      <c r="J58" s="171">
        <f>'将来負担比率（分子）の構造'!K$50</f>
        <v>11286</v>
      </c>
      <c r="K58" s="171"/>
      <c r="L58" s="171"/>
      <c r="M58" s="171">
        <f>'将来負担比率（分子）の構造'!L$50</f>
        <v>12855</v>
      </c>
      <c r="N58" s="171"/>
      <c r="O58" s="171"/>
      <c r="P58" s="171">
        <f>'将来負担比率（分子）の構造'!M$50</f>
        <v>13909</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10826</v>
      </c>
      <c r="C62" s="171"/>
      <c r="D62" s="171"/>
      <c r="E62" s="171">
        <f>'将来負担比率（分子）の構造'!J$45</f>
        <v>11815</v>
      </c>
      <c r="F62" s="171"/>
      <c r="G62" s="171"/>
      <c r="H62" s="171">
        <f>'将来負担比率（分子）の構造'!K$45</f>
        <v>12040</v>
      </c>
      <c r="I62" s="171"/>
      <c r="J62" s="171"/>
      <c r="K62" s="171">
        <f>'将来負担比率（分子）の構造'!L$45</f>
        <v>12430</v>
      </c>
      <c r="L62" s="171"/>
      <c r="M62" s="171"/>
      <c r="N62" s="171">
        <f>'将来負担比率（分子）の構造'!M$45</f>
        <v>13091</v>
      </c>
      <c r="O62" s="171"/>
      <c r="P62" s="171"/>
    </row>
    <row r="63" spans="1:16" x14ac:dyDescent="0.15">
      <c r="A63" s="171" t="s">
        <v>34</v>
      </c>
      <c r="B63" s="171">
        <f>'将来負担比率（分子）の構造'!I$44</f>
        <v>876</v>
      </c>
      <c r="C63" s="171"/>
      <c r="D63" s="171"/>
      <c r="E63" s="171">
        <f>'将来負担比率（分子）の構造'!J$44</f>
        <v>898</v>
      </c>
      <c r="F63" s="171"/>
      <c r="G63" s="171"/>
      <c r="H63" s="171">
        <f>'将来負担比率（分子）の構造'!K$44</f>
        <v>794</v>
      </c>
      <c r="I63" s="171"/>
      <c r="J63" s="171"/>
      <c r="K63" s="171">
        <f>'将来負担比率（分子）の構造'!L$44</f>
        <v>807</v>
      </c>
      <c r="L63" s="171"/>
      <c r="M63" s="171"/>
      <c r="N63" s="171">
        <f>'将来負担比率（分子）の構造'!M$44</f>
        <v>747</v>
      </c>
      <c r="O63" s="171"/>
      <c r="P63" s="171"/>
    </row>
    <row r="64" spans="1:16" x14ac:dyDescent="0.15">
      <c r="A64" s="171" t="s">
        <v>33</v>
      </c>
      <c r="B64" s="171">
        <f>'将来負担比率（分子）の構造'!I$43</f>
        <v>63874</v>
      </c>
      <c r="C64" s="171"/>
      <c r="D64" s="171"/>
      <c r="E64" s="171">
        <f>'将来負担比率（分子）の構造'!J$43</f>
        <v>59216</v>
      </c>
      <c r="F64" s="171"/>
      <c r="G64" s="171"/>
      <c r="H64" s="171">
        <f>'将来負担比率（分子）の構造'!K$43</f>
        <v>55343</v>
      </c>
      <c r="I64" s="171"/>
      <c r="J64" s="171"/>
      <c r="K64" s="171">
        <f>'将来負担比率（分子）の構造'!L$43</f>
        <v>52124</v>
      </c>
      <c r="L64" s="171"/>
      <c r="M64" s="171"/>
      <c r="N64" s="171">
        <f>'将来負担比率（分子）の構造'!M$43</f>
        <v>51296</v>
      </c>
      <c r="O64" s="171"/>
      <c r="P64" s="171"/>
    </row>
    <row r="65" spans="1:16" x14ac:dyDescent="0.15">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f>'将来負担比率（分子）の構造'!M$42</f>
        <v>1930</v>
      </c>
      <c r="O65" s="171"/>
      <c r="P65" s="171"/>
    </row>
    <row r="66" spans="1:16" x14ac:dyDescent="0.15">
      <c r="A66" s="171" t="s">
        <v>31</v>
      </c>
      <c r="B66" s="171">
        <f>'将来負担比率（分子）の構造'!I$41</f>
        <v>97237</v>
      </c>
      <c r="C66" s="171"/>
      <c r="D66" s="171"/>
      <c r="E66" s="171">
        <f>'将来負担比率（分子）の構造'!J$41</f>
        <v>95645</v>
      </c>
      <c r="F66" s="171"/>
      <c r="G66" s="171"/>
      <c r="H66" s="171">
        <f>'将来負担比率（分子）の構造'!K$41</f>
        <v>95057</v>
      </c>
      <c r="I66" s="171"/>
      <c r="J66" s="171"/>
      <c r="K66" s="171">
        <f>'将来負担比率（分子）の構造'!L$41</f>
        <v>92404</v>
      </c>
      <c r="L66" s="171"/>
      <c r="M66" s="171"/>
      <c r="N66" s="171">
        <f>'将来負担比率（分子）の構造'!M$41</f>
        <v>88643</v>
      </c>
      <c r="O66" s="171"/>
      <c r="P66" s="171"/>
    </row>
    <row r="67" spans="1:16" x14ac:dyDescent="0.15">
      <c r="A67" s="171" t="s">
        <v>71</v>
      </c>
      <c r="B67" s="171" t="e">
        <f>NA()</f>
        <v>#N/A</v>
      </c>
      <c r="C67" s="171">
        <f>IF(ISNUMBER('将来負担比率（分子）の構造'!I$53), IF('将来負担比率（分子）の構造'!I$53 &lt; 0, 0, '将来負担比率（分子）の構造'!I$53), NA())</f>
        <v>4881</v>
      </c>
      <c r="D67" s="171" t="e">
        <f>NA()</f>
        <v>#N/A</v>
      </c>
      <c r="E67" s="171" t="e">
        <f>NA()</f>
        <v>#N/A</v>
      </c>
      <c r="F67" s="171">
        <f>IF(ISNUMBER('将来負担比率（分子）の構造'!J$53), IF('将来負担比率（分子）の構造'!J$53 &lt; 0, 0, '将来負担比率（分子）の構造'!J$53), NA())</f>
        <v>1692</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7402</v>
      </c>
      <c r="C72" s="175">
        <f>基金残高に係る経年分析!G55</f>
        <v>7824</v>
      </c>
      <c r="D72" s="175">
        <f>基金残高に係る経年分析!H55</f>
        <v>7784</v>
      </c>
    </row>
    <row r="73" spans="1:16" x14ac:dyDescent="0.15">
      <c r="A73" s="174" t="s">
        <v>74</v>
      </c>
      <c r="B73" s="175" t="str">
        <f>基金残高に係る経年分析!F56</f>
        <v>-</v>
      </c>
      <c r="C73" s="175" t="str">
        <f>基金残高に係る経年分析!G56</f>
        <v>-</v>
      </c>
      <c r="D73" s="175" t="str">
        <f>基金残高に係る経年分析!H56</f>
        <v>-</v>
      </c>
    </row>
    <row r="74" spans="1:16" x14ac:dyDescent="0.15">
      <c r="A74" s="174" t="s">
        <v>75</v>
      </c>
      <c r="B74" s="175">
        <f>基金残高に係る経年分析!F57</f>
        <v>3821</v>
      </c>
      <c r="C74" s="175">
        <f>基金残高に係る経年分析!G57</f>
        <v>4965</v>
      </c>
      <c r="D74" s="175">
        <f>基金残高に係る経年分析!H57</f>
        <v>6054</v>
      </c>
    </row>
  </sheetData>
  <sheetProtection algorithmName="SHA-512" hashValue="wqiaIrKrYMN94bLIn/ibPgmgjVK2EPxEleYjTicFewmD11JjwobWrYKKX6OEBC5YoDraT22Y94i37Axx/dv+ag==" saltValue="aZ8waeEj/bsCNn1EPFVzm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中田　知里</cp:lastModifiedBy>
  <cp:lastPrinted>2025-03-10T05:50:32Z</cp:lastPrinted>
  <dcterms:created xsi:type="dcterms:W3CDTF">2025-02-19T03:27:32Z</dcterms:created>
  <dcterms:modified xsi:type="dcterms:W3CDTF">2025-03-27T02:19:58Z</dcterms:modified>
  <cp:category/>
</cp:coreProperties>
</file>