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08 指導関係\02実地指導関係\06 介護施設チェックリスト\HP\"/>
    </mc:Choice>
  </mc:AlternateContent>
  <bookViews>
    <workbookView xWindow="600" yWindow="105" windowWidth="19395" windowHeight="7605" tabRatio="889"/>
  </bookViews>
  <sheets>
    <sheet name="【４】勤務①計算式あり" sheetId="15" r:id="rId1"/>
    <sheet name="【４】勤務例" sheetId="7" r:id="rId2"/>
  </sheets>
  <definedNames>
    <definedName name="_xlnm.Print_Area" localSheetId="0">【４】勤務①計算式あり!$A$1:$AS$188</definedName>
    <definedName name="_xlnm.Print_Area" localSheetId="1">【４】勤務例!$A$1:$AP$105</definedName>
    <definedName name="_xlnm.Print_Titles" localSheetId="0">【４】勤務①計算式あり!$7:$9</definedName>
  </definedNames>
  <calcPr calcId="162913"/>
</workbook>
</file>

<file path=xl/calcChain.xml><?xml version="1.0" encoding="utf-8"?>
<calcChain xmlns="http://schemas.openxmlformats.org/spreadsheetml/2006/main">
  <c r="J13" i="15" l="1"/>
  <c r="F187" i="15" l="1"/>
  <c r="F184" i="15"/>
  <c r="F183" i="15"/>
  <c r="F182" i="15"/>
  <c r="F180" i="15"/>
  <c r="F179" i="15"/>
  <c r="F177" i="15"/>
  <c r="F176" i="15"/>
  <c r="F175" i="15"/>
  <c r="F172" i="15"/>
  <c r="F171" i="15"/>
  <c r="F169" i="15"/>
  <c r="F168" i="15"/>
  <c r="F167" i="15"/>
  <c r="F164" i="15"/>
  <c r="AR187" i="15"/>
  <c r="AO187" i="15"/>
  <c r="AN187" i="15"/>
  <c r="AR186" i="15"/>
  <c r="AO186" i="15"/>
  <c r="AN186" i="15"/>
  <c r="F186" i="15"/>
  <c r="AR185" i="15"/>
  <c r="AO185" i="15"/>
  <c r="AN185" i="15"/>
  <c r="F185" i="15"/>
  <c r="AR184" i="15"/>
  <c r="AO184" i="15"/>
  <c r="AN184" i="15"/>
  <c r="AR183" i="15"/>
  <c r="AO183" i="15"/>
  <c r="AN183" i="15"/>
  <c r="AR182" i="15"/>
  <c r="AO182" i="15"/>
  <c r="AN182" i="15"/>
  <c r="AR181" i="15"/>
  <c r="AO181" i="15"/>
  <c r="AN181" i="15"/>
  <c r="F181" i="15"/>
  <c r="AR180" i="15"/>
  <c r="AO180" i="15"/>
  <c r="AN180" i="15"/>
  <c r="AR179" i="15"/>
  <c r="AO179" i="15"/>
  <c r="AN179" i="15"/>
  <c r="AR178" i="15"/>
  <c r="AO178" i="15"/>
  <c r="AN178" i="15"/>
  <c r="F178" i="15"/>
  <c r="AR177" i="15"/>
  <c r="AO177" i="15"/>
  <c r="AN177" i="15"/>
  <c r="AR176" i="15"/>
  <c r="AO176" i="15"/>
  <c r="AN176" i="15"/>
  <c r="AR175" i="15"/>
  <c r="AO175" i="15"/>
  <c r="AN175" i="15"/>
  <c r="AR174" i="15"/>
  <c r="AO174" i="15"/>
  <c r="AN174" i="15"/>
  <c r="F174" i="15"/>
  <c r="AR173" i="15"/>
  <c r="AO173" i="15"/>
  <c r="AN173" i="15"/>
  <c r="F173" i="15"/>
  <c r="AR172" i="15"/>
  <c r="AO172" i="15"/>
  <c r="AN172" i="15"/>
  <c r="AR171" i="15"/>
  <c r="AO171" i="15"/>
  <c r="AN171" i="15"/>
  <c r="AR170" i="15"/>
  <c r="AO170" i="15"/>
  <c r="AN170" i="15"/>
  <c r="F170" i="15"/>
  <c r="AR169" i="15"/>
  <c r="AO169" i="15"/>
  <c r="AN169" i="15"/>
  <c r="AR168" i="15"/>
  <c r="AO168" i="15"/>
  <c r="AN168" i="15"/>
  <c r="AR167" i="15"/>
  <c r="AO167" i="15"/>
  <c r="AN167" i="15"/>
  <c r="AR166" i="15"/>
  <c r="AO166" i="15"/>
  <c r="AN166" i="15"/>
  <c r="F166" i="15"/>
  <c r="AR165" i="15"/>
  <c r="AO165" i="15"/>
  <c r="AN165" i="15"/>
  <c r="F165" i="15"/>
  <c r="AR164" i="15"/>
  <c r="AO164" i="15"/>
  <c r="AN164" i="15"/>
  <c r="N160" i="15"/>
  <c r="N161" i="15" s="1"/>
  <c r="AL6" i="15" s="1"/>
  <c r="AP141" i="15"/>
  <c r="AO141" i="15"/>
  <c r="AN141" i="15"/>
  <c r="AK141" i="15"/>
  <c r="AJ141" i="15"/>
  <c r="AI141" i="15"/>
  <c r="AH141" i="15"/>
  <c r="AG141" i="15"/>
  <c r="AF141" i="15"/>
  <c r="AE141" i="15"/>
  <c r="AD141" i="15"/>
  <c r="AC141" i="15"/>
  <c r="AB141" i="15"/>
  <c r="AA141" i="15"/>
  <c r="Z141" i="15"/>
  <c r="Y141" i="15"/>
  <c r="X141" i="15"/>
  <c r="W141" i="15"/>
  <c r="V141" i="15"/>
  <c r="U141" i="15"/>
  <c r="T141" i="15"/>
  <c r="S141" i="15"/>
  <c r="R141" i="15"/>
  <c r="Q141" i="15"/>
  <c r="P141" i="15"/>
  <c r="O141" i="15"/>
  <c r="N141" i="15"/>
  <c r="M141" i="15"/>
  <c r="L141" i="15"/>
  <c r="K141" i="15"/>
  <c r="J141" i="15"/>
  <c r="I141" i="15"/>
  <c r="H141" i="15"/>
  <c r="G141" i="15"/>
  <c r="AP139" i="15"/>
  <c r="AO139" i="15"/>
  <c r="AN139" i="15"/>
  <c r="AK139" i="15"/>
  <c r="AJ139" i="15"/>
  <c r="AI139" i="15"/>
  <c r="AH139" i="15"/>
  <c r="AG139" i="15"/>
  <c r="AF139" i="15"/>
  <c r="AE139" i="15"/>
  <c r="AD139" i="15"/>
  <c r="AC139" i="15"/>
  <c r="AB139" i="15"/>
  <c r="AA139" i="15"/>
  <c r="Z139" i="15"/>
  <c r="Y139" i="15"/>
  <c r="X139" i="15"/>
  <c r="W139" i="15"/>
  <c r="V139" i="15"/>
  <c r="U139" i="15"/>
  <c r="T139" i="15"/>
  <c r="S139" i="15"/>
  <c r="R139" i="15"/>
  <c r="Q139" i="15"/>
  <c r="P139" i="15"/>
  <c r="O139" i="15"/>
  <c r="N139" i="15"/>
  <c r="M139" i="15"/>
  <c r="L139" i="15"/>
  <c r="K139" i="15"/>
  <c r="J139" i="15"/>
  <c r="I139" i="15"/>
  <c r="H139" i="15"/>
  <c r="G139" i="15"/>
  <c r="AP137" i="15"/>
  <c r="AO137" i="15"/>
  <c r="AN137" i="15"/>
  <c r="AK137" i="15"/>
  <c r="AJ137" i="15"/>
  <c r="AI137" i="15"/>
  <c r="AH137" i="15"/>
  <c r="AG137" i="15"/>
  <c r="AF137" i="15"/>
  <c r="AE137" i="15"/>
  <c r="AD137" i="15"/>
  <c r="AC137" i="15"/>
  <c r="AB137" i="15"/>
  <c r="AA137" i="15"/>
  <c r="Z137" i="15"/>
  <c r="Y137" i="15"/>
  <c r="X137" i="15"/>
  <c r="W137" i="15"/>
  <c r="V137" i="15"/>
  <c r="U137" i="15"/>
  <c r="T137" i="15"/>
  <c r="S137" i="15"/>
  <c r="R137" i="15"/>
  <c r="Q137" i="15"/>
  <c r="P137" i="15"/>
  <c r="O137" i="15"/>
  <c r="N137" i="15"/>
  <c r="M137" i="15"/>
  <c r="L137" i="15"/>
  <c r="K137" i="15"/>
  <c r="J137" i="15"/>
  <c r="I137" i="15"/>
  <c r="H137" i="15"/>
  <c r="G137" i="15"/>
  <c r="AP135" i="15"/>
  <c r="AO135" i="15"/>
  <c r="AN135" i="15"/>
  <c r="AK135" i="15"/>
  <c r="AJ135" i="15"/>
  <c r="AI135" i="15"/>
  <c r="AH135" i="15"/>
  <c r="AG135" i="15"/>
  <c r="AF135" i="15"/>
  <c r="AE135" i="15"/>
  <c r="AD135" i="15"/>
  <c r="AC135" i="15"/>
  <c r="AB135" i="15"/>
  <c r="AA135" i="15"/>
  <c r="Z135" i="15"/>
  <c r="Y135" i="15"/>
  <c r="X135" i="15"/>
  <c r="W135" i="15"/>
  <c r="V135" i="15"/>
  <c r="U135" i="15"/>
  <c r="T135" i="15"/>
  <c r="S135" i="15"/>
  <c r="R135" i="15"/>
  <c r="Q135" i="15"/>
  <c r="P135" i="15"/>
  <c r="O135" i="15"/>
  <c r="N135" i="15"/>
  <c r="M135" i="15"/>
  <c r="L135" i="15"/>
  <c r="K135" i="15"/>
  <c r="J135" i="15"/>
  <c r="I135" i="15"/>
  <c r="H135" i="15"/>
  <c r="G135" i="15"/>
  <c r="AP133" i="15"/>
  <c r="AO133" i="15"/>
  <c r="AN133" i="15"/>
  <c r="AK133" i="15"/>
  <c r="AJ133" i="15"/>
  <c r="AI133" i="15"/>
  <c r="AH133" i="15"/>
  <c r="AG133" i="15"/>
  <c r="AF133" i="15"/>
  <c r="AE133" i="15"/>
  <c r="AD133" i="15"/>
  <c r="AC133" i="15"/>
  <c r="AB133" i="15"/>
  <c r="AA133" i="15"/>
  <c r="Z133" i="15"/>
  <c r="Y133" i="15"/>
  <c r="X133" i="15"/>
  <c r="W133" i="15"/>
  <c r="V133" i="15"/>
  <c r="U133" i="15"/>
  <c r="T133" i="15"/>
  <c r="S133" i="15"/>
  <c r="R133" i="15"/>
  <c r="Q133" i="15"/>
  <c r="P133" i="15"/>
  <c r="O133" i="15"/>
  <c r="N133" i="15"/>
  <c r="M133" i="15"/>
  <c r="L133" i="15"/>
  <c r="K133" i="15"/>
  <c r="J133" i="15"/>
  <c r="I133" i="15"/>
  <c r="H133" i="15"/>
  <c r="G133" i="15"/>
  <c r="AP131" i="15"/>
  <c r="AO131" i="15"/>
  <c r="AN131" i="15"/>
  <c r="AK131" i="15"/>
  <c r="AJ131" i="15"/>
  <c r="AI131" i="15"/>
  <c r="AH131" i="15"/>
  <c r="AG131" i="15"/>
  <c r="AF131" i="15"/>
  <c r="AE131" i="15"/>
  <c r="AD131" i="15"/>
  <c r="AC131" i="15"/>
  <c r="AB131" i="15"/>
  <c r="AA131" i="15"/>
  <c r="Z131" i="15"/>
  <c r="Y131" i="15"/>
  <c r="X131" i="15"/>
  <c r="W131" i="15"/>
  <c r="V131" i="15"/>
  <c r="U131" i="15"/>
  <c r="T131" i="15"/>
  <c r="S131" i="15"/>
  <c r="R131" i="15"/>
  <c r="Q131" i="15"/>
  <c r="P131" i="15"/>
  <c r="O131" i="15"/>
  <c r="N131" i="15"/>
  <c r="M131" i="15"/>
  <c r="L131" i="15"/>
  <c r="K131" i="15"/>
  <c r="J131" i="15"/>
  <c r="I131" i="15"/>
  <c r="H131" i="15"/>
  <c r="G131" i="15"/>
  <c r="AP129" i="15"/>
  <c r="AO129" i="15"/>
  <c r="AN129" i="15"/>
  <c r="AK129" i="15"/>
  <c r="AJ129" i="15"/>
  <c r="AI129" i="15"/>
  <c r="AH129" i="15"/>
  <c r="AG129" i="15"/>
  <c r="AF129" i="15"/>
  <c r="AE129" i="15"/>
  <c r="AD129" i="15"/>
  <c r="AC129" i="15"/>
  <c r="AB129" i="15"/>
  <c r="AA129" i="15"/>
  <c r="Z129" i="15"/>
  <c r="Y129" i="15"/>
  <c r="X129" i="15"/>
  <c r="W129" i="15"/>
  <c r="V129" i="15"/>
  <c r="U129" i="15"/>
  <c r="T129" i="15"/>
  <c r="S129" i="15"/>
  <c r="R129" i="15"/>
  <c r="Q129" i="15"/>
  <c r="P129" i="15"/>
  <c r="O129" i="15"/>
  <c r="N129" i="15"/>
  <c r="M129" i="15"/>
  <c r="L129" i="15"/>
  <c r="K129" i="15"/>
  <c r="J129" i="15"/>
  <c r="I129" i="15"/>
  <c r="H129" i="15"/>
  <c r="G129" i="15"/>
  <c r="AP127" i="15"/>
  <c r="AO127" i="15"/>
  <c r="AN127" i="15"/>
  <c r="AK127" i="15"/>
  <c r="AJ127" i="15"/>
  <c r="AI127" i="15"/>
  <c r="AH127" i="15"/>
  <c r="AG127" i="15"/>
  <c r="AF127" i="15"/>
  <c r="AE127" i="15"/>
  <c r="AD127" i="15"/>
  <c r="AC127" i="15"/>
  <c r="AB127" i="15"/>
  <c r="AA127" i="15"/>
  <c r="Z127" i="15"/>
  <c r="Y127" i="15"/>
  <c r="X127" i="15"/>
  <c r="W127" i="15"/>
  <c r="V127" i="15"/>
  <c r="U127" i="15"/>
  <c r="T127" i="15"/>
  <c r="S127" i="15"/>
  <c r="R127" i="15"/>
  <c r="Q127" i="15"/>
  <c r="P127" i="15"/>
  <c r="O127" i="15"/>
  <c r="N127" i="15"/>
  <c r="M127" i="15"/>
  <c r="L127" i="15"/>
  <c r="K127" i="15"/>
  <c r="J127" i="15"/>
  <c r="I127" i="15"/>
  <c r="H127" i="15"/>
  <c r="G127" i="15"/>
  <c r="AP125" i="15"/>
  <c r="AO125" i="15"/>
  <c r="AN125" i="15"/>
  <c r="AK125" i="15"/>
  <c r="AJ125" i="15"/>
  <c r="AI125" i="15"/>
  <c r="AH125" i="15"/>
  <c r="AG125" i="15"/>
  <c r="AF125" i="15"/>
  <c r="AE125" i="15"/>
  <c r="AD125" i="15"/>
  <c r="AC125" i="15"/>
  <c r="AB125" i="15"/>
  <c r="AA125" i="15"/>
  <c r="Z125" i="15"/>
  <c r="Y125" i="15"/>
  <c r="X125" i="15"/>
  <c r="W125" i="15"/>
  <c r="V125" i="15"/>
  <c r="U125" i="15"/>
  <c r="T125" i="15"/>
  <c r="S125" i="15"/>
  <c r="R125" i="15"/>
  <c r="Q125" i="15"/>
  <c r="P125" i="15"/>
  <c r="O125" i="15"/>
  <c r="N125" i="15"/>
  <c r="M125" i="15"/>
  <c r="L125" i="15"/>
  <c r="K125" i="15"/>
  <c r="J125" i="15"/>
  <c r="I125" i="15"/>
  <c r="H125" i="15"/>
  <c r="G125" i="15"/>
  <c r="AP123" i="15"/>
  <c r="AO123" i="15"/>
  <c r="AN123" i="15"/>
  <c r="AK123" i="15"/>
  <c r="AJ123" i="15"/>
  <c r="AI123" i="15"/>
  <c r="AH123" i="15"/>
  <c r="AG123" i="15"/>
  <c r="AF123" i="15"/>
  <c r="AE123" i="15"/>
  <c r="AD123" i="15"/>
  <c r="AC123" i="15"/>
  <c r="AB123" i="15"/>
  <c r="AA123" i="15"/>
  <c r="Z123" i="15"/>
  <c r="Y123" i="15"/>
  <c r="X123" i="15"/>
  <c r="W123" i="15"/>
  <c r="V123" i="15"/>
  <c r="U123" i="15"/>
  <c r="T123" i="15"/>
  <c r="S123" i="15"/>
  <c r="R123" i="15"/>
  <c r="Q123" i="15"/>
  <c r="P123" i="15"/>
  <c r="O123" i="15"/>
  <c r="N123" i="15"/>
  <c r="M123" i="15"/>
  <c r="L123" i="15"/>
  <c r="K123" i="15"/>
  <c r="J123" i="15"/>
  <c r="I123" i="15"/>
  <c r="H123" i="15"/>
  <c r="G123" i="15"/>
  <c r="AP121" i="15"/>
  <c r="AO121" i="15"/>
  <c r="AN121" i="15"/>
  <c r="AK121" i="15"/>
  <c r="AJ121" i="15"/>
  <c r="AI121" i="15"/>
  <c r="AH121" i="15"/>
  <c r="AG121" i="15"/>
  <c r="AF121" i="15"/>
  <c r="AE121" i="15"/>
  <c r="AD121" i="15"/>
  <c r="AC121" i="15"/>
  <c r="AB121" i="15"/>
  <c r="AA121" i="15"/>
  <c r="Z121" i="15"/>
  <c r="Y121" i="15"/>
  <c r="X121" i="15"/>
  <c r="W121" i="15"/>
  <c r="V121" i="15"/>
  <c r="U121" i="15"/>
  <c r="T121" i="15"/>
  <c r="S121" i="15"/>
  <c r="R121" i="15"/>
  <c r="Q121" i="15"/>
  <c r="P121" i="15"/>
  <c r="O121" i="15"/>
  <c r="N121" i="15"/>
  <c r="M121" i="15"/>
  <c r="L121" i="15"/>
  <c r="K121" i="15"/>
  <c r="J121" i="15"/>
  <c r="I121" i="15"/>
  <c r="H121" i="15"/>
  <c r="G121" i="15"/>
  <c r="AP119" i="15"/>
  <c r="AO119" i="15"/>
  <c r="AN119" i="15"/>
  <c r="AK119" i="15"/>
  <c r="AJ119" i="15"/>
  <c r="AI119" i="15"/>
  <c r="AH119" i="15"/>
  <c r="AG119" i="15"/>
  <c r="AF119" i="15"/>
  <c r="AE119" i="15"/>
  <c r="AD119" i="15"/>
  <c r="AC119" i="15"/>
  <c r="AB119" i="15"/>
  <c r="AA119" i="15"/>
  <c r="Z119" i="15"/>
  <c r="Y119" i="15"/>
  <c r="X119" i="15"/>
  <c r="W119" i="15"/>
  <c r="V119" i="15"/>
  <c r="U119" i="15"/>
  <c r="T119" i="15"/>
  <c r="S119" i="15"/>
  <c r="R119" i="15"/>
  <c r="Q119" i="15"/>
  <c r="P119" i="15"/>
  <c r="O119" i="15"/>
  <c r="N119" i="15"/>
  <c r="M119" i="15"/>
  <c r="L119" i="15"/>
  <c r="K119" i="15"/>
  <c r="J119" i="15"/>
  <c r="I119" i="15"/>
  <c r="H119" i="15"/>
  <c r="G119" i="15"/>
  <c r="AP117" i="15"/>
  <c r="AO117" i="15"/>
  <c r="AN117" i="15"/>
  <c r="AK117" i="15"/>
  <c r="AJ117" i="15"/>
  <c r="AI117" i="15"/>
  <c r="AH117" i="15"/>
  <c r="AG117" i="15"/>
  <c r="AF117" i="15"/>
  <c r="AE117" i="15"/>
  <c r="AD117" i="15"/>
  <c r="AC117" i="15"/>
  <c r="AB117" i="15"/>
  <c r="AA117" i="15"/>
  <c r="Z117" i="15"/>
  <c r="Y117" i="15"/>
  <c r="X117" i="15"/>
  <c r="W117" i="15"/>
  <c r="V117" i="15"/>
  <c r="U117" i="15"/>
  <c r="T117" i="15"/>
  <c r="S117" i="15"/>
  <c r="R117" i="15"/>
  <c r="Q117" i="15"/>
  <c r="P117" i="15"/>
  <c r="O117" i="15"/>
  <c r="N117" i="15"/>
  <c r="M117" i="15"/>
  <c r="L117" i="15"/>
  <c r="K117" i="15"/>
  <c r="J117" i="15"/>
  <c r="I117" i="15"/>
  <c r="H117" i="15"/>
  <c r="G117" i="15"/>
  <c r="AP115" i="15"/>
  <c r="AO115" i="15"/>
  <c r="AN115" i="15"/>
  <c r="AK115" i="15"/>
  <c r="AJ115" i="15"/>
  <c r="AI115" i="15"/>
  <c r="AH115" i="15"/>
  <c r="AG115" i="15"/>
  <c r="AF115" i="15"/>
  <c r="AE115" i="15"/>
  <c r="AD115" i="15"/>
  <c r="AC115" i="15"/>
  <c r="AB115" i="15"/>
  <c r="AA115" i="15"/>
  <c r="Z115" i="15"/>
  <c r="Y115" i="15"/>
  <c r="X115" i="15"/>
  <c r="W115" i="15"/>
  <c r="V115" i="15"/>
  <c r="U115" i="15"/>
  <c r="T115" i="15"/>
  <c r="S115" i="15"/>
  <c r="R115" i="15"/>
  <c r="Q115" i="15"/>
  <c r="P115" i="15"/>
  <c r="O115" i="15"/>
  <c r="N115" i="15"/>
  <c r="M115" i="15"/>
  <c r="L115" i="15"/>
  <c r="K115" i="15"/>
  <c r="J115" i="15"/>
  <c r="I115" i="15"/>
  <c r="H115" i="15"/>
  <c r="G115" i="15"/>
  <c r="AP113" i="15"/>
  <c r="AO113" i="15"/>
  <c r="AN113" i="15"/>
  <c r="AK113" i="15"/>
  <c r="AJ113" i="15"/>
  <c r="AI113" i="15"/>
  <c r="AH113" i="15"/>
  <c r="AG113" i="15"/>
  <c r="AF113" i="15"/>
  <c r="AE113" i="15"/>
  <c r="AD113" i="15"/>
  <c r="AC113" i="15"/>
  <c r="AB113" i="15"/>
  <c r="AA113" i="15"/>
  <c r="Z113" i="15"/>
  <c r="Y113" i="15"/>
  <c r="X113" i="15"/>
  <c r="W113" i="15"/>
  <c r="V113" i="15"/>
  <c r="U113" i="15"/>
  <c r="T113" i="15"/>
  <c r="S113" i="15"/>
  <c r="R113" i="15"/>
  <c r="Q113" i="15"/>
  <c r="P113" i="15"/>
  <c r="O113" i="15"/>
  <c r="N113" i="15"/>
  <c r="M113" i="15"/>
  <c r="L113" i="15"/>
  <c r="K113" i="15"/>
  <c r="J113" i="15"/>
  <c r="I113" i="15"/>
  <c r="H113" i="15"/>
  <c r="G113" i="15"/>
  <c r="AP111" i="15"/>
  <c r="AO111" i="15"/>
  <c r="AN111" i="15"/>
  <c r="AK111" i="15"/>
  <c r="AJ111" i="15"/>
  <c r="AI111" i="15"/>
  <c r="AH111" i="15"/>
  <c r="AG111" i="15"/>
  <c r="AF111" i="15"/>
  <c r="AE111" i="15"/>
  <c r="AD111" i="15"/>
  <c r="AC111" i="15"/>
  <c r="AB111" i="15"/>
  <c r="AA111" i="15"/>
  <c r="Z111" i="15"/>
  <c r="Y111" i="15"/>
  <c r="X111" i="15"/>
  <c r="W111" i="15"/>
  <c r="V111" i="15"/>
  <c r="U111" i="15"/>
  <c r="T111" i="15"/>
  <c r="S111" i="15"/>
  <c r="R111" i="15"/>
  <c r="Q111" i="15"/>
  <c r="P111" i="15"/>
  <c r="O111" i="15"/>
  <c r="N111" i="15"/>
  <c r="M111" i="15"/>
  <c r="L111" i="15"/>
  <c r="K111" i="15"/>
  <c r="J111" i="15"/>
  <c r="I111" i="15"/>
  <c r="H111" i="15"/>
  <c r="G111" i="15"/>
  <c r="AP109" i="15"/>
  <c r="AO109" i="15"/>
  <c r="AN109" i="15"/>
  <c r="AK109" i="15"/>
  <c r="AJ109" i="15"/>
  <c r="AI109" i="15"/>
  <c r="AH109" i="15"/>
  <c r="AG109" i="15"/>
  <c r="AF109" i="15"/>
  <c r="AE109" i="15"/>
  <c r="AD109" i="15"/>
  <c r="AC109" i="15"/>
  <c r="AB109" i="15"/>
  <c r="AA109" i="15"/>
  <c r="Z109" i="15"/>
  <c r="Y109" i="15"/>
  <c r="X109" i="15"/>
  <c r="W109" i="15"/>
  <c r="V109" i="15"/>
  <c r="U109" i="15"/>
  <c r="T109" i="15"/>
  <c r="S109" i="15"/>
  <c r="R109" i="15"/>
  <c r="Q109" i="15"/>
  <c r="P109" i="15"/>
  <c r="O109" i="15"/>
  <c r="N109" i="15"/>
  <c r="M109" i="15"/>
  <c r="L109" i="15"/>
  <c r="K109" i="15"/>
  <c r="J109" i="15"/>
  <c r="I109" i="15"/>
  <c r="H109" i="15"/>
  <c r="G109" i="15"/>
  <c r="AP107" i="15"/>
  <c r="AO107" i="15"/>
  <c r="AN107" i="15"/>
  <c r="AK107" i="15"/>
  <c r="AJ107" i="15"/>
  <c r="AI107" i="15"/>
  <c r="AH107" i="15"/>
  <c r="AG107" i="15"/>
  <c r="AF107" i="15"/>
  <c r="AE107" i="15"/>
  <c r="AD107" i="15"/>
  <c r="AC107" i="15"/>
  <c r="AB107" i="15"/>
  <c r="AA107" i="15"/>
  <c r="Z107" i="15"/>
  <c r="Y107" i="15"/>
  <c r="X107" i="15"/>
  <c r="W107" i="15"/>
  <c r="V107" i="15"/>
  <c r="U107" i="15"/>
  <c r="T107" i="15"/>
  <c r="S107" i="15"/>
  <c r="R107" i="15"/>
  <c r="Q107" i="15"/>
  <c r="P107" i="15"/>
  <c r="O107" i="15"/>
  <c r="N107" i="15"/>
  <c r="M107" i="15"/>
  <c r="L107" i="15"/>
  <c r="K107" i="15"/>
  <c r="J107" i="15"/>
  <c r="I107" i="15"/>
  <c r="H107" i="15"/>
  <c r="G107" i="15"/>
  <c r="AP105" i="15"/>
  <c r="AO105" i="15"/>
  <c r="AN105" i="15"/>
  <c r="AK105" i="15"/>
  <c r="AJ105" i="15"/>
  <c r="AI105" i="15"/>
  <c r="AH105" i="15"/>
  <c r="AG105" i="15"/>
  <c r="AF105" i="15"/>
  <c r="AE105" i="15"/>
  <c r="AD105" i="15"/>
  <c r="AC105" i="15"/>
  <c r="AB105" i="15"/>
  <c r="AA105" i="15"/>
  <c r="Z105" i="15"/>
  <c r="Y105" i="15"/>
  <c r="X105" i="15"/>
  <c r="W105" i="15"/>
  <c r="V105" i="15"/>
  <c r="U105" i="15"/>
  <c r="T105" i="15"/>
  <c r="S105" i="15"/>
  <c r="R105" i="15"/>
  <c r="Q105" i="15"/>
  <c r="P105" i="15"/>
  <c r="O105" i="15"/>
  <c r="N105" i="15"/>
  <c r="M105" i="15"/>
  <c r="L105" i="15"/>
  <c r="K105" i="15"/>
  <c r="J105" i="15"/>
  <c r="I105" i="15"/>
  <c r="H105" i="15"/>
  <c r="G105" i="15"/>
  <c r="AP103" i="15"/>
  <c r="AO103" i="15"/>
  <c r="AN103" i="15"/>
  <c r="AK103" i="15"/>
  <c r="AJ103" i="15"/>
  <c r="AI103" i="15"/>
  <c r="AH103" i="15"/>
  <c r="AG103" i="15"/>
  <c r="AF103" i="15"/>
  <c r="AE103" i="15"/>
  <c r="AD103" i="15"/>
  <c r="AC103" i="15"/>
  <c r="AB103" i="15"/>
  <c r="AA103" i="15"/>
  <c r="Z103" i="15"/>
  <c r="Y103" i="15"/>
  <c r="X103" i="15"/>
  <c r="W103" i="15"/>
  <c r="V103" i="15"/>
  <c r="U103" i="15"/>
  <c r="T103" i="15"/>
  <c r="S103" i="15"/>
  <c r="R103" i="15"/>
  <c r="Q103" i="15"/>
  <c r="P103" i="15"/>
  <c r="O103" i="15"/>
  <c r="N103" i="15"/>
  <c r="M103" i="15"/>
  <c r="L103" i="15"/>
  <c r="K103" i="15"/>
  <c r="J103" i="15"/>
  <c r="I103" i="15"/>
  <c r="H103" i="15"/>
  <c r="G103" i="15"/>
  <c r="AP101" i="15"/>
  <c r="AO101" i="15"/>
  <c r="AN101" i="15"/>
  <c r="AK101" i="15"/>
  <c r="AJ101" i="15"/>
  <c r="AI101" i="15"/>
  <c r="AH101" i="15"/>
  <c r="AG101" i="15"/>
  <c r="AF101" i="15"/>
  <c r="AE101" i="15"/>
  <c r="AD101" i="15"/>
  <c r="AC101" i="15"/>
  <c r="AB101" i="15"/>
  <c r="AA101" i="15"/>
  <c r="Z101" i="15"/>
  <c r="Y101" i="15"/>
  <c r="X101" i="15"/>
  <c r="W101" i="15"/>
  <c r="V101" i="15"/>
  <c r="U101" i="15"/>
  <c r="T101" i="15"/>
  <c r="S101" i="15"/>
  <c r="R101" i="15"/>
  <c r="Q101" i="15"/>
  <c r="P101" i="15"/>
  <c r="O101" i="15"/>
  <c r="N101" i="15"/>
  <c r="M101" i="15"/>
  <c r="L101" i="15"/>
  <c r="K101" i="15"/>
  <c r="J101" i="15"/>
  <c r="I101" i="15"/>
  <c r="H101" i="15"/>
  <c r="G101" i="15"/>
  <c r="AP99" i="15"/>
  <c r="AO99" i="15"/>
  <c r="AN99" i="15"/>
  <c r="AK99" i="15"/>
  <c r="AJ99" i="15"/>
  <c r="AI99" i="15"/>
  <c r="AH99" i="15"/>
  <c r="AG99" i="15"/>
  <c r="AF99" i="15"/>
  <c r="AE99" i="15"/>
  <c r="AD99" i="15"/>
  <c r="AC99" i="15"/>
  <c r="AB99" i="15"/>
  <c r="AA99" i="15"/>
  <c r="Z99" i="15"/>
  <c r="Y99" i="15"/>
  <c r="X99" i="15"/>
  <c r="W99" i="15"/>
  <c r="V99" i="15"/>
  <c r="U99" i="15"/>
  <c r="T99" i="15"/>
  <c r="S99" i="15"/>
  <c r="R99" i="15"/>
  <c r="Q99" i="15"/>
  <c r="P99" i="15"/>
  <c r="O99" i="15"/>
  <c r="N99" i="15"/>
  <c r="M99" i="15"/>
  <c r="L99" i="15"/>
  <c r="K99" i="15"/>
  <c r="J99" i="15"/>
  <c r="I99" i="15"/>
  <c r="H99" i="15"/>
  <c r="G99" i="15"/>
  <c r="AP97" i="15"/>
  <c r="AO97" i="15"/>
  <c r="AN97" i="15"/>
  <c r="AK97" i="15"/>
  <c r="AJ97" i="15"/>
  <c r="AI97" i="15"/>
  <c r="AH97" i="15"/>
  <c r="AG97" i="15"/>
  <c r="AF97" i="15"/>
  <c r="AE97" i="15"/>
  <c r="AD97" i="15"/>
  <c r="AC97" i="15"/>
  <c r="AB97" i="15"/>
  <c r="AA97" i="15"/>
  <c r="Z97" i="15"/>
  <c r="Y97" i="15"/>
  <c r="X97" i="15"/>
  <c r="W97" i="15"/>
  <c r="V97" i="15"/>
  <c r="U97" i="15"/>
  <c r="T97" i="15"/>
  <c r="S97" i="15"/>
  <c r="R97" i="15"/>
  <c r="Q97" i="15"/>
  <c r="P97" i="15"/>
  <c r="O97" i="15"/>
  <c r="N97" i="15"/>
  <c r="M97" i="15"/>
  <c r="L97" i="15"/>
  <c r="K97" i="15"/>
  <c r="J97" i="15"/>
  <c r="I97" i="15"/>
  <c r="H97" i="15"/>
  <c r="G97" i="15"/>
  <c r="AP95" i="15"/>
  <c r="AO95" i="15"/>
  <c r="AN95" i="15"/>
  <c r="AK95" i="15"/>
  <c r="AJ95" i="15"/>
  <c r="AI95" i="15"/>
  <c r="AH95" i="15"/>
  <c r="AG95" i="15"/>
  <c r="AF95" i="15"/>
  <c r="AE95" i="15"/>
  <c r="AD95" i="15"/>
  <c r="AC95" i="15"/>
  <c r="AB95" i="15"/>
  <c r="AA95" i="15"/>
  <c r="Z95" i="15"/>
  <c r="Y95" i="15"/>
  <c r="X95" i="15"/>
  <c r="W95" i="15"/>
  <c r="V95" i="15"/>
  <c r="U95" i="15"/>
  <c r="T95" i="15"/>
  <c r="S95" i="15"/>
  <c r="R95" i="15"/>
  <c r="Q95" i="15"/>
  <c r="P95" i="15"/>
  <c r="O95" i="15"/>
  <c r="N95" i="15"/>
  <c r="M95" i="15"/>
  <c r="L95" i="15"/>
  <c r="K95" i="15"/>
  <c r="J95" i="15"/>
  <c r="I95" i="15"/>
  <c r="H95" i="15"/>
  <c r="G95" i="15"/>
  <c r="AP93" i="15"/>
  <c r="AO93" i="15"/>
  <c r="AN93" i="15"/>
  <c r="AK93" i="15"/>
  <c r="AJ93" i="15"/>
  <c r="AI93" i="15"/>
  <c r="AH93" i="15"/>
  <c r="AG93" i="15"/>
  <c r="AF93" i="15"/>
  <c r="AE93" i="15"/>
  <c r="AD93" i="15"/>
  <c r="AC93" i="15"/>
  <c r="AB93" i="15"/>
  <c r="AA93" i="15"/>
  <c r="Z93" i="15"/>
  <c r="Y93" i="15"/>
  <c r="X93" i="15"/>
  <c r="W93" i="15"/>
  <c r="V93" i="15"/>
  <c r="U93" i="15"/>
  <c r="T93" i="15"/>
  <c r="S93" i="15"/>
  <c r="R93" i="15"/>
  <c r="Q93" i="15"/>
  <c r="P93" i="15"/>
  <c r="O93" i="15"/>
  <c r="N93" i="15"/>
  <c r="M93" i="15"/>
  <c r="L93" i="15"/>
  <c r="K93" i="15"/>
  <c r="J93" i="15"/>
  <c r="I93" i="15"/>
  <c r="H93" i="15"/>
  <c r="G93" i="15"/>
  <c r="AP91" i="15"/>
  <c r="AO91" i="15"/>
  <c r="AN91" i="15"/>
  <c r="AK91" i="15"/>
  <c r="AJ91" i="15"/>
  <c r="AI91" i="15"/>
  <c r="AH91" i="15"/>
  <c r="AG91" i="15"/>
  <c r="AF91" i="15"/>
  <c r="AE91" i="15"/>
  <c r="AD91" i="15"/>
  <c r="AC91" i="15"/>
  <c r="AB91" i="15"/>
  <c r="AA91" i="15"/>
  <c r="Z91" i="15"/>
  <c r="Y91" i="15"/>
  <c r="X91" i="15"/>
  <c r="W91" i="15"/>
  <c r="V91" i="15"/>
  <c r="U91" i="15"/>
  <c r="T91" i="15"/>
  <c r="S91" i="15"/>
  <c r="R91" i="15"/>
  <c r="Q91" i="15"/>
  <c r="P91" i="15"/>
  <c r="O91" i="15"/>
  <c r="N91" i="15"/>
  <c r="M91" i="15"/>
  <c r="L91" i="15"/>
  <c r="K91" i="15"/>
  <c r="J91" i="15"/>
  <c r="I91" i="15"/>
  <c r="H91" i="15"/>
  <c r="G91" i="15"/>
  <c r="AP89" i="15"/>
  <c r="AO89" i="15"/>
  <c r="AN89" i="15"/>
  <c r="AK89" i="15"/>
  <c r="AJ89" i="15"/>
  <c r="AI89" i="15"/>
  <c r="AH89" i="15"/>
  <c r="AG89" i="15"/>
  <c r="AF89" i="15"/>
  <c r="AE89" i="15"/>
  <c r="AD89" i="15"/>
  <c r="AC89" i="15"/>
  <c r="AB89" i="15"/>
  <c r="AA89" i="15"/>
  <c r="Z89" i="15"/>
  <c r="Y89" i="15"/>
  <c r="X89" i="15"/>
  <c r="W89" i="15"/>
  <c r="V89" i="15"/>
  <c r="U89" i="15"/>
  <c r="T89" i="15"/>
  <c r="S89" i="15"/>
  <c r="R89" i="15"/>
  <c r="Q89" i="15"/>
  <c r="P89" i="15"/>
  <c r="O89" i="15"/>
  <c r="N89" i="15"/>
  <c r="M89" i="15"/>
  <c r="L89" i="15"/>
  <c r="K89" i="15"/>
  <c r="J89" i="15"/>
  <c r="I89" i="15"/>
  <c r="H89" i="15"/>
  <c r="G89" i="15"/>
  <c r="AP87" i="15"/>
  <c r="AO87" i="15"/>
  <c r="AN87" i="15"/>
  <c r="AK87" i="15"/>
  <c r="AJ87" i="15"/>
  <c r="AI87" i="15"/>
  <c r="AH87" i="15"/>
  <c r="AG87" i="15"/>
  <c r="AF87" i="15"/>
  <c r="AE87" i="15"/>
  <c r="AD87" i="15"/>
  <c r="AC87" i="15"/>
  <c r="AB87" i="15"/>
  <c r="AA87" i="15"/>
  <c r="Z87" i="15"/>
  <c r="Y87" i="15"/>
  <c r="X87" i="15"/>
  <c r="W87" i="15"/>
  <c r="V87" i="15"/>
  <c r="U87" i="15"/>
  <c r="T87" i="15"/>
  <c r="S87" i="15"/>
  <c r="R87" i="15"/>
  <c r="Q87" i="15"/>
  <c r="P87" i="15"/>
  <c r="O87" i="15"/>
  <c r="N87" i="15"/>
  <c r="M87" i="15"/>
  <c r="L87" i="15"/>
  <c r="K87" i="15"/>
  <c r="J87" i="15"/>
  <c r="I87" i="15"/>
  <c r="H87" i="15"/>
  <c r="G87" i="15"/>
  <c r="AP85" i="15"/>
  <c r="AO85" i="15"/>
  <c r="AN85" i="15"/>
  <c r="AK85" i="15"/>
  <c r="AJ85" i="15"/>
  <c r="AI85" i="15"/>
  <c r="AH85" i="15"/>
  <c r="AG85" i="15"/>
  <c r="AF85" i="15"/>
  <c r="AE85" i="15"/>
  <c r="AD85" i="15"/>
  <c r="AC85" i="15"/>
  <c r="AB85" i="15"/>
  <c r="AA85" i="15"/>
  <c r="Z85" i="15"/>
  <c r="Y85" i="15"/>
  <c r="X85" i="15"/>
  <c r="W85" i="15"/>
  <c r="V85" i="15"/>
  <c r="U85" i="15"/>
  <c r="T85" i="15"/>
  <c r="S85" i="15"/>
  <c r="R85" i="15"/>
  <c r="Q85" i="15"/>
  <c r="P85" i="15"/>
  <c r="O85" i="15"/>
  <c r="N85" i="15"/>
  <c r="M85" i="15"/>
  <c r="L85" i="15"/>
  <c r="K85" i="15"/>
  <c r="J85" i="15"/>
  <c r="I85" i="15"/>
  <c r="H85" i="15"/>
  <c r="G85" i="15"/>
  <c r="AP83" i="15"/>
  <c r="AO83" i="15"/>
  <c r="AN83" i="15"/>
  <c r="AK83" i="15"/>
  <c r="AJ83" i="15"/>
  <c r="AI83" i="15"/>
  <c r="AH83" i="15"/>
  <c r="AG83" i="15"/>
  <c r="AF83" i="15"/>
  <c r="AE83" i="15"/>
  <c r="AD83" i="15"/>
  <c r="AC83" i="15"/>
  <c r="AB83" i="15"/>
  <c r="AA83" i="15"/>
  <c r="Z83" i="15"/>
  <c r="Y83" i="15"/>
  <c r="X83" i="15"/>
  <c r="W83" i="15"/>
  <c r="V83" i="15"/>
  <c r="U83" i="15"/>
  <c r="T83" i="15"/>
  <c r="S83" i="15"/>
  <c r="R83" i="15"/>
  <c r="Q83" i="15"/>
  <c r="P83" i="15"/>
  <c r="O83" i="15"/>
  <c r="N83" i="15"/>
  <c r="M83" i="15"/>
  <c r="L83" i="15"/>
  <c r="K83" i="15"/>
  <c r="J83" i="15"/>
  <c r="I83" i="15"/>
  <c r="H83" i="15"/>
  <c r="G83" i="15"/>
  <c r="AP81" i="15"/>
  <c r="AO81" i="15"/>
  <c r="AN81" i="15"/>
  <c r="AK81" i="15"/>
  <c r="AJ81" i="15"/>
  <c r="AI81" i="15"/>
  <c r="AH81" i="15"/>
  <c r="AG81" i="15"/>
  <c r="AF81" i="15"/>
  <c r="AE81" i="15"/>
  <c r="AD81" i="15"/>
  <c r="AC81" i="15"/>
  <c r="AB81" i="15"/>
  <c r="AA81" i="15"/>
  <c r="Z81" i="15"/>
  <c r="Y81" i="15"/>
  <c r="X81" i="15"/>
  <c r="W81" i="15"/>
  <c r="V81" i="15"/>
  <c r="U81" i="15"/>
  <c r="T81" i="15"/>
  <c r="S81" i="15"/>
  <c r="R81" i="15"/>
  <c r="Q81" i="15"/>
  <c r="P81" i="15"/>
  <c r="O81" i="15"/>
  <c r="N81" i="15"/>
  <c r="M81" i="15"/>
  <c r="L81" i="15"/>
  <c r="K81" i="15"/>
  <c r="J81" i="15"/>
  <c r="I81" i="15"/>
  <c r="H81" i="15"/>
  <c r="G81" i="15"/>
  <c r="AP79" i="15"/>
  <c r="AO79" i="15"/>
  <c r="AN79" i="15"/>
  <c r="AK79" i="15"/>
  <c r="AJ79" i="15"/>
  <c r="AI79" i="15"/>
  <c r="AH79" i="15"/>
  <c r="AG79" i="15"/>
  <c r="AF79" i="15"/>
  <c r="AE79" i="15"/>
  <c r="AD79" i="15"/>
  <c r="AC79" i="15"/>
  <c r="AB79" i="15"/>
  <c r="AA79" i="15"/>
  <c r="Z79" i="15"/>
  <c r="Y79" i="15"/>
  <c r="X79" i="15"/>
  <c r="W79" i="15"/>
  <c r="V79" i="15"/>
  <c r="U79" i="15"/>
  <c r="T79" i="15"/>
  <c r="S79" i="15"/>
  <c r="R79" i="15"/>
  <c r="Q79" i="15"/>
  <c r="P79" i="15"/>
  <c r="O79" i="15"/>
  <c r="N79" i="15"/>
  <c r="M79" i="15"/>
  <c r="L79" i="15"/>
  <c r="K79" i="15"/>
  <c r="J79" i="15"/>
  <c r="I79" i="15"/>
  <c r="H79" i="15"/>
  <c r="G79" i="15"/>
  <c r="AP77" i="15"/>
  <c r="AO77" i="15"/>
  <c r="AN77" i="15"/>
  <c r="AK77" i="15"/>
  <c r="AJ77" i="15"/>
  <c r="AI77" i="15"/>
  <c r="AH77" i="15"/>
  <c r="AG77" i="15"/>
  <c r="AF77" i="15"/>
  <c r="AE77" i="15"/>
  <c r="AD77" i="15"/>
  <c r="AC77" i="15"/>
  <c r="AB77" i="15"/>
  <c r="AA77" i="15"/>
  <c r="Z77" i="15"/>
  <c r="Y77" i="15"/>
  <c r="X77" i="15"/>
  <c r="W77" i="15"/>
  <c r="V77" i="15"/>
  <c r="U77" i="15"/>
  <c r="T77" i="15"/>
  <c r="S77" i="15"/>
  <c r="R77" i="15"/>
  <c r="Q77" i="15"/>
  <c r="P77" i="15"/>
  <c r="O77" i="15"/>
  <c r="N77" i="15"/>
  <c r="M77" i="15"/>
  <c r="L77" i="15"/>
  <c r="K77" i="15"/>
  <c r="J77" i="15"/>
  <c r="I77" i="15"/>
  <c r="H77" i="15"/>
  <c r="G77" i="15"/>
  <c r="AP75" i="15"/>
  <c r="AO75" i="15"/>
  <c r="AN75" i="15"/>
  <c r="AK75" i="15"/>
  <c r="AJ75" i="15"/>
  <c r="AI75" i="15"/>
  <c r="AH75" i="15"/>
  <c r="AG75" i="15"/>
  <c r="AF75" i="15"/>
  <c r="AE75" i="15"/>
  <c r="AD75" i="15"/>
  <c r="AC75" i="15"/>
  <c r="AB75" i="15"/>
  <c r="AA75" i="15"/>
  <c r="Z75" i="15"/>
  <c r="Y75" i="15"/>
  <c r="X75" i="15"/>
  <c r="W75" i="15"/>
  <c r="V75" i="15"/>
  <c r="U75" i="15"/>
  <c r="T75" i="15"/>
  <c r="S75" i="15"/>
  <c r="R75" i="15"/>
  <c r="Q75" i="15"/>
  <c r="P75" i="15"/>
  <c r="O75" i="15"/>
  <c r="N75" i="15"/>
  <c r="M75" i="15"/>
  <c r="L75" i="15"/>
  <c r="K75" i="15"/>
  <c r="J75" i="15"/>
  <c r="I75" i="15"/>
  <c r="H75" i="15"/>
  <c r="G75" i="15"/>
  <c r="AP73" i="15"/>
  <c r="AO73" i="15"/>
  <c r="AN73" i="15"/>
  <c r="AK73" i="15"/>
  <c r="AJ73" i="15"/>
  <c r="AI73" i="15"/>
  <c r="AH73" i="15"/>
  <c r="AG73" i="15"/>
  <c r="AF73" i="15"/>
  <c r="AE73" i="15"/>
  <c r="AD73" i="15"/>
  <c r="AC73" i="15"/>
  <c r="AB73" i="15"/>
  <c r="AA73" i="15"/>
  <c r="Z73" i="15"/>
  <c r="Y73" i="15"/>
  <c r="X73" i="15"/>
  <c r="W73" i="15"/>
  <c r="V73" i="15"/>
  <c r="U73" i="15"/>
  <c r="T73" i="15"/>
  <c r="S73" i="15"/>
  <c r="R73" i="15"/>
  <c r="Q73" i="15"/>
  <c r="P73" i="15"/>
  <c r="O73" i="15"/>
  <c r="N73" i="15"/>
  <c r="M73" i="15"/>
  <c r="L73" i="15"/>
  <c r="K73" i="15"/>
  <c r="J73" i="15"/>
  <c r="I73" i="15"/>
  <c r="H73" i="15"/>
  <c r="G73" i="15"/>
  <c r="AP71" i="15"/>
  <c r="AO71" i="15"/>
  <c r="AN71" i="15"/>
  <c r="AK71" i="15"/>
  <c r="AJ71" i="15"/>
  <c r="AI71" i="15"/>
  <c r="AH71" i="15"/>
  <c r="AG71" i="15"/>
  <c r="AF71" i="15"/>
  <c r="AE71" i="15"/>
  <c r="AD71" i="15"/>
  <c r="AC71" i="15"/>
  <c r="AB71" i="15"/>
  <c r="AA71" i="15"/>
  <c r="Z71" i="15"/>
  <c r="Y71" i="15"/>
  <c r="X71" i="15"/>
  <c r="W71" i="15"/>
  <c r="V71" i="15"/>
  <c r="U71" i="15"/>
  <c r="T71" i="15"/>
  <c r="S71" i="15"/>
  <c r="R71" i="15"/>
  <c r="Q71" i="15"/>
  <c r="P71" i="15"/>
  <c r="O71" i="15"/>
  <c r="N71" i="15"/>
  <c r="M71" i="15"/>
  <c r="L71" i="15"/>
  <c r="K71" i="15"/>
  <c r="J71" i="15"/>
  <c r="I71" i="15"/>
  <c r="H71" i="15"/>
  <c r="G71" i="15"/>
  <c r="AP69" i="15"/>
  <c r="AO69" i="15"/>
  <c r="AN69" i="15"/>
  <c r="AK69" i="15"/>
  <c r="AJ69" i="15"/>
  <c r="AI69" i="15"/>
  <c r="AH69" i="15"/>
  <c r="AG69" i="15"/>
  <c r="AF69" i="15"/>
  <c r="AE69" i="15"/>
  <c r="AD69" i="15"/>
  <c r="AC69" i="15"/>
  <c r="AB69" i="15"/>
  <c r="AA69" i="15"/>
  <c r="Z69" i="15"/>
  <c r="Y69" i="15"/>
  <c r="X69" i="15"/>
  <c r="W69" i="15"/>
  <c r="V69" i="15"/>
  <c r="U69" i="15"/>
  <c r="T69" i="15"/>
  <c r="S69" i="15"/>
  <c r="R69" i="15"/>
  <c r="Q69" i="15"/>
  <c r="P69" i="15"/>
  <c r="O69" i="15"/>
  <c r="N69" i="15"/>
  <c r="M69" i="15"/>
  <c r="L69" i="15"/>
  <c r="K69" i="15"/>
  <c r="J69" i="15"/>
  <c r="I69" i="15"/>
  <c r="H69" i="15"/>
  <c r="G69" i="15"/>
  <c r="AP67" i="15"/>
  <c r="AO67" i="15"/>
  <c r="AN67" i="15"/>
  <c r="AK67" i="15"/>
  <c r="AJ67" i="15"/>
  <c r="AI67" i="15"/>
  <c r="AH67" i="15"/>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AP65" i="15"/>
  <c r="AO65" i="15"/>
  <c r="AN65" i="15"/>
  <c r="AK65" i="15"/>
  <c r="AJ65" i="15"/>
  <c r="AI65" i="15"/>
  <c r="AH65" i="15"/>
  <c r="AG65" i="15"/>
  <c r="AF65" i="15"/>
  <c r="AE65" i="15"/>
  <c r="AD65" i="15"/>
  <c r="AC65" i="15"/>
  <c r="AB65" i="15"/>
  <c r="AA65" i="15"/>
  <c r="Z65" i="15"/>
  <c r="Y65" i="15"/>
  <c r="X65" i="15"/>
  <c r="W65" i="15"/>
  <c r="V65" i="15"/>
  <c r="U65" i="15"/>
  <c r="T65" i="15"/>
  <c r="S65" i="15"/>
  <c r="R65" i="15"/>
  <c r="Q65" i="15"/>
  <c r="P65" i="15"/>
  <c r="O65" i="15"/>
  <c r="N65" i="15"/>
  <c r="M65" i="15"/>
  <c r="L65" i="15"/>
  <c r="K65" i="15"/>
  <c r="J65" i="15"/>
  <c r="I65" i="15"/>
  <c r="H65" i="15"/>
  <c r="G65" i="15"/>
  <c r="AP63" i="15"/>
  <c r="AO63" i="15"/>
  <c r="AN63" i="15"/>
  <c r="AK63" i="15"/>
  <c r="AJ63" i="15"/>
  <c r="AI63" i="15"/>
  <c r="AH63" i="15"/>
  <c r="AG63" i="15"/>
  <c r="AF63" i="15"/>
  <c r="AE63" i="15"/>
  <c r="AD63" i="15"/>
  <c r="AC63" i="15"/>
  <c r="AB63" i="15"/>
  <c r="AA63" i="15"/>
  <c r="Z63" i="15"/>
  <c r="Y63" i="15"/>
  <c r="X63" i="15"/>
  <c r="W63" i="15"/>
  <c r="V63" i="15"/>
  <c r="U63" i="15"/>
  <c r="T63" i="15"/>
  <c r="S63" i="15"/>
  <c r="R63" i="15"/>
  <c r="Q63" i="15"/>
  <c r="P63" i="15"/>
  <c r="O63" i="15"/>
  <c r="N63" i="15"/>
  <c r="M63" i="15"/>
  <c r="L63" i="15"/>
  <c r="K63" i="15"/>
  <c r="J63" i="15"/>
  <c r="I63" i="15"/>
  <c r="H63" i="15"/>
  <c r="G63" i="15"/>
  <c r="AP61" i="15"/>
  <c r="AO61" i="15"/>
  <c r="AN61" i="15"/>
  <c r="AK61" i="15"/>
  <c r="AJ61" i="15"/>
  <c r="AI61" i="15"/>
  <c r="AH61" i="15"/>
  <c r="AG61" i="15"/>
  <c r="AF61" i="15"/>
  <c r="AE61" i="15"/>
  <c r="AD61" i="15"/>
  <c r="AC61" i="15"/>
  <c r="AB61" i="15"/>
  <c r="AA61" i="15"/>
  <c r="Z61" i="15"/>
  <c r="Y61" i="15"/>
  <c r="X61" i="15"/>
  <c r="W61" i="15"/>
  <c r="V61" i="15"/>
  <c r="U61" i="15"/>
  <c r="T61" i="15"/>
  <c r="S61" i="15"/>
  <c r="R61" i="15"/>
  <c r="Q61" i="15"/>
  <c r="P61" i="15"/>
  <c r="O61" i="15"/>
  <c r="N61" i="15"/>
  <c r="M61" i="15"/>
  <c r="L61" i="15"/>
  <c r="K61" i="15"/>
  <c r="J61" i="15"/>
  <c r="I61" i="15"/>
  <c r="H61" i="15"/>
  <c r="G61" i="15"/>
  <c r="AP59" i="15"/>
  <c r="AO59" i="15"/>
  <c r="AN59" i="15"/>
  <c r="AK59" i="15"/>
  <c r="AJ59" i="15"/>
  <c r="AI59" i="15"/>
  <c r="AH59" i="15"/>
  <c r="AG59" i="15"/>
  <c r="AF59" i="15"/>
  <c r="AE59" i="15"/>
  <c r="AD59" i="15"/>
  <c r="AC59" i="15"/>
  <c r="AB59" i="15"/>
  <c r="AA59" i="15"/>
  <c r="Z59" i="15"/>
  <c r="Y59" i="15"/>
  <c r="X59" i="15"/>
  <c r="W59" i="15"/>
  <c r="V59" i="15"/>
  <c r="U59" i="15"/>
  <c r="T59" i="15"/>
  <c r="S59" i="15"/>
  <c r="R59" i="15"/>
  <c r="Q59" i="15"/>
  <c r="P59" i="15"/>
  <c r="O59" i="15"/>
  <c r="N59" i="15"/>
  <c r="M59" i="15"/>
  <c r="L59" i="15"/>
  <c r="K59" i="15"/>
  <c r="J59" i="15"/>
  <c r="I59" i="15"/>
  <c r="H59" i="15"/>
  <c r="G59" i="15"/>
  <c r="AP57" i="15"/>
  <c r="AO57" i="15"/>
  <c r="AN57" i="15"/>
  <c r="AK57" i="15"/>
  <c r="AJ57" i="15"/>
  <c r="AI57" i="15"/>
  <c r="AH57"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AP55" i="15"/>
  <c r="AO55" i="15"/>
  <c r="AN55" i="15"/>
  <c r="AK55" i="15"/>
  <c r="AJ55" i="15"/>
  <c r="AI55" i="15"/>
  <c r="AH55" i="15"/>
  <c r="AG55" i="15"/>
  <c r="AF55" i="15"/>
  <c r="AE55" i="15"/>
  <c r="AD55" i="15"/>
  <c r="AC55" i="15"/>
  <c r="AB55" i="15"/>
  <c r="AA55" i="15"/>
  <c r="Z55" i="15"/>
  <c r="Y55" i="15"/>
  <c r="X55" i="15"/>
  <c r="W55" i="15"/>
  <c r="V55" i="15"/>
  <c r="U55" i="15"/>
  <c r="T55" i="15"/>
  <c r="S55" i="15"/>
  <c r="R55" i="15"/>
  <c r="Q55" i="15"/>
  <c r="P55" i="15"/>
  <c r="O55" i="15"/>
  <c r="N55" i="15"/>
  <c r="M55" i="15"/>
  <c r="L55" i="15"/>
  <c r="K55" i="15"/>
  <c r="J55" i="15"/>
  <c r="I55" i="15"/>
  <c r="H55" i="15"/>
  <c r="G55" i="15"/>
  <c r="AP53" i="15"/>
  <c r="AO53" i="15"/>
  <c r="AN53" i="15"/>
  <c r="AK53" i="15"/>
  <c r="AJ53" i="15"/>
  <c r="AI53" i="15"/>
  <c r="AH53" i="15"/>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AP51" i="15"/>
  <c r="AO51" i="15"/>
  <c r="AN51" i="15"/>
  <c r="AK51" i="15"/>
  <c r="AJ51" i="15"/>
  <c r="AI51" i="15"/>
  <c r="AH51" i="15"/>
  <c r="AG51" i="15"/>
  <c r="AF51" i="15"/>
  <c r="AE51" i="15"/>
  <c r="AD51" i="15"/>
  <c r="AC51" i="15"/>
  <c r="AB51" i="15"/>
  <c r="AA51" i="15"/>
  <c r="Z51" i="15"/>
  <c r="Y51" i="15"/>
  <c r="X51" i="15"/>
  <c r="W51" i="15"/>
  <c r="V51" i="15"/>
  <c r="U51" i="15"/>
  <c r="T51" i="15"/>
  <c r="S51" i="15"/>
  <c r="R51" i="15"/>
  <c r="Q51" i="15"/>
  <c r="P51" i="15"/>
  <c r="O51" i="15"/>
  <c r="N51" i="15"/>
  <c r="M51" i="15"/>
  <c r="L51" i="15"/>
  <c r="K51" i="15"/>
  <c r="J51" i="15"/>
  <c r="I51" i="15"/>
  <c r="H51" i="15"/>
  <c r="G51" i="15"/>
  <c r="AP49" i="15"/>
  <c r="AO49" i="15"/>
  <c r="AN49" i="15"/>
  <c r="AK49" i="15"/>
  <c r="AJ49" i="15"/>
  <c r="AI49" i="15"/>
  <c r="AH49"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AP47" i="15"/>
  <c r="AO47" i="15"/>
  <c r="AN47" i="15"/>
  <c r="AK47" i="15"/>
  <c r="AJ47" i="15"/>
  <c r="AI47" i="15"/>
  <c r="AH47" i="15"/>
  <c r="AG47" i="15"/>
  <c r="AF47" i="15"/>
  <c r="AE47" i="15"/>
  <c r="AD47" i="15"/>
  <c r="AC47" i="15"/>
  <c r="AB47" i="15"/>
  <c r="AA47" i="15"/>
  <c r="Z47" i="15"/>
  <c r="Y47" i="15"/>
  <c r="X47" i="15"/>
  <c r="W47" i="15"/>
  <c r="V47" i="15"/>
  <c r="U47" i="15"/>
  <c r="T47" i="15"/>
  <c r="S47" i="15"/>
  <c r="R47" i="15"/>
  <c r="Q47" i="15"/>
  <c r="P47" i="15"/>
  <c r="O47" i="15"/>
  <c r="N47" i="15"/>
  <c r="M47" i="15"/>
  <c r="L47" i="15"/>
  <c r="K47" i="15"/>
  <c r="J47" i="15"/>
  <c r="I47" i="15"/>
  <c r="H47" i="15"/>
  <c r="G47" i="15"/>
  <c r="AP45" i="15"/>
  <c r="AO45" i="15"/>
  <c r="AN45" i="15"/>
  <c r="AK45" i="15"/>
  <c r="AJ45" i="15"/>
  <c r="AI45" i="15"/>
  <c r="AH45" i="15"/>
  <c r="AG45" i="15"/>
  <c r="AF45" i="15"/>
  <c r="AE45" i="15"/>
  <c r="AD45" i="15"/>
  <c r="AC45" i="15"/>
  <c r="AB45" i="15"/>
  <c r="AA45" i="15"/>
  <c r="Z45" i="15"/>
  <c r="Y45" i="15"/>
  <c r="X45" i="15"/>
  <c r="W45" i="15"/>
  <c r="V45" i="15"/>
  <c r="U45" i="15"/>
  <c r="T45" i="15"/>
  <c r="S45" i="15"/>
  <c r="R45" i="15"/>
  <c r="Q45" i="15"/>
  <c r="P45" i="15"/>
  <c r="O45" i="15"/>
  <c r="N45" i="15"/>
  <c r="M45" i="15"/>
  <c r="L45" i="15"/>
  <c r="K45" i="15"/>
  <c r="J45" i="15"/>
  <c r="I45" i="15"/>
  <c r="H45" i="15"/>
  <c r="G45" i="15"/>
  <c r="AP43" i="15"/>
  <c r="AO43" i="15"/>
  <c r="AN43" i="15"/>
  <c r="AK43" i="15"/>
  <c r="AJ43" i="15"/>
  <c r="AI43" i="15"/>
  <c r="AH43" i="15"/>
  <c r="AG43" i="15"/>
  <c r="AF43" i="15"/>
  <c r="AE43" i="15"/>
  <c r="AD43" i="15"/>
  <c r="AC43" i="15"/>
  <c r="AB43" i="15"/>
  <c r="AA43" i="15"/>
  <c r="Z43" i="15"/>
  <c r="Y43" i="15"/>
  <c r="X43" i="15"/>
  <c r="W43" i="15"/>
  <c r="V43" i="15"/>
  <c r="U43" i="15"/>
  <c r="T43" i="15"/>
  <c r="S43" i="15"/>
  <c r="R43" i="15"/>
  <c r="Q43" i="15"/>
  <c r="P43" i="15"/>
  <c r="O43" i="15"/>
  <c r="N43" i="15"/>
  <c r="M43" i="15"/>
  <c r="L43" i="15"/>
  <c r="K43" i="15"/>
  <c r="J43" i="15"/>
  <c r="I43" i="15"/>
  <c r="H43" i="15"/>
  <c r="G43" i="15"/>
  <c r="AP41" i="15"/>
  <c r="AO41" i="15"/>
  <c r="AN41" i="15"/>
  <c r="AK41" i="15"/>
  <c r="AJ41" i="15"/>
  <c r="AI41" i="15"/>
  <c r="AH41"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AP39" i="15"/>
  <c r="AO39" i="15"/>
  <c r="AN39" i="15"/>
  <c r="AK39" i="15"/>
  <c r="AJ39" i="15"/>
  <c r="AI39" i="15"/>
  <c r="AH39" i="15"/>
  <c r="AG39" i="15"/>
  <c r="AF39" i="15"/>
  <c r="AE39" i="15"/>
  <c r="AD39" i="15"/>
  <c r="AC39" i="15"/>
  <c r="AB39" i="15"/>
  <c r="AA39" i="15"/>
  <c r="Z39" i="15"/>
  <c r="Y39" i="15"/>
  <c r="X39" i="15"/>
  <c r="W39" i="15"/>
  <c r="V39" i="15"/>
  <c r="U39" i="15"/>
  <c r="T39" i="15"/>
  <c r="S39" i="15"/>
  <c r="R39" i="15"/>
  <c r="Q39" i="15"/>
  <c r="P39" i="15"/>
  <c r="O39" i="15"/>
  <c r="N39" i="15"/>
  <c r="M39" i="15"/>
  <c r="L39" i="15"/>
  <c r="K39" i="15"/>
  <c r="J39" i="15"/>
  <c r="I39" i="15"/>
  <c r="H39" i="15"/>
  <c r="G39" i="15"/>
  <c r="AP37" i="15"/>
  <c r="AO37" i="15"/>
  <c r="AN37" i="15"/>
  <c r="AK37" i="15"/>
  <c r="AJ37" i="15"/>
  <c r="AI37" i="15"/>
  <c r="AH37" i="15"/>
  <c r="AG37" i="15"/>
  <c r="AF37" i="15"/>
  <c r="AE37" i="15"/>
  <c r="AD37" i="15"/>
  <c r="AC37" i="15"/>
  <c r="AB37" i="15"/>
  <c r="AA37" i="15"/>
  <c r="Z37" i="15"/>
  <c r="Y37" i="15"/>
  <c r="X37" i="15"/>
  <c r="W37" i="15"/>
  <c r="V37" i="15"/>
  <c r="U37" i="15"/>
  <c r="T37" i="15"/>
  <c r="S37" i="15"/>
  <c r="R37" i="15"/>
  <c r="Q37" i="15"/>
  <c r="P37" i="15"/>
  <c r="O37" i="15"/>
  <c r="N37" i="15"/>
  <c r="M37" i="15"/>
  <c r="L37" i="15"/>
  <c r="K37" i="15"/>
  <c r="J37" i="15"/>
  <c r="I37" i="15"/>
  <c r="H37" i="15"/>
  <c r="G37" i="15"/>
  <c r="AP35" i="15"/>
  <c r="AO35" i="15"/>
  <c r="AN35" i="15"/>
  <c r="AK35" i="15"/>
  <c r="AJ35" i="15"/>
  <c r="AI35" i="15"/>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AP33" i="15"/>
  <c r="AO33" i="15"/>
  <c r="AN33" i="15"/>
  <c r="AK33" i="15"/>
  <c r="AJ33"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AP31" i="15"/>
  <c r="AO31" i="15"/>
  <c r="AN31" i="15"/>
  <c r="AK31" i="15"/>
  <c r="AJ31"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AP29" i="15"/>
  <c r="AO29" i="15"/>
  <c r="AN29" i="15"/>
  <c r="AK29" i="15"/>
  <c r="AJ29"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AP27" i="15"/>
  <c r="AO27" i="15"/>
  <c r="AN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G27" i="15"/>
  <c r="AP25" i="15"/>
  <c r="AO25" i="15"/>
  <c r="AN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AP23" i="15"/>
  <c r="AO23" i="15"/>
  <c r="AN23" i="15"/>
  <c r="AK23" i="15"/>
  <c r="AJ23" i="15"/>
  <c r="AI23" i="15"/>
  <c r="AH23" i="15"/>
  <c r="AG23" i="15"/>
  <c r="AF23" i="15"/>
  <c r="AE23" i="15"/>
  <c r="AD23" i="15"/>
  <c r="AC23" i="15"/>
  <c r="AB23" i="15"/>
  <c r="AA23" i="15"/>
  <c r="Z23" i="15"/>
  <c r="Y23" i="15"/>
  <c r="X23" i="15"/>
  <c r="W23" i="15"/>
  <c r="V23" i="15"/>
  <c r="U23" i="15"/>
  <c r="T23" i="15"/>
  <c r="S23" i="15"/>
  <c r="R23" i="15"/>
  <c r="Q23" i="15"/>
  <c r="P23" i="15"/>
  <c r="O23" i="15"/>
  <c r="N23" i="15"/>
  <c r="M23" i="15"/>
  <c r="L23" i="15"/>
  <c r="K23" i="15"/>
  <c r="J23" i="15"/>
  <c r="I23" i="15"/>
  <c r="H23" i="15"/>
  <c r="G23" i="15"/>
  <c r="AP21" i="15"/>
  <c r="AO21" i="15"/>
  <c r="AN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AP19" i="15"/>
  <c r="AO19" i="15"/>
  <c r="AN19" i="15"/>
  <c r="AK19" i="15"/>
  <c r="AJ19" i="15"/>
  <c r="AI19" i="15"/>
  <c r="AH19"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AP17" i="15"/>
  <c r="AO17" i="15"/>
  <c r="AN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AP15" i="15"/>
  <c r="AO15" i="15"/>
  <c r="AN15" i="15"/>
  <c r="AK15" i="15"/>
  <c r="AJ15" i="15"/>
  <c r="AI15" i="15"/>
  <c r="AH15" i="15"/>
  <c r="AG15" i="15"/>
  <c r="AF15" i="15"/>
  <c r="AE15" i="15"/>
  <c r="AD15" i="15"/>
  <c r="AC15" i="15"/>
  <c r="AB15" i="15"/>
  <c r="AA15" i="15"/>
  <c r="Z15" i="15"/>
  <c r="Y15" i="15"/>
  <c r="X15" i="15"/>
  <c r="W15" i="15"/>
  <c r="V15" i="15"/>
  <c r="U15" i="15"/>
  <c r="T15" i="15"/>
  <c r="S15" i="15"/>
  <c r="R15" i="15"/>
  <c r="Q15" i="15"/>
  <c r="P15" i="15"/>
  <c r="O15" i="15"/>
  <c r="N15" i="15"/>
  <c r="M15" i="15"/>
  <c r="L15" i="15"/>
  <c r="K15" i="15"/>
  <c r="J15" i="15"/>
  <c r="I15" i="15"/>
  <c r="H15" i="15"/>
  <c r="G15" i="15"/>
  <c r="AP13" i="15"/>
  <c r="AO13" i="15"/>
  <c r="AN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I13" i="15"/>
  <c r="H13" i="15"/>
  <c r="G13" i="15"/>
  <c r="AP11" i="15"/>
  <c r="AR11" i="15" s="1"/>
  <c r="AO11" i="15"/>
  <c r="AN11" i="15"/>
  <c r="AK11" i="15"/>
  <c r="AJ11" i="15"/>
  <c r="AI11" i="15"/>
  <c r="AH11" i="15"/>
  <c r="AG11" i="15"/>
  <c r="AF11" i="15"/>
  <c r="AE11" i="15"/>
  <c r="AD11" i="15"/>
  <c r="AC11" i="15"/>
  <c r="AB11" i="15"/>
  <c r="AA11" i="15"/>
  <c r="Z11" i="15"/>
  <c r="Y11" i="15"/>
  <c r="X11" i="15"/>
  <c r="W11" i="15"/>
  <c r="V11" i="15"/>
  <c r="U11" i="15"/>
  <c r="T11" i="15"/>
  <c r="S11" i="15"/>
  <c r="R11" i="15"/>
  <c r="Q11" i="15"/>
  <c r="P11" i="15"/>
  <c r="O11" i="15"/>
  <c r="N11" i="15"/>
  <c r="M11" i="15"/>
  <c r="L11" i="15"/>
  <c r="K11" i="15"/>
  <c r="J11" i="15"/>
  <c r="I11" i="15"/>
  <c r="H11" i="15"/>
  <c r="G11" i="15"/>
  <c r="G9" i="15"/>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AG9" i="15" s="1"/>
  <c r="AH9" i="15" s="1"/>
  <c r="AI9" i="15" s="1"/>
  <c r="AJ9" i="15" s="1"/>
  <c r="AK9" i="15" s="1"/>
  <c r="AM6" i="15" l="1"/>
  <c r="E4" i="15"/>
  <c r="I179" i="15"/>
  <c r="I185" i="15"/>
  <c r="AL138" i="15"/>
  <c r="AL42" i="15"/>
  <c r="AL51" i="15"/>
  <c r="AQ51" i="15" s="1"/>
  <c r="AR51" i="15" s="1"/>
  <c r="AL53" i="15"/>
  <c r="AQ53" i="15" s="1"/>
  <c r="AR53" i="15" s="1"/>
  <c r="AL90" i="15"/>
  <c r="AL122" i="15"/>
  <c r="AG143" i="15"/>
  <c r="Q143" i="15"/>
  <c r="M143" i="15"/>
  <c r="AL82" i="15"/>
  <c r="AL80" i="15"/>
  <c r="AL106" i="15"/>
  <c r="AL60" i="15"/>
  <c r="AL98" i="15"/>
  <c r="AL104" i="15"/>
  <c r="AL114" i="15"/>
  <c r="AL130" i="15"/>
  <c r="AL139" i="15"/>
  <c r="AM139" i="15" s="1"/>
  <c r="AL35" i="15"/>
  <c r="AM35" i="15" s="1"/>
  <c r="AL37" i="15"/>
  <c r="AQ37" i="15" s="1"/>
  <c r="AR37" i="15" s="1"/>
  <c r="AL41" i="15"/>
  <c r="AL45" i="15"/>
  <c r="AM45" i="15" s="1"/>
  <c r="AL67" i="15"/>
  <c r="AQ67" i="15" s="1"/>
  <c r="AR67" i="15" s="1"/>
  <c r="AL69" i="15"/>
  <c r="AM69" i="15" s="1"/>
  <c r="AL77" i="15"/>
  <c r="AL112" i="15"/>
  <c r="AL115" i="15"/>
  <c r="AM115" i="15" s="1"/>
  <c r="AL107" i="15"/>
  <c r="AQ107" i="15" s="1"/>
  <c r="AR107" i="15" s="1"/>
  <c r="J143" i="15"/>
  <c r="R143" i="15"/>
  <c r="AL96" i="15"/>
  <c r="AL99" i="15"/>
  <c r="AM99" i="15" s="1"/>
  <c r="AL119" i="15"/>
  <c r="AQ119" i="15" s="1"/>
  <c r="AR119" i="15" s="1"/>
  <c r="AL123" i="15"/>
  <c r="AQ123" i="15" s="1"/>
  <c r="AR123" i="15" s="1"/>
  <c r="AL27" i="15"/>
  <c r="AQ27" i="15" s="1"/>
  <c r="AR27" i="15" s="1"/>
  <c r="N143" i="15"/>
  <c r="V143" i="15"/>
  <c r="Z143" i="15"/>
  <c r="AD143" i="15"/>
  <c r="AH143" i="15"/>
  <c r="AL19" i="15"/>
  <c r="AL21" i="15"/>
  <c r="AQ21" i="15" s="1"/>
  <c r="AR21" i="15" s="1"/>
  <c r="K166" i="15" s="1"/>
  <c r="AL25" i="15"/>
  <c r="AQ25" i="15" s="1"/>
  <c r="AR25" i="15" s="1"/>
  <c r="AL29" i="15"/>
  <c r="AM29" i="15" s="1"/>
  <c r="AL61" i="15"/>
  <c r="AL73" i="15"/>
  <c r="AQ73" i="15" s="1"/>
  <c r="AR73" i="15" s="1"/>
  <c r="AC143" i="15"/>
  <c r="AL83" i="15"/>
  <c r="AM83" i="15" s="1"/>
  <c r="AL13" i="15"/>
  <c r="AM13" i="15" s="1"/>
  <c r="AL43" i="15"/>
  <c r="AQ43" i="15" s="1"/>
  <c r="AR43" i="15" s="1"/>
  <c r="AL59" i="15"/>
  <c r="AQ59" i="15" s="1"/>
  <c r="AR59" i="15" s="1"/>
  <c r="AL74" i="15"/>
  <c r="AL81" i="15"/>
  <c r="AM81" i="15" s="1"/>
  <c r="AL91" i="15"/>
  <c r="AM91" i="15" s="1"/>
  <c r="AL127" i="15"/>
  <c r="AM127" i="15" s="1"/>
  <c r="AL131" i="15"/>
  <c r="AM131" i="15" s="1"/>
  <c r="AQ81" i="15"/>
  <c r="AR81" i="15" s="1"/>
  <c r="AM51" i="15"/>
  <c r="AQ77" i="15"/>
  <c r="AR77" i="15" s="1"/>
  <c r="AM77" i="15"/>
  <c r="AQ19" i="15"/>
  <c r="AR19" i="15" s="1"/>
  <c r="AM19" i="15"/>
  <c r="AQ61" i="15"/>
  <c r="AR61" i="15" s="1"/>
  <c r="AM61" i="15"/>
  <c r="AL23" i="15"/>
  <c r="AL22" i="15"/>
  <c r="AL28" i="15"/>
  <c r="AL39" i="15"/>
  <c r="AL38" i="15"/>
  <c r="AL44" i="15"/>
  <c r="AL58" i="15"/>
  <c r="AL71" i="15"/>
  <c r="AL70" i="15"/>
  <c r="I169" i="15"/>
  <c r="AQ41" i="15"/>
  <c r="AR41" i="15" s="1"/>
  <c r="AM41" i="15"/>
  <c r="AL57" i="15"/>
  <c r="AM119" i="15"/>
  <c r="AL121" i="15"/>
  <c r="AL120" i="15"/>
  <c r="AL125" i="15"/>
  <c r="AL124" i="15"/>
  <c r="AQ139" i="15"/>
  <c r="AR139" i="15" s="1"/>
  <c r="I171" i="15"/>
  <c r="S181" i="15"/>
  <c r="V181" i="15" s="1"/>
  <c r="I187" i="15"/>
  <c r="AL10" i="15"/>
  <c r="AL11" i="15"/>
  <c r="AL75" i="15"/>
  <c r="AL76" i="15"/>
  <c r="S179" i="15"/>
  <c r="V179" i="15" s="1"/>
  <c r="AL15" i="15"/>
  <c r="AL14" i="15"/>
  <c r="AL18" i="15"/>
  <c r="AL20" i="15"/>
  <c r="AL31" i="15"/>
  <c r="AL30" i="15"/>
  <c r="AL34" i="15"/>
  <c r="AL36" i="15"/>
  <c r="AL47" i="15"/>
  <c r="AL46" i="15"/>
  <c r="AL50" i="15"/>
  <c r="AL52" i="15"/>
  <c r="AL63" i="15"/>
  <c r="AL62" i="15"/>
  <c r="AL66" i="15"/>
  <c r="AL68" i="15"/>
  <c r="AL95" i="15"/>
  <c r="AL97" i="15"/>
  <c r="I177" i="15"/>
  <c r="AL12" i="15"/>
  <c r="AL55" i="15"/>
  <c r="AL54" i="15"/>
  <c r="I143" i="15"/>
  <c r="U143" i="15"/>
  <c r="Y143" i="15"/>
  <c r="AK143" i="15"/>
  <c r="AL17" i="15"/>
  <c r="AL33" i="15"/>
  <c r="AL49" i="15"/>
  <c r="AL65" i="15"/>
  <c r="AL101" i="15"/>
  <c r="AL100" i="15"/>
  <c r="AL117" i="15"/>
  <c r="AL116" i="15"/>
  <c r="S173" i="15"/>
  <c r="V173" i="15" s="1"/>
  <c r="AL26" i="15"/>
  <c r="G143" i="15"/>
  <c r="K143" i="15"/>
  <c r="O143" i="15"/>
  <c r="S143" i="15"/>
  <c r="W143" i="15"/>
  <c r="AA143" i="15"/>
  <c r="AE143" i="15"/>
  <c r="AI143" i="15"/>
  <c r="AL16" i="15"/>
  <c r="AL24" i="15"/>
  <c r="AL32" i="15"/>
  <c r="AL40" i="15"/>
  <c r="AL48" i="15"/>
  <c r="AL56" i="15"/>
  <c r="AL64" i="15"/>
  <c r="AL72" i="15"/>
  <c r="AL85" i="15"/>
  <c r="AL84" i="15"/>
  <c r="AL87" i="15"/>
  <c r="AL103" i="15"/>
  <c r="AL105" i="15"/>
  <c r="AL129" i="15"/>
  <c r="AL128" i="15"/>
  <c r="AL133" i="15"/>
  <c r="AL132" i="15"/>
  <c r="AL135" i="15"/>
  <c r="I167" i="15"/>
  <c r="I175" i="15"/>
  <c r="S177" i="15"/>
  <c r="V177" i="15" s="1"/>
  <c r="I183" i="15"/>
  <c r="H143" i="15"/>
  <c r="L143" i="15"/>
  <c r="P143" i="15"/>
  <c r="T143" i="15"/>
  <c r="X143" i="15"/>
  <c r="AB143" i="15"/>
  <c r="AF143" i="15"/>
  <c r="AJ143" i="15"/>
  <c r="K180" i="15"/>
  <c r="K178" i="15"/>
  <c r="K176" i="15"/>
  <c r="K174" i="15"/>
  <c r="K172" i="15"/>
  <c r="K164" i="15"/>
  <c r="I186" i="15"/>
  <c r="I184" i="15"/>
  <c r="I182" i="15"/>
  <c r="S180" i="15"/>
  <c r="V180" i="15" s="1"/>
  <c r="I180" i="15"/>
  <c r="S178" i="15"/>
  <c r="V178" i="15" s="1"/>
  <c r="I178" i="15"/>
  <c r="S176" i="15"/>
  <c r="V176" i="15" s="1"/>
  <c r="I176" i="15"/>
  <c r="S174" i="15"/>
  <c r="V174" i="15" s="1"/>
  <c r="I174" i="15"/>
  <c r="S172" i="15"/>
  <c r="V172" i="15" s="1"/>
  <c r="I172" i="15"/>
  <c r="I170" i="15"/>
  <c r="I168" i="15"/>
  <c r="I166" i="15"/>
  <c r="I164" i="15"/>
  <c r="K181" i="15"/>
  <c r="K179" i="15"/>
  <c r="K177" i="15"/>
  <c r="K175" i="15"/>
  <c r="K173" i="15"/>
  <c r="K171" i="15"/>
  <c r="K169" i="15"/>
  <c r="K165" i="15"/>
  <c r="AL79" i="15"/>
  <c r="AL78" i="15"/>
  <c r="AL89" i="15"/>
  <c r="AL88" i="15"/>
  <c r="AL93" i="15"/>
  <c r="AL92" i="15"/>
  <c r="AL109" i="15"/>
  <c r="AL108" i="15"/>
  <c r="AL111" i="15"/>
  <c r="AL113" i="15"/>
  <c r="AL137" i="15"/>
  <c r="AL136" i="15"/>
  <c r="AL141" i="15"/>
  <c r="AL140" i="15"/>
  <c r="I165" i="15"/>
  <c r="I173" i="15"/>
  <c r="S175" i="15"/>
  <c r="V175" i="15" s="1"/>
  <c r="I181" i="15"/>
  <c r="AL86" i="15"/>
  <c r="AL94" i="15"/>
  <c r="AL102" i="15"/>
  <c r="AL110" i="15"/>
  <c r="AL118" i="15"/>
  <c r="AL126" i="15"/>
  <c r="AL134" i="15"/>
  <c r="M179" i="15" l="1"/>
  <c r="P179" i="15" s="1"/>
  <c r="AQ13" i="15"/>
  <c r="S165" i="15" s="1"/>
  <c r="V165" i="15" s="1"/>
  <c r="AR13" i="15"/>
  <c r="AQ35" i="15"/>
  <c r="AR35" i="15" s="1"/>
  <c r="AQ69" i="15"/>
  <c r="AR69" i="15" s="1"/>
  <c r="AQ115" i="15"/>
  <c r="AR115" i="15" s="1"/>
  <c r="AQ99" i="15"/>
  <c r="AR99" i="15" s="1"/>
  <c r="AM53" i="15"/>
  <c r="AM107" i="15"/>
  <c r="AQ83" i="15"/>
  <c r="AR83" i="15" s="1"/>
  <c r="AM21" i="15"/>
  <c r="AQ45" i="15"/>
  <c r="AR45" i="15" s="1"/>
  <c r="M178" i="15"/>
  <c r="P178" i="15" s="1"/>
  <c r="M174" i="15"/>
  <c r="P174" i="15" s="1"/>
  <c r="M164" i="15"/>
  <c r="P164" i="15" s="1"/>
  <c r="AQ131" i="15"/>
  <c r="AR131" i="15" s="1"/>
  <c r="AM123" i="15"/>
  <c r="AM37" i="15"/>
  <c r="AQ29" i="15"/>
  <c r="AR29" i="15" s="1"/>
  <c r="AQ127" i="15"/>
  <c r="AR127" i="15" s="1"/>
  <c r="AM67" i="15"/>
  <c r="AM27" i="15"/>
  <c r="AM25" i="15"/>
  <c r="AM59" i="15"/>
  <c r="AM73" i="15"/>
  <c r="AQ91" i="15"/>
  <c r="AR91" i="15" s="1"/>
  <c r="AM43" i="15"/>
  <c r="M173" i="15"/>
  <c r="P173" i="15" s="1"/>
  <c r="M166" i="15"/>
  <c r="P166" i="15" s="1"/>
  <c r="M172" i="15"/>
  <c r="P172" i="15" s="1"/>
  <c r="M176" i="15"/>
  <c r="P176" i="15" s="1"/>
  <c r="M180" i="15"/>
  <c r="P180" i="15" s="1"/>
  <c r="AQ113" i="15"/>
  <c r="AR113" i="15" s="1"/>
  <c r="AM113" i="15"/>
  <c r="AQ141" i="15"/>
  <c r="AR141" i="15" s="1"/>
  <c r="AM141" i="15"/>
  <c r="AQ111" i="15"/>
  <c r="AR111" i="15" s="1"/>
  <c r="AM111" i="15"/>
  <c r="AQ93" i="15"/>
  <c r="AR93" i="15" s="1"/>
  <c r="AM93" i="15"/>
  <c r="AQ79" i="15"/>
  <c r="AR79" i="15" s="1"/>
  <c r="AM79" i="15"/>
  <c r="AQ135" i="15"/>
  <c r="AR135" i="15" s="1"/>
  <c r="AM135" i="15"/>
  <c r="AQ129" i="15"/>
  <c r="AR129" i="15" s="1"/>
  <c r="AM129" i="15"/>
  <c r="AQ103" i="15"/>
  <c r="AR103" i="15" s="1"/>
  <c r="AM103" i="15"/>
  <c r="AQ101" i="15"/>
  <c r="AR101" i="15" s="1"/>
  <c r="AM101" i="15"/>
  <c r="AQ55" i="15"/>
  <c r="AR55" i="15" s="1"/>
  <c r="AM55" i="15"/>
  <c r="AQ97" i="15"/>
  <c r="AR97" i="15" s="1"/>
  <c r="AM97" i="15"/>
  <c r="AQ121" i="15"/>
  <c r="AM121" i="15"/>
  <c r="AQ57" i="15"/>
  <c r="AR57" i="15" s="1"/>
  <c r="AM57" i="15"/>
  <c r="AQ39" i="15"/>
  <c r="AR39" i="15" s="1"/>
  <c r="AM39" i="15"/>
  <c r="M181" i="15"/>
  <c r="P181" i="15" s="1"/>
  <c r="M165" i="15"/>
  <c r="P165" i="15" s="1"/>
  <c r="AQ137" i="15"/>
  <c r="AR137" i="15" s="1"/>
  <c r="AM137" i="15"/>
  <c r="AQ109" i="15"/>
  <c r="AR109" i="15" s="1"/>
  <c r="AM109" i="15"/>
  <c r="AQ89" i="15"/>
  <c r="AR89" i="15" s="1"/>
  <c r="AM89" i="15"/>
  <c r="AQ85" i="15"/>
  <c r="AR85" i="15" s="1"/>
  <c r="AM85" i="15"/>
  <c r="AL144" i="15"/>
  <c r="AL143" i="15"/>
  <c r="AQ33" i="15"/>
  <c r="AR33" i="15" s="1"/>
  <c r="AM33" i="15"/>
  <c r="AQ95" i="15"/>
  <c r="AR95" i="15" s="1"/>
  <c r="AM95" i="15"/>
  <c r="AQ63" i="15"/>
  <c r="AR63" i="15" s="1"/>
  <c r="AM63" i="15"/>
  <c r="AQ47" i="15"/>
  <c r="AR47" i="15" s="1"/>
  <c r="AM47" i="15"/>
  <c r="AQ75" i="15"/>
  <c r="AR75" i="15" s="1"/>
  <c r="AM75" i="15"/>
  <c r="M169" i="15"/>
  <c r="P169" i="15" s="1"/>
  <c r="AQ133" i="15"/>
  <c r="AR133" i="15" s="1"/>
  <c r="AM133" i="15"/>
  <c r="AQ117" i="15"/>
  <c r="AR117" i="15" s="1"/>
  <c r="AM117" i="15"/>
  <c r="AQ65" i="15"/>
  <c r="AR65" i="15" s="1"/>
  <c r="AM65" i="15"/>
  <c r="AQ17" i="15"/>
  <c r="AR17" i="15" s="1"/>
  <c r="AM17" i="15"/>
  <c r="M177" i="15"/>
  <c r="P177" i="15" s="1"/>
  <c r="AQ31" i="15"/>
  <c r="AR31" i="15" s="1"/>
  <c r="AM31" i="15"/>
  <c r="AQ11" i="15"/>
  <c r="S164" i="15" s="1"/>
  <c r="V164" i="15" s="1"/>
  <c r="AM11" i="15"/>
  <c r="M171" i="15"/>
  <c r="P171" i="15" s="1"/>
  <c r="AQ125" i="15"/>
  <c r="AR125" i="15" s="1"/>
  <c r="AM125" i="15"/>
  <c r="M175" i="15"/>
  <c r="P175" i="15" s="1"/>
  <c r="AQ105" i="15"/>
  <c r="AR105" i="15" s="1"/>
  <c r="AM105" i="15"/>
  <c r="AQ87" i="15"/>
  <c r="AR87" i="15" s="1"/>
  <c r="AM87" i="15"/>
  <c r="AQ49" i="15"/>
  <c r="AR49" i="15" s="1"/>
  <c r="AM49" i="15"/>
  <c r="AQ15" i="15"/>
  <c r="AM15" i="15"/>
  <c r="AQ71" i="15"/>
  <c r="AR71" i="15" s="1"/>
  <c r="AM71" i="15"/>
  <c r="AQ23" i="15"/>
  <c r="AM23" i="15"/>
  <c r="K168" i="15" l="1"/>
  <c r="M168" i="15" s="1"/>
  <c r="P168" i="15" s="1"/>
  <c r="S166" i="15"/>
  <c r="V166" i="15" s="1"/>
  <c r="AR15" i="15"/>
  <c r="K170" i="15"/>
  <c r="M170" i="15" s="1"/>
  <c r="P170" i="15" s="1"/>
  <c r="S170" i="15"/>
  <c r="V170" i="15" s="1"/>
  <c r="S169" i="15"/>
  <c r="V169" i="15" s="1"/>
  <c r="S171" i="15"/>
  <c r="V171" i="15" s="1"/>
  <c r="AR121" i="15"/>
  <c r="S185" i="15"/>
  <c r="V185" i="15" s="1"/>
  <c r="S186" i="15"/>
  <c r="V186" i="15" s="1"/>
  <c r="S182" i="15"/>
  <c r="V182" i="15" s="1"/>
  <c r="S187" i="15"/>
  <c r="V187" i="15" s="1"/>
  <c r="S184" i="15"/>
  <c r="V184" i="15" s="1"/>
  <c r="S183" i="15"/>
  <c r="V183" i="15" s="1"/>
  <c r="S168" i="15"/>
  <c r="V168" i="15" s="1"/>
  <c r="AR23" i="15"/>
  <c r="K167" i="15" s="1"/>
  <c r="M167" i="15" s="1"/>
  <c r="P167" i="15" s="1"/>
  <c r="S167" i="15"/>
  <c r="V167" i="15" s="1"/>
  <c r="K182" i="15" l="1"/>
  <c r="M182" i="15" s="1"/>
  <c r="P182" i="15" s="1"/>
  <c r="K187" i="15"/>
  <c r="M187" i="15" s="1"/>
  <c r="P187" i="15" s="1"/>
  <c r="K184" i="15"/>
  <c r="M184" i="15" s="1"/>
  <c r="P184" i="15" s="1"/>
  <c r="K186" i="15"/>
  <c r="M186" i="15" s="1"/>
  <c r="P186" i="15" s="1"/>
  <c r="K185" i="15"/>
  <c r="M185" i="15" s="1"/>
  <c r="P185" i="15" s="1"/>
  <c r="K183" i="15"/>
  <c r="M183" i="15" s="1"/>
  <c r="P183" i="15" s="1"/>
</calcChain>
</file>

<file path=xl/sharedStrings.xml><?xml version="1.0" encoding="utf-8"?>
<sst xmlns="http://schemas.openxmlformats.org/spreadsheetml/2006/main" count="1700" uniqueCount="366">
  <si>
    <t>日</t>
    <rPh sb="0" eb="1">
      <t>ヒ</t>
    </rPh>
    <phoneticPr fontId="1"/>
  </si>
  <si>
    <t>管理者</t>
    <rPh sb="0" eb="2">
      <t>カンリ</t>
    </rPh>
    <rPh sb="2" eb="3">
      <t>シャ</t>
    </rPh>
    <phoneticPr fontId="1"/>
  </si>
  <si>
    <t>職種</t>
    <rPh sb="0" eb="2">
      <t>ショクシュ</t>
    </rPh>
    <phoneticPr fontId="1"/>
  </si>
  <si>
    <t>備考</t>
    <rPh sb="0" eb="2">
      <t>ビコウ</t>
    </rPh>
    <phoneticPr fontId="1"/>
  </si>
  <si>
    <t>別紙7</t>
    <rPh sb="0" eb="2">
      <t>ベッシ</t>
    </rPh>
    <phoneticPr fontId="2"/>
  </si>
  <si>
    <t>A</t>
  </si>
  <si>
    <t>従業者の勤務の体制及び勤務形態一覧表</t>
  </si>
  <si>
    <t>Ｂ</t>
  </si>
  <si>
    <t>Ｃ</t>
  </si>
  <si>
    <t>Ｄ</t>
  </si>
  <si>
    <t>勤務形態</t>
    <rPh sb="2" eb="4">
      <t>ケイタイ</t>
    </rPh>
    <phoneticPr fontId="2"/>
  </si>
  <si>
    <t>勤務形態毎の
勤務回数合計</t>
    <rPh sb="0" eb="2">
      <t>キンム</t>
    </rPh>
    <rPh sb="2" eb="4">
      <t>ケイタイ</t>
    </rPh>
    <rPh sb="4" eb="5">
      <t>ゴト</t>
    </rPh>
    <rPh sb="7" eb="9">
      <t>キンム</t>
    </rPh>
    <rPh sb="9" eb="11">
      <t>カイスウ</t>
    </rPh>
    <rPh sb="11" eb="13">
      <t>ゴウケイ</t>
    </rPh>
    <phoneticPr fontId="2"/>
  </si>
  <si>
    <t>４週の</t>
  </si>
  <si>
    <t>週平均</t>
  </si>
  <si>
    <t>常勤換</t>
  </si>
  <si>
    <t>職　　種</t>
  </si>
  <si>
    <t>氏　　名</t>
  </si>
  <si>
    <t>の勤務</t>
  </si>
  <si>
    <t>算後の</t>
  </si>
  <si>
    <t>合 計</t>
  </si>
  <si>
    <t>時間</t>
  </si>
  <si>
    <t>人数</t>
  </si>
  <si>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2"/>
  </si>
  <si>
    <t>〈記入例〉ユニット型</t>
    <rPh sb="1" eb="3">
      <t>キニュウ</t>
    </rPh>
    <rPh sb="3" eb="4">
      <t>レイ</t>
    </rPh>
    <rPh sb="9" eb="10">
      <t>ガタ</t>
    </rPh>
    <phoneticPr fontId="2"/>
  </si>
  <si>
    <t>　　　※勤務については予定ではなく実績を記入し、順番については指定介護老人福祉施設状況調査表P2～P3の順に記入してください。</t>
  </si>
  <si>
    <t>形態</t>
  </si>
  <si>
    <t>日</t>
    <rPh sb="0" eb="1">
      <t>ヒ</t>
    </rPh>
    <phoneticPr fontId="2"/>
  </si>
  <si>
    <t>月</t>
    <rPh sb="0" eb="1">
      <t>ツキ</t>
    </rPh>
    <phoneticPr fontId="2"/>
  </si>
  <si>
    <t>火</t>
  </si>
  <si>
    <t>水</t>
  </si>
  <si>
    <t>木</t>
  </si>
  <si>
    <t>金</t>
  </si>
  <si>
    <t>土</t>
  </si>
  <si>
    <t>看護職員</t>
    <rPh sb="0" eb="2">
      <t>カンゴ</t>
    </rPh>
    <rPh sb="2" eb="4">
      <t>ショクイン</t>
    </rPh>
    <phoneticPr fontId="2"/>
  </si>
  <si>
    <t>看護職員  計</t>
    <rPh sb="0" eb="2">
      <t>カンゴ</t>
    </rPh>
    <rPh sb="2" eb="4">
      <t>ショクイン</t>
    </rPh>
    <rPh sb="6" eb="7">
      <t>ケイ</t>
    </rPh>
    <phoneticPr fontId="2"/>
  </si>
  <si>
    <t>管理栄養士</t>
    <rPh sb="0" eb="5">
      <t>カンリエイヨウシ</t>
    </rPh>
    <phoneticPr fontId="2"/>
  </si>
  <si>
    <t>介護支援専門員</t>
    <rPh sb="0" eb="2">
      <t>カイゴ</t>
    </rPh>
    <rPh sb="2" eb="4">
      <t>シエン</t>
    </rPh>
    <rPh sb="4" eb="7">
      <t>センモンイン</t>
    </rPh>
    <phoneticPr fontId="2"/>
  </si>
  <si>
    <t>①</t>
  </si>
  <si>
    <t>②</t>
  </si>
  <si>
    <t>③</t>
  </si>
  <si>
    <t>④</t>
  </si>
  <si>
    <t>介護職員</t>
    <rPh sb="0" eb="2">
      <t>カイゴ</t>
    </rPh>
    <rPh sb="2" eb="4">
      <t>ショクイン</t>
    </rPh>
    <phoneticPr fontId="2"/>
  </si>
  <si>
    <t>・</t>
  </si>
  <si>
    <t>Ａユニット（定員１０名）小計</t>
    <rPh sb="6" eb="8">
      <t>テイイン</t>
    </rPh>
    <rPh sb="10" eb="11">
      <t>メイ</t>
    </rPh>
    <rPh sb="12" eb="14">
      <t>ショウケイ</t>
    </rPh>
    <phoneticPr fontId="2"/>
  </si>
  <si>
    <t>Ｂユニット（定員１０名）小計</t>
    <rPh sb="6" eb="8">
      <t>テイイン</t>
    </rPh>
    <rPh sb="10" eb="11">
      <t>メイ</t>
    </rPh>
    <rPh sb="12" eb="14">
      <t>ショウケイ</t>
    </rPh>
    <phoneticPr fontId="2"/>
  </si>
  <si>
    <t>ユニット６小計</t>
    <rPh sb="5" eb="7">
      <t>ショウケイ</t>
    </rPh>
    <phoneticPr fontId="2"/>
  </si>
  <si>
    <t>介護職員  計</t>
    <rPh sb="0" eb="2">
      <t>カイゴ</t>
    </rPh>
    <rPh sb="2" eb="4">
      <t>ショクイン</t>
    </rPh>
    <rPh sb="6" eb="7">
      <t>ケイ</t>
    </rPh>
    <phoneticPr fontId="2"/>
  </si>
  <si>
    <t>　&lt;配置状況&gt;
　看護職員・介護職員：入所(利用)者
　　　　　　　（　１　：　２．０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</si>
  <si>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〈記入例〉従来型</t>
    <rPh sb="1" eb="3">
      <t>キニュウ</t>
    </rPh>
    <rPh sb="3" eb="4">
      <t>レイ</t>
    </rPh>
    <rPh sb="5" eb="8">
      <t>ジュウライガタ</t>
    </rPh>
    <phoneticPr fontId="2"/>
  </si>
  <si>
    <t>日本  太郎</t>
    <rPh sb="0" eb="2">
      <t>ニホン</t>
    </rPh>
    <rPh sb="4" eb="6">
      <t>タロウ</t>
    </rPh>
    <phoneticPr fontId="2"/>
  </si>
  <si>
    <t>大阪  次郎</t>
    <rPh sb="0" eb="2">
      <t>オオサカ</t>
    </rPh>
    <rPh sb="4" eb="6">
      <t>ジロウ</t>
    </rPh>
    <phoneticPr fontId="2"/>
  </si>
  <si>
    <t>　&lt;配置状況&gt;
　看護職員・介護職員：入所(利用)者
　　　　　　　（　１　：　２．９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</si>
  <si>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［ユニット数    　６ユニット　　　　　　　　　　　　　　　　　　　　　］</t>
    <rPh sb="5" eb="6">
      <t>スウ</t>
    </rPh>
    <phoneticPr fontId="2"/>
  </si>
  <si>
    <t>従業者の勤務の体制及び勤務形態一覧表</t>
    <phoneticPr fontId="2"/>
  </si>
  <si>
    <t>（平成 ○　年 ○ 月分）</t>
    <rPh sb="1" eb="3">
      <t>ヘイセイ</t>
    </rPh>
    <rPh sb="6" eb="7">
      <t>ネン</t>
    </rPh>
    <phoneticPr fontId="2"/>
  </si>
  <si>
    <t>）</t>
    <phoneticPr fontId="2"/>
  </si>
  <si>
    <t>勤務</t>
    <phoneticPr fontId="2"/>
  </si>
  <si>
    <t>兼務先</t>
    <rPh sb="0" eb="2">
      <t>ケンム</t>
    </rPh>
    <rPh sb="2" eb="3">
      <t>サキ</t>
    </rPh>
    <phoneticPr fontId="2"/>
  </si>
  <si>
    <t>第　　１　　週</t>
    <phoneticPr fontId="2"/>
  </si>
  <si>
    <t>第　　２　　週</t>
    <phoneticPr fontId="2"/>
  </si>
  <si>
    <t>第　　３　　週</t>
    <phoneticPr fontId="2"/>
  </si>
  <si>
    <t>第　　４　　週</t>
    <phoneticPr fontId="2"/>
  </si>
  <si>
    <t>①</t>
    <phoneticPr fontId="2"/>
  </si>
  <si>
    <t>②</t>
    <phoneticPr fontId="2"/>
  </si>
  <si>
    <t>③</t>
    <phoneticPr fontId="2"/>
  </si>
  <si>
    <t>④</t>
    <phoneticPr fontId="2"/>
  </si>
  <si>
    <t>⑤</t>
    <phoneticPr fontId="2"/>
  </si>
  <si>
    <t>管理者(医師)</t>
    <rPh sb="0" eb="3">
      <t>カンリシャ</t>
    </rPh>
    <rPh sb="4" eb="6">
      <t>イシ</t>
    </rPh>
    <phoneticPr fontId="2"/>
  </si>
  <si>
    <t>Ａ</t>
    <phoneticPr fontId="2"/>
  </si>
  <si>
    <t>日本　太郎</t>
    <rPh sb="0" eb="2">
      <t>ニホン</t>
    </rPh>
    <rPh sb="3" eb="5">
      <t>タロウ</t>
    </rPh>
    <phoneticPr fontId="2"/>
  </si>
  <si>
    <t>支援相談員</t>
    <rPh sb="0" eb="2">
      <t>シエン</t>
    </rPh>
    <rPh sb="2" eb="4">
      <t>ソウダン</t>
    </rPh>
    <rPh sb="4" eb="5">
      <t>シドウイン</t>
    </rPh>
    <phoneticPr fontId="2"/>
  </si>
  <si>
    <t>Ａ</t>
    <phoneticPr fontId="2"/>
  </si>
  <si>
    <t>大阪　次郎</t>
    <rPh sb="0" eb="2">
      <t>オオサカ</t>
    </rPh>
    <rPh sb="3" eb="5">
      <t>ジロウ</t>
    </rPh>
    <phoneticPr fontId="2"/>
  </si>
  <si>
    <t>○○  ○○</t>
    <phoneticPr fontId="2"/>
  </si>
  <si>
    <t xml:space="preserve">     〃</t>
    <phoneticPr fontId="2"/>
  </si>
  <si>
    <t>B</t>
    <phoneticPr fontId="2"/>
  </si>
  <si>
    <t>通リハ</t>
    <rPh sb="0" eb="1">
      <t>ツウ</t>
    </rPh>
    <phoneticPr fontId="2"/>
  </si>
  <si>
    <t>△△　△△</t>
    <phoneticPr fontId="2"/>
  </si>
  <si>
    <t>C</t>
    <phoneticPr fontId="2"/>
  </si>
  <si>
    <t>③５</t>
    <phoneticPr fontId="2"/>
  </si>
  <si>
    <t>②５</t>
    <phoneticPr fontId="2"/>
  </si>
  <si>
    <t>Ａ</t>
    <phoneticPr fontId="2"/>
  </si>
  <si>
    <t>○○  ○○</t>
    <phoneticPr fontId="2"/>
  </si>
  <si>
    <t>②</t>
    <phoneticPr fontId="2"/>
  </si>
  <si>
    <t>理学療法士</t>
    <rPh sb="0" eb="2">
      <t>リガク</t>
    </rPh>
    <rPh sb="2" eb="5">
      <t>リョウホウシ</t>
    </rPh>
    <phoneticPr fontId="2"/>
  </si>
  <si>
    <t>B</t>
    <phoneticPr fontId="2"/>
  </si>
  <si>
    <t>□□　□□</t>
    <phoneticPr fontId="2"/>
  </si>
  <si>
    <t>⑤</t>
    <phoneticPr fontId="2"/>
  </si>
  <si>
    <t>作業療法士</t>
    <rPh sb="0" eb="2">
      <t>サギョウ</t>
    </rPh>
    <rPh sb="2" eb="5">
      <t>リョウホウシ</t>
    </rPh>
    <phoneticPr fontId="2"/>
  </si>
  <si>
    <t>④</t>
    <phoneticPr fontId="2"/>
  </si>
  <si>
    <t>①</t>
    <phoneticPr fontId="2"/>
  </si>
  <si>
    <t>③</t>
    <phoneticPr fontId="2"/>
  </si>
  <si>
    <t xml:space="preserve">     〃</t>
    <phoneticPr fontId="2"/>
  </si>
  <si>
    <t>Ｃ</t>
    <phoneticPr fontId="2"/>
  </si>
  <si>
    <t>○○  ○○</t>
    <phoneticPr fontId="2"/>
  </si>
  <si>
    <t>①４</t>
    <phoneticPr fontId="2"/>
  </si>
  <si>
    <t>③４</t>
    <phoneticPr fontId="2"/>
  </si>
  <si>
    <t>・</t>
    <phoneticPr fontId="2"/>
  </si>
  <si>
    <t>③</t>
    <phoneticPr fontId="2"/>
  </si>
  <si>
    <t>④</t>
    <phoneticPr fontId="2"/>
  </si>
  <si>
    <t>①</t>
    <phoneticPr fontId="2"/>
  </si>
  <si>
    <t>②</t>
    <phoneticPr fontId="2"/>
  </si>
  <si>
    <t xml:space="preserve">     〃</t>
    <phoneticPr fontId="2"/>
  </si>
  <si>
    <t>【　入所と通所を分けて作成してください。  通所・・必要職種（医師、看護職員、介護職員、ＰＴ・ＯＴ・ＳＴ）を記載すること。　】</t>
    <rPh sb="2" eb="4">
      <t>ニュウショ</t>
    </rPh>
    <rPh sb="5" eb="6">
      <t>ツウ</t>
    </rPh>
    <rPh sb="6" eb="7">
      <t>ショ</t>
    </rPh>
    <rPh sb="8" eb="9">
      <t>ワ</t>
    </rPh>
    <rPh sb="11" eb="13">
      <t>サクセイ</t>
    </rPh>
    <rPh sb="22" eb="23">
      <t>ツウ</t>
    </rPh>
    <rPh sb="23" eb="24">
      <t>ショ</t>
    </rPh>
    <rPh sb="26" eb="28">
      <t>ヒツヨウ</t>
    </rPh>
    <rPh sb="28" eb="30">
      <t>ショクシュ</t>
    </rPh>
    <rPh sb="31" eb="33">
      <t>イシ</t>
    </rPh>
    <rPh sb="34" eb="36">
      <t>カンゴ</t>
    </rPh>
    <rPh sb="36" eb="38">
      <t>ショクイン</t>
    </rPh>
    <rPh sb="39" eb="41">
      <t>カイゴ</t>
    </rPh>
    <rPh sb="41" eb="43">
      <t>ショクイン</t>
    </rPh>
    <rPh sb="54" eb="56">
      <t>キサイ</t>
    </rPh>
    <phoneticPr fontId="2"/>
  </si>
  <si>
    <t xml:space="preserve">記入例－勤務時間  ①７：３０～１６：００  ８ｈ、②９：３０～１８：００  ８ｈ、③１０：３０～１９：００  ８ｈ、④１６：３０～９：３０  １６ｈ  </t>
    <rPh sb="0" eb="2">
      <t>キニュウ</t>
    </rPh>
    <rPh sb="2" eb="3">
      <t>レイ</t>
    </rPh>
    <phoneticPr fontId="2"/>
  </si>
  <si>
    <t>　　　    ２　届出する従業者の職種ごとに下記の勤務形態の区分の順にまとめで記載してください。</t>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</si>
  <si>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</si>
  <si>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t>　　　    ３　常勤換算が必要な職種は、Ａ～Ｄの「週平均の勤務時間」をすべて足し、常勤の従業者が週に勤務すべき時間数で割って、「常勤換算後の人数」を算出してください。</t>
    <phoneticPr fontId="2"/>
  </si>
  <si>
    <t>　　  　  ４　算出にあたっては、小数点以下第２位を切り捨ててください。</t>
    <phoneticPr fontId="2"/>
  </si>
  <si>
    <t>従業者の勤務の体制及び勤務形態一覧表</t>
    <phoneticPr fontId="2"/>
  </si>
  <si>
    <t>　　　※勤務については予定ではなく実績を記入し、順番については介護老人保健施設状況調査表P2～P3の順に記入してください。</t>
    <rPh sb="35" eb="37">
      <t>ホケン</t>
    </rPh>
    <phoneticPr fontId="2"/>
  </si>
  <si>
    <t>第　　１　　週</t>
    <phoneticPr fontId="2"/>
  </si>
  <si>
    <t>管理者（医師）</t>
    <rPh sb="0" eb="3">
      <t>カンリシャ</t>
    </rPh>
    <rPh sb="4" eb="6">
      <t>イシ</t>
    </rPh>
    <phoneticPr fontId="2"/>
  </si>
  <si>
    <t>Ｂ</t>
    <phoneticPr fontId="2"/>
  </si>
  <si>
    <t>③５</t>
    <phoneticPr fontId="2"/>
  </si>
  <si>
    <t>②５</t>
    <phoneticPr fontId="2"/>
  </si>
  <si>
    <t>・</t>
    <phoneticPr fontId="2"/>
  </si>
  <si>
    <t>Ｃ</t>
    <phoneticPr fontId="2"/>
  </si>
  <si>
    <t>□□　□□</t>
    <phoneticPr fontId="2"/>
  </si>
  <si>
    <t>　 　   　１  　届出を行う従業者について、４週間分の勤務すべき時間数を記入してください。勤務時間ごとに区分して番号を付し、その番号を記入してください。また、＜備考＞欄にその旨を記入してください。</t>
    <rPh sb="11" eb="13">
      <t>トドケデ</t>
    </rPh>
    <rPh sb="14" eb="15">
      <t>オコナ</t>
    </rPh>
    <rPh sb="16" eb="19">
      <t>ジュウギョウシャ</t>
    </rPh>
    <rPh sb="24" eb="27">
      <t>４シュウカン</t>
    </rPh>
    <rPh sb="27" eb="28">
      <t>ブン</t>
    </rPh>
    <rPh sb="29" eb="31">
      <t>キンム</t>
    </rPh>
    <rPh sb="34" eb="37">
      <t>ジカンスウ</t>
    </rPh>
    <rPh sb="38" eb="40">
      <t>キニュウ</t>
    </rPh>
    <rPh sb="47" eb="51">
      <t>キンムジカン</t>
    </rPh>
    <rPh sb="54" eb="56">
      <t>クブン</t>
    </rPh>
    <rPh sb="58" eb="60">
      <t>バンゴウ</t>
    </rPh>
    <rPh sb="61" eb="62">
      <t>フ</t>
    </rPh>
    <rPh sb="64" eb="68">
      <t>ソノバンゴウ</t>
    </rPh>
    <rPh sb="69" eb="71">
      <t>キニュウ</t>
    </rPh>
    <rPh sb="82" eb="84">
      <t>ビコウ</t>
    </rPh>
    <rPh sb="85" eb="86">
      <t>ラン</t>
    </rPh>
    <rPh sb="89" eb="90">
      <t>ムネ</t>
    </rPh>
    <rPh sb="91" eb="93">
      <t>キニュウ</t>
    </rPh>
    <phoneticPr fontId="2"/>
  </si>
  <si>
    <t>勤務形態の区分　Ａ：常勤で専従　Ｂ：常勤で兼務　Ｃ：常勤以外で専従　Ｄ：常勤以外で兼務</t>
    <phoneticPr fontId="2"/>
  </si>
  <si>
    <t>　　　    ３　常勤換算が必要な職種は、Ａ～Ｄの「週平均の勤務時間」をすべて足し、常勤の従業者が週に勤務すべき時間数で割って、「常勤換算後の人数」を算出してください。</t>
    <phoneticPr fontId="2"/>
  </si>
  <si>
    <t>　　  　  ４　算出にあたっては、小数点以下第２位を切り捨ててください。</t>
    <phoneticPr fontId="2"/>
  </si>
  <si>
    <t>〈記入例〉通リハ</t>
    <rPh sb="1" eb="3">
      <t>キニュウ</t>
    </rPh>
    <rPh sb="3" eb="4">
      <t>レイ</t>
    </rPh>
    <rPh sb="5" eb="6">
      <t>ツウ</t>
    </rPh>
    <phoneticPr fontId="2"/>
  </si>
  <si>
    <t>サービス種類（</t>
    <phoneticPr fontId="2"/>
  </si>
  <si>
    <t>通所リハビリテーション</t>
    <rPh sb="0" eb="2">
      <t>ツウショ</t>
    </rPh>
    <phoneticPr fontId="2"/>
  </si>
  <si>
    <t>）</t>
    <phoneticPr fontId="2"/>
  </si>
  <si>
    <t>勤務</t>
    <phoneticPr fontId="2"/>
  </si>
  <si>
    <t>第　　１　　週</t>
    <phoneticPr fontId="2"/>
  </si>
  <si>
    <t>第　　２　　週</t>
    <phoneticPr fontId="2"/>
  </si>
  <si>
    <t>第　　３　　週</t>
    <phoneticPr fontId="2"/>
  </si>
  <si>
    <t>第　　４　　週</t>
    <phoneticPr fontId="2"/>
  </si>
  <si>
    <t>入所</t>
    <rPh sb="0" eb="2">
      <t>ニュウショ</t>
    </rPh>
    <phoneticPr fontId="2"/>
  </si>
  <si>
    <t>言語聴覚士</t>
    <rPh sb="0" eb="5">
      <t>ゲンゴチョウカクシ</t>
    </rPh>
    <phoneticPr fontId="2"/>
  </si>
  <si>
    <t>　&lt;配置状況&gt;
　看護職員・介護職員：入所(利用)者
　　　　　　　（　１　：　３．７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</si>
  <si>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記入例－勤務時間  ①７：３０～１６：００  ８ｈ、②９：３０～１８：００  ８ｈ、③１０：３０～１９：００  ８ｈ、④１６：３０～９：３０  １６ｈ</t>
    <rPh sb="0" eb="2">
      <t>キニュウ</t>
    </rPh>
    <rPh sb="2" eb="3">
      <t>レイ</t>
    </rPh>
    <phoneticPr fontId="2"/>
  </si>
  <si>
    <r>
      <t>　 　   　１  　届出を行う従業者について、４週間分の勤務すべき時間数を記入してください。勤務時間ごとに区分して番号を付し、その番号を記入してください。また、</t>
    </r>
    <r>
      <rPr>
        <b/>
        <sz val="10"/>
        <color indexed="10"/>
        <rFont val="HGPｺﾞｼｯｸM"/>
        <family val="3"/>
        <charset val="128"/>
      </rPr>
      <t>＜備考＞欄にその旨を記入してください。</t>
    </r>
    <rPh sb="11" eb="13">
      <t>トドケデ</t>
    </rPh>
    <rPh sb="14" eb="15">
      <t>オコナ</t>
    </rPh>
    <rPh sb="16" eb="19">
      <t>ジュウギョウシャ</t>
    </rPh>
    <rPh sb="24" eb="27">
      <t>４シュウカン</t>
    </rPh>
    <rPh sb="27" eb="28">
      <t>ブン</t>
    </rPh>
    <rPh sb="29" eb="31">
      <t>キンム</t>
    </rPh>
    <rPh sb="34" eb="37">
      <t>ジカンスウ</t>
    </rPh>
    <rPh sb="38" eb="40">
      <t>キニュウ</t>
    </rPh>
    <rPh sb="47" eb="51">
      <t>キンムジカン</t>
    </rPh>
    <rPh sb="54" eb="56">
      <t>クブン</t>
    </rPh>
    <rPh sb="58" eb="60">
      <t>バンゴウ</t>
    </rPh>
    <rPh sb="61" eb="62">
      <t>フ</t>
    </rPh>
    <rPh sb="64" eb="68">
      <t>ソノバンゴウ</t>
    </rPh>
    <rPh sb="69" eb="71">
      <t>キニュウ</t>
    </rPh>
    <rPh sb="82" eb="84">
      <t>ビコウ</t>
    </rPh>
    <rPh sb="85" eb="86">
      <t>ラン</t>
    </rPh>
    <rPh sb="89" eb="90">
      <t>ムネ</t>
    </rPh>
    <rPh sb="91" eb="93">
      <t>キニュウ</t>
    </rPh>
    <phoneticPr fontId="2"/>
  </si>
  <si>
    <t>サービス種類（  介護老人保健施設　</t>
    <rPh sb="9" eb="11">
      <t>カイゴ</t>
    </rPh>
    <rPh sb="11" eb="13">
      <t>ロウジン</t>
    </rPh>
    <rPh sb="13" eb="15">
      <t>ホケン</t>
    </rPh>
    <rPh sb="15" eb="17">
      <t>シセツ</t>
    </rPh>
    <phoneticPr fontId="2"/>
  </si>
  <si>
    <t>事業所名     （  医療法人  大阪会     大阪苑</t>
    <rPh sb="0" eb="2">
      <t>ジギョウ</t>
    </rPh>
    <rPh sb="2" eb="3">
      <t>ショ</t>
    </rPh>
    <rPh sb="3" eb="4">
      <t>ショメイ</t>
    </rPh>
    <rPh sb="12" eb="14">
      <t>イリョウ</t>
    </rPh>
    <rPh sb="14" eb="16">
      <t>ホウジン</t>
    </rPh>
    <rPh sb="18" eb="20">
      <t>オオサカ</t>
    </rPh>
    <rPh sb="20" eb="21">
      <t>カイ</t>
    </rPh>
    <rPh sb="26" eb="28">
      <t>オオサカ</t>
    </rPh>
    <rPh sb="28" eb="29">
      <t>エン</t>
    </rPh>
    <phoneticPr fontId="2"/>
  </si>
  <si>
    <t>［入所（利用）者数    定員：６０名　入所者数：５７名）］</t>
    <rPh sb="1" eb="3">
      <t>ニュウショ</t>
    </rPh>
    <rPh sb="4" eb="6">
      <t>リヨウ</t>
    </rPh>
    <rPh sb="7" eb="8">
      <t>シャ</t>
    </rPh>
    <rPh sb="8" eb="9">
      <t>スウ</t>
    </rPh>
    <rPh sb="13" eb="15">
      <t>テイイン</t>
    </rPh>
    <rPh sb="18" eb="19">
      <t>メイ</t>
    </rPh>
    <rPh sb="20" eb="23">
      <t>ニュウショシャ</t>
    </rPh>
    <rPh sb="23" eb="24">
      <t>スウ</t>
    </rPh>
    <rPh sb="27" eb="28">
      <t>メイ</t>
    </rPh>
    <phoneticPr fontId="2"/>
  </si>
  <si>
    <t>＜備考＞   施設入所者数  ５７人      うち、認知症高齢者  ２０人    視覚障害者等  １５人
             勤務時間  ①７：００～１６：００  ８ｈ、②９：００～１８：００　８ｈ、③１２：００～２１：００  ８ｈ、④１６：３０～９：３０  １６ｈ  （８時間勤務でない場合は、勤務区分の右に時間数を記入）
　　　　　　　　　　　　　　⑤９：００～１２:００、１６：００～１８：００　５ｈ</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0" eb="143">
      <t>８ジカン</t>
    </rPh>
    <rPh sb="143" eb="145">
      <t>キンム</t>
    </rPh>
    <rPh sb="148" eb="150">
      <t>バアイ</t>
    </rPh>
    <rPh sb="152" eb="154">
      <t>キンム</t>
    </rPh>
    <rPh sb="154" eb="156">
      <t>クブン</t>
    </rPh>
    <rPh sb="157" eb="158">
      <t>ミギ</t>
    </rPh>
    <rPh sb="159" eb="162">
      <t>ジカンスウ</t>
    </rPh>
    <rPh sb="163" eb="165">
      <t>キニュウ</t>
    </rPh>
    <phoneticPr fontId="2"/>
  </si>
  <si>
    <t>［入所（利用）者数    ６０名（入所  ５０名、短期入所  １０名）］</t>
    <rPh sb="1" eb="3">
      <t>ニュウショ</t>
    </rPh>
    <rPh sb="4" eb="6">
      <t>リヨウ</t>
    </rPh>
    <rPh sb="7" eb="8">
      <t>シャ</t>
    </rPh>
    <rPh sb="8" eb="9">
      <t>スウ</t>
    </rPh>
    <rPh sb="15" eb="16">
      <t>メイ</t>
    </rPh>
    <rPh sb="17" eb="19">
      <t>ニュウショ</t>
    </rPh>
    <rPh sb="23" eb="24">
      <t>メイ</t>
    </rPh>
    <rPh sb="25" eb="27">
      <t>タンキ</t>
    </rPh>
    <rPh sb="27" eb="29">
      <t>ニュウショ</t>
    </rPh>
    <rPh sb="33" eb="34">
      <t>メイ</t>
    </rPh>
    <phoneticPr fontId="2"/>
  </si>
  <si>
    <t>＜備考＞   施設入所者数  ５７人      うち、認知症高齢者  ２０人    視覚障害者等  １５人
             勤務時間  ①７：３０～１６：００  ８ｈ、②９：３０～１８：００  ８ｈ、③１０：３０～１９：００  ８ｈ、④１６：３０～９：３０  １６ｈ  （８時間勤務でない場合は、勤務区分の右に時間数を記入）
                         ⑤９：００～１２:００、１６：００～１８：００　５ｈ</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1" eb="144">
      <t>８ジカン</t>
    </rPh>
    <rPh sb="144" eb="146">
      <t>キンム</t>
    </rPh>
    <rPh sb="149" eb="151">
      <t>バアイ</t>
    </rPh>
    <rPh sb="153" eb="155">
      <t>キンム</t>
    </rPh>
    <rPh sb="155" eb="157">
      <t>クブン</t>
    </rPh>
    <rPh sb="158" eb="159">
      <t>ミギ</t>
    </rPh>
    <rPh sb="160" eb="163">
      <t>ジカンスウ</t>
    </rPh>
    <rPh sb="164" eb="166">
      <t>キニュウ</t>
    </rPh>
    <phoneticPr fontId="2"/>
  </si>
  <si>
    <t xml:space="preserve">＜備考＞   勤務時間  ①７：３０～１６：００  ８ｈ、②９：３０～１８：００  ８ｈ、③１０：３０～１９：００  ８ｈ、④１６：３０～９：３０  １６ｈ  （８時間勤務でない場合は、勤務区分の右に時間数を記入）
                          ⑤１３：００～１６：００　３ｈ  </t>
    <rPh sb="1" eb="3">
      <t>ビコウ</t>
    </rPh>
    <rPh sb="7" eb="11">
      <t>キンムジカン</t>
    </rPh>
    <rPh sb="81" eb="84">
      <t>８ジカン</t>
    </rPh>
    <rPh sb="84" eb="86">
      <t>キンム</t>
    </rPh>
    <rPh sb="89" eb="91">
      <t>バアイ</t>
    </rPh>
    <rPh sb="93" eb="95">
      <t>キンム</t>
    </rPh>
    <rPh sb="95" eb="97">
      <t>クブン</t>
    </rPh>
    <rPh sb="98" eb="99">
      <t>ミギ</t>
    </rPh>
    <rPh sb="100" eb="103">
      <t>ジカンスウ</t>
    </rPh>
    <rPh sb="104" eb="106">
      <t>キニュウ</t>
    </rPh>
    <phoneticPr fontId="2"/>
  </si>
  <si>
    <r>
      <t>「該当する体制等－</t>
    </r>
    <r>
      <rPr>
        <sz val="10"/>
        <rFont val="HGPｺﾞｼｯｸM"/>
        <family val="3"/>
        <charset val="128"/>
      </rPr>
      <t>在宅復帰・在宅療養支援機能加算、短期集中リハビリテーション加算、認知症専門ケア加算、介護職員処遇改善加算</t>
    </r>
    <r>
      <rPr>
        <b/>
        <sz val="11"/>
        <rFont val="HGPｺﾞｼｯｸM"/>
        <family val="3"/>
        <charset val="128"/>
      </rPr>
      <t>」</t>
    </r>
    <rPh sb="1" eb="3">
      <t>ガイトウ</t>
    </rPh>
    <rPh sb="5" eb="7">
      <t>タイセイ</t>
    </rPh>
    <rPh sb="7" eb="8">
      <t>トウ</t>
    </rPh>
    <rPh sb="25" eb="27">
      <t>タンキ</t>
    </rPh>
    <rPh sb="27" eb="29">
      <t>シュウチュウ</t>
    </rPh>
    <rPh sb="38" eb="40">
      <t>カサン</t>
    </rPh>
    <rPh sb="41" eb="44">
      <t>ニンチショウ</t>
    </rPh>
    <rPh sb="44" eb="46">
      <t>センモン</t>
    </rPh>
    <rPh sb="48" eb="50">
      <t>カサン</t>
    </rPh>
    <rPh sb="51" eb="53">
      <t>カイゴ</t>
    </rPh>
    <rPh sb="53" eb="55">
      <t>ショクイン</t>
    </rPh>
    <rPh sb="55" eb="57">
      <t>ショグウ</t>
    </rPh>
    <rPh sb="57" eb="59">
      <t>カイゼン</t>
    </rPh>
    <rPh sb="59" eb="61">
      <t>カサン</t>
    </rPh>
    <phoneticPr fontId="2"/>
  </si>
  <si>
    <r>
      <t>［定員　</t>
    </r>
    <r>
      <rPr>
        <b/>
        <sz val="12"/>
        <rFont val="HGPｺﾞｼｯｸM"/>
        <family val="3"/>
        <charset val="128"/>
      </rPr>
      <t>20</t>
    </r>
    <r>
      <rPr>
        <b/>
        <sz val="11"/>
        <rFont val="HGPｺﾞｼｯｸM"/>
        <family val="3"/>
        <charset val="128"/>
      </rPr>
      <t>名　　利用者数　１５名］</t>
    </r>
    <rPh sb="1" eb="3">
      <t>テイイン</t>
    </rPh>
    <rPh sb="6" eb="7">
      <t>メイ</t>
    </rPh>
    <rPh sb="9" eb="11">
      <t>リヨウ</t>
    </rPh>
    <rPh sb="11" eb="12">
      <t>シャ</t>
    </rPh>
    <rPh sb="12" eb="13">
      <t>スウ</t>
    </rPh>
    <rPh sb="16" eb="17">
      <t>メイ</t>
    </rPh>
    <phoneticPr fontId="2"/>
  </si>
  <si>
    <t>年</t>
    <phoneticPr fontId="2"/>
  </si>
  <si>
    <t>月分）</t>
    <phoneticPr fontId="2"/>
  </si>
  <si>
    <t>月始め日</t>
    <rPh sb="0" eb="1">
      <t>ツキ</t>
    </rPh>
    <rPh sb="1" eb="2">
      <t>ハジ</t>
    </rPh>
    <rPh sb="3" eb="4">
      <t>ヒ</t>
    </rPh>
    <phoneticPr fontId="1"/>
  </si>
  <si>
    <t>常勤の従業者が月・週に勤務すべき時間数→</t>
    <rPh sb="7" eb="8">
      <t>ツキ</t>
    </rPh>
    <phoneticPr fontId="1"/>
  </si>
  <si>
    <t>第　　１　　週</t>
    <phoneticPr fontId="2"/>
  </si>
  <si>
    <t>第　　２　　週</t>
    <phoneticPr fontId="2"/>
  </si>
  <si>
    <t>第　　３　　週</t>
    <phoneticPr fontId="2"/>
  </si>
  <si>
    <t>第　　４　　週</t>
    <phoneticPr fontId="2"/>
  </si>
  <si>
    <t>４週の合計※カッコ内は月合計</t>
    <rPh sb="9" eb="10">
      <t>ナイ</t>
    </rPh>
    <rPh sb="11" eb="12">
      <t>ツキ</t>
    </rPh>
    <rPh sb="12" eb="14">
      <t>ゴウケイ</t>
    </rPh>
    <phoneticPr fontId="1"/>
  </si>
  <si>
    <t>常勤換算後の人数</t>
    <phoneticPr fontId="1"/>
  </si>
  <si>
    <t>曜日</t>
    <rPh sb="0" eb="2">
      <t>ヨウビ</t>
    </rPh>
    <phoneticPr fontId="1"/>
  </si>
  <si>
    <t>形態</t>
    <rPh sb="0" eb="2">
      <t>ケイタイ</t>
    </rPh>
    <phoneticPr fontId="1"/>
  </si>
  <si>
    <t>①AB</t>
    <phoneticPr fontId="1"/>
  </si>
  <si>
    <t>②換算</t>
    <rPh sb="1" eb="3">
      <t>カンザン</t>
    </rPh>
    <phoneticPr fontId="1"/>
  </si>
  <si>
    <t>③CD</t>
    <phoneticPr fontId="1"/>
  </si>
  <si>
    <t>1)</t>
    <phoneticPr fontId="1"/>
  </si>
  <si>
    <t>実績</t>
    <rPh sb="0" eb="2">
      <t>ジッセキ</t>
    </rPh>
    <phoneticPr fontId="1"/>
  </si>
  <si>
    <t>⑧</t>
  </si>
  <si>
    <t>⑦</t>
  </si>
  <si>
    <t>時間</t>
    <rPh sb="0" eb="2">
      <t>ジカン</t>
    </rPh>
    <phoneticPr fontId="1"/>
  </si>
  <si>
    <t>2)</t>
  </si>
  <si>
    <t>3)</t>
  </si>
  <si>
    <t>4)</t>
  </si>
  <si>
    <t>5)</t>
  </si>
  <si>
    <t>⑩</t>
  </si>
  <si>
    <t>6)</t>
  </si>
  <si>
    <t>特</t>
    <rPh sb="0" eb="1">
      <t>トク</t>
    </rPh>
    <phoneticPr fontId="1"/>
  </si>
  <si>
    <t>7)</t>
  </si>
  <si>
    <t>8)</t>
  </si>
  <si>
    <t>夜</t>
    <rPh sb="0" eb="1">
      <t>ヨル</t>
    </rPh>
    <phoneticPr fontId="1"/>
  </si>
  <si>
    <t>明</t>
    <rPh sb="0" eb="1">
      <t>ア</t>
    </rPh>
    <phoneticPr fontId="1"/>
  </si>
  <si>
    <t>9)</t>
  </si>
  <si>
    <t>10)</t>
  </si>
  <si>
    <t>11)</t>
  </si>
  <si>
    <t>12)</t>
  </si>
  <si>
    <t>13)</t>
  </si>
  <si>
    <t>14)</t>
  </si>
  <si>
    <t>15)</t>
  </si>
  <si>
    <t>16)</t>
  </si>
  <si>
    <t>17)</t>
  </si>
  <si>
    <t>18)</t>
  </si>
  <si>
    <t>19)</t>
  </si>
  <si>
    <t>20)</t>
  </si>
  <si>
    <t>21)</t>
  </si>
  <si>
    <t>22)</t>
  </si>
  <si>
    <t>23)</t>
  </si>
  <si>
    <t>②</t>
    <phoneticPr fontId="1"/>
  </si>
  <si>
    <t>24)</t>
  </si>
  <si>
    <t>①</t>
    <phoneticPr fontId="1"/>
  </si>
  <si>
    <t>25)</t>
  </si>
  <si>
    <t>③</t>
    <phoneticPr fontId="1"/>
  </si>
  <si>
    <t>26)</t>
  </si>
  <si>
    <t>27)</t>
  </si>
  <si>
    <t>有</t>
    <rPh sb="0" eb="1">
      <t>タモツ</t>
    </rPh>
    <phoneticPr fontId="1"/>
  </si>
  <si>
    <t>28)</t>
  </si>
  <si>
    <t>29)</t>
  </si>
  <si>
    <t>30)</t>
  </si>
  <si>
    <t>31)</t>
  </si>
  <si>
    <t>32)</t>
  </si>
  <si>
    <t>33)</t>
  </si>
  <si>
    <t>34)</t>
  </si>
  <si>
    <t>35)</t>
  </si>
  <si>
    <t>36)</t>
  </si>
  <si>
    <t>⑤</t>
    <phoneticPr fontId="1"/>
  </si>
  <si>
    <t>37)</t>
  </si>
  <si>
    <t>38)</t>
  </si>
  <si>
    <t>39)</t>
  </si>
  <si>
    <t>40)</t>
  </si>
  <si>
    <t>⑱</t>
    <phoneticPr fontId="1"/>
  </si>
  <si>
    <t>41)</t>
  </si>
  <si>
    <t>42)</t>
  </si>
  <si>
    <t>43)</t>
  </si>
  <si>
    <t>44)</t>
  </si>
  <si>
    <t>45)</t>
  </si>
  <si>
    <t>46)</t>
  </si>
  <si>
    <t>47)</t>
  </si>
  <si>
    <t>⑥</t>
  </si>
  <si>
    <t>48)</t>
  </si>
  <si>
    <t>49)</t>
  </si>
  <si>
    <t>50)</t>
  </si>
  <si>
    <t>51)</t>
  </si>
  <si>
    <t>52)</t>
  </si>
  <si>
    <t>53)</t>
  </si>
  <si>
    <t>54)</t>
  </si>
  <si>
    <t>55)</t>
  </si>
  <si>
    <t>56)</t>
  </si>
  <si>
    <t>57)</t>
  </si>
  <si>
    <t>58)</t>
  </si>
  <si>
    <t>59)</t>
  </si>
  <si>
    <t>60)</t>
  </si>
  <si>
    <t>61)</t>
  </si>
  <si>
    <t>62)</t>
  </si>
  <si>
    <t>63)</t>
  </si>
  <si>
    <t>64)</t>
  </si>
  <si>
    <t>65)</t>
  </si>
  <si>
    <r>
      <t>(備考</t>
    </r>
    <r>
      <rPr>
        <sz val="10"/>
        <color theme="1"/>
        <rFont val="HGPｺﾞｼｯｸM"/>
        <family val="3"/>
        <charset val="128"/>
      </rPr>
      <t>)</t>
    </r>
    <r>
      <rPr>
        <sz val="10"/>
        <rFont val="HGPｺﾞｼｯｸM"/>
        <family val="3"/>
        <charset val="128"/>
      </rPr>
      <t xml:space="preserve">  １</t>
    </r>
    <r>
      <rPr>
        <sz val="10"/>
        <color theme="1"/>
        <rFont val="HGPｺﾞｼｯｸM"/>
        <family val="3"/>
        <charset val="128"/>
      </rPr>
      <t xml:space="preserve">  本様式には短期入所生活介護に係る従業員を併せて記載してください</t>
    </r>
    <r>
      <rPr>
        <sz val="10"/>
        <rFont val="HGPｺﾞｼｯｸM"/>
        <family val="3"/>
        <charset val="128"/>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2"/>
  </si>
  <si>
    <r>
      <t xml:space="preserve">　      </t>
    </r>
    <r>
      <rPr>
        <sz val="10"/>
        <color theme="1"/>
        <rFont val="HGPｺﾞｼｯｸM"/>
        <family val="3"/>
        <charset val="128"/>
      </rPr>
      <t xml:space="preserve">  </t>
    </r>
    <r>
      <rPr>
        <sz val="10"/>
        <rFont val="HGPｺﾞｼｯｸM"/>
        <family val="3"/>
        <charset val="128"/>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2"/>
  </si>
  <si>
    <r>
      <t xml:space="preserve">　 　   </t>
    </r>
    <r>
      <rPr>
        <sz val="10"/>
        <color theme="1"/>
        <rFont val="HGPｺﾞｼｯｸM"/>
        <family val="3"/>
        <charset val="128"/>
      </rPr>
      <t xml:space="preserve">  </t>
    </r>
    <r>
      <rPr>
        <sz val="10"/>
        <rFont val="HGPｺﾞｼｯｸM"/>
        <family val="3"/>
        <charset val="128"/>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2"/>
  </si>
  <si>
    <r>
      <t xml:space="preserve">　　　  </t>
    </r>
    <r>
      <rPr>
        <sz val="10"/>
        <color theme="1"/>
        <rFont val="HGPｺﾞｼｯｸM"/>
        <family val="3"/>
        <charset val="128"/>
      </rPr>
      <t xml:space="preserve">  </t>
    </r>
    <r>
      <rPr>
        <sz val="10"/>
        <rFont val="HGPｺﾞｼｯｸM"/>
        <family val="3"/>
        <charset val="128"/>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</si>
  <si>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</si>
  <si>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r>
      <t xml:space="preserve">　　　  </t>
    </r>
    <r>
      <rPr>
        <sz val="10"/>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</si>
  <si>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0"/>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</si>
  <si>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t>常勤の従業者が週に勤務すべき時間数</t>
    <phoneticPr fontId="1"/>
  </si>
  <si>
    <t>ｈ/日×</t>
    <rPh sb="2" eb="3">
      <t>ヒ</t>
    </rPh>
    <phoneticPr fontId="1"/>
  </si>
  <si>
    <t>日＝</t>
    <rPh sb="0" eb="1">
      <t>ヒ</t>
    </rPh>
    <phoneticPr fontId="1"/>
  </si>
  <si>
    <t>ｈ/週</t>
    <rPh sb="2" eb="3">
      <t>シュウ</t>
    </rPh>
    <phoneticPr fontId="1"/>
  </si>
  <si>
    <t>夜勤時間帯</t>
    <rPh sb="0" eb="2">
      <t>ヤキン</t>
    </rPh>
    <rPh sb="2" eb="5">
      <t>ジカンタイ</t>
    </rPh>
    <phoneticPr fontId="1"/>
  </si>
  <si>
    <t>夜/明</t>
    <rPh sb="0" eb="1">
      <t>ヨル</t>
    </rPh>
    <rPh sb="2" eb="3">
      <t>ア</t>
    </rPh>
    <phoneticPr fontId="1"/>
  </si>
  <si>
    <t>～</t>
    <phoneticPr fontId="1"/>
  </si>
  <si>
    <t>ｈ</t>
    <phoneticPr fontId="1"/>
  </si>
  <si>
    <t>週＝</t>
    <rPh sb="0" eb="1">
      <t>シュウ</t>
    </rPh>
    <phoneticPr fontId="1"/>
  </si>
  <si>
    <t>ｈ/月</t>
    <rPh sb="2" eb="3">
      <t>ツキ</t>
    </rPh>
    <phoneticPr fontId="1"/>
  </si>
  <si>
    <t>人数</t>
    <rPh sb="0" eb="2">
      <t>ニンズ</t>
    </rPh>
    <phoneticPr fontId="1"/>
  </si>
  <si>
    <t>①AB</t>
  </si>
  <si>
    <t>③CD</t>
  </si>
  <si>
    <t>計</t>
    <rPh sb="0" eb="1">
      <t>ケイ</t>
    </rPh>
    <phoneticPr fontId="1"/>
  </si>
  <si>
    <t>②換算（参考）</t>
    <rPh sb="1" eb="3">
      <t>カンザン</t>
    </rPh>
    <rPh sb="4" eb="6">
      <t>サンコウ</t>
    </rPh>
    <phoneticPr fontId="1"/>
  </si>
  <si>
    <t>職種等</t>
    <rPh sb="0" eb="2">
      <t>ショクシュ</t>
    </rPh>
    <rPh sb="2" eb="3">
      <t>トウ</t>
    </rPh>
    <phoneticPr fontId="1"/>
  </si>
  <si>
    <t>勤務形態</t>
    <rPh sb="0" eb="2">
      <t>キンム</t>
    </rPh>
    <rPh sb="2" eb="4">
      <t>ケイタイ</t>
    </rPh>
    <phoneticPr fontId="1"/>
  </si>
  <si>
    <t>勤務時間帯</t>
    <rPh sb="0" eb="2">
      <t>キンム</t>
    </rPh>
    <rPh sb="2" eb="4">
      <t>ジカン</t>
    </rPh>
    <rPh sb="4" eb="5">
      <t>タイ</t>
    </rPh>
    <phoneticPr fontId="1"/>
  </si>
  <si>
    <t>勤務時間</t>
    <rPh sb="0" eb="2">
      <t>キンム</t>
    </rPh>
    <rPh sb="2" eb="4">
      <t>ジカン</t>
    </rPh>
    <phoneticPr fontId="1"/>
  </si>
  <si>
    <t>夜勤時間帯の時間</t>
    <rPh sb="0" eb="2">
      <t>ヤキン</t>
    </rPh>
    <rPh sb="2" eb="5">
      <t>ジカンタイ</t>
    </rPh>
    <rPh sb="6" eb="8">
      <t>ジカン</t>
    </rPh>
    <phoneticPr fontId="1"/>
  </si>
  <si>
    <t>→</t>
    <phoneticPr fontId="1"/>
  </si>
  <si>
    <t>→</t>
    <phoneticPr fontId="1"/>
  </si>
  <si>
    <t>夜勤</t>
    <rPh sb="0" eb="2">
      <t>ヤキン</t>
    </rPh>
    <phoneticPr fontId="1"/>
  </si>
  <si>
    <t>→</t>
    <phoneticPr fontId="1"/>
  </si>
  <si>
    <t>→</t>
    <phoneticPr fontId="1"/>
  </si>
  <si>
    <t>明け</t>
    <rPh sb="0" eb="1">
      <t>ア</t>
    </rPh>
    <phoneticPr fontId="1"/>
  </si>
  <si>
    <t>～</t>
    <phoneticPr fontId="1"/>
  </si>
  <si>
    <t>ｈ</t>
    <phoneticPr fontId="1"/>
  </si>
  <si>
    <t>日勤Ａ</t>
    <rPh sb="0" eb="2">
      <t>ニッキン</t>
    </rPh>
    <phoneticPr fontId="1"/>
  </si>
  <si>
    <t>～</t>
    <phoneticPr fontId="1"/>
  </si>
  <si>
    <t>→</t>
    <phoneticPr fontId="1"/>
  </si>
  <si>
    <t>→</t>
    <phoneticPr fontId="1"/>
  </si>
  <si>
    <t>早出</t>
    <rPh sb="0" eb="2">
      <t>ハヤデ</t>
    </rPh>
    <phoneticPr fontId="1"/>
  </si>
  <si>
    <t>～</t>
    <phoneticPr fontId="1"/>
  </si>
  <si>
    <t>ｈ</t>
    <phoneticPr fontId="1"/>
  </si>
  <si>
    <t>→</t>
    <phoneticPr fontId="1"/>
  </si>
  <si>
    <t>遅出</t>
    <rPh sb="0" eb="2">
      <t>オソデ</t>
    </rPh>
    <phoneticPr fontId="1"/>
  </si>
  <si>
    <t>～</t>
    <phoneticPr fontId="1"/>
  </si>
  <si>
    <t>午前Ａ</t>
    <rPh sb="0" eb="2">
      <t>ゴゼン</t>
    </rPh>
    <phoneticPr fontId="1"/>
  </si>
  <si>
    <t>→</t>
    <phoneticPr fontId="1"/>
  </si>
  <si>
    <t>午後Ａ</t>
    <rPh sb="0" eb="2">
      <t>ゴゴ</t>
    </rPh>
    <phoneticPr fontId="1"/>
  </si>
  <si>
    <t>日勤Ｂ</t>
    <rPh sb="0" eb="2">
      <t>ニッキン</t>
    </rPh>
    <phoneticPr fontId="1"/>
  </si>
  <si>
    <t>～</t>
    <phoneticPr fontId="1"/>
  </si>
  <si>
    <t>ｈ</t>
    <phoneticPr fontId="1"/>
  </si>
  <si>
    <t>→</t>
    <phoneticPr fontId="1"/>
  </si>
  <si>
    <t>午前Ｂ</t>
    <rPh sb="0" eb="2">
      <t>ゴゼン</t>
    </rPh>
    <phoneticPr fontId="1"/>
  </si>
  <si>
    <t>⑨</t>
  </si>
  <si>
    <t>午後Ｂ</t>
    <rPh sb="0" eb="2">
      <t>ゴゴ</t>
    </rPh>
    <phoneticPr fontId="1"/>
  </si>
  <si>
    <t>～</t>
    <phoneticPr fontId="1"/>
  </si>
  <si>
    <t>→</t>
    <phoneticPr fontId="1"/>
  </si>
  <si>
    <t>午後Ｃ</t>
    <rPh sb="0" eb="2">
      <t>ゴゴ</t>
    </rPh>
    <phoneticPr fontId="1"/>
  </si>
  <si>
    <t>⑪</t>
    <phoneticPr fontId="1"/>
  </si>
  <si>
    <t>午後Ｄ</t>
    <rPh sb="0" eb="2">
      <t>ゴゴ</t>
    </rPh>
    <phoneticPr fontId="1"/>
  </si>
  <si>
    <t>日勤Ｃ</t>
    <rPh sb="0" eb="2">
      <t>ニッキン</t>
    </rPh>
    <phoneticPr fontId="1"/>
  </si>
  <si>
    <t>⑲</t>
    <phoneticPr fontId="1"/>
  </si>
  <si>
    <t>午前Ｃ</t>
    <rPh sb="0" eb="2">
      <t>ゴゼン</t>
    </rPh>
    <phoneticPr fontId="1"/>
  </si>
  <si>
    <t>⑳</t>
    <phoneticPr fontId="1"/>
  </si>
  <si>
    <t>午前Ｄ</t>
    <rPh sb="0" eb="2">
      <t>ゴゼン</t>
    </rPh>
    <phoneticPr fontId="1"/>
  </si>
  <si>
    <t>公</t>
    <rPh sb="0" eb="1">
      <t>コウ</t>
    </rPh>
    <phoneticPr fontId="1"/>
  </si>
  <si>
    <t>公休</t>
    <rPh sb="0" eb="2">
      <t>コウキュウ</t>
    </rPh>
    <phoneticPr fontId="1"/>
  </si>
  <si>
    <t>～</t>
    <phoneticPr fontId="1"/>
  </si>
  <si>
    <t>ｈ</t>
    <phoneticPr fontId="1"/>
  </si>
  <si>
    <t>有休</t>
    <rPh sb="0" eb="2">
      <t>ユウキュウ</t>
    </rPh>
    <phoneticPr fontId="1"/>
  </si>
  <si>
    <t>ｈ</t>
    <phoneticPr fontId="1"/>
  </si>
  <si>
    <t>欠</t>
    <rPh sb="0" eb="1">
      <t>ケツ</t>
    </rPh>
    <phoneticPr fontId="1"/>
  </si>
  <si>
    <t>欠勤</t>
    <rPh sb="0" eb="2">
      <t>ケッキン</t>
    </rPh>
    <phoneticPr fontId="1"/>
  </si>
  <si>
    <t>→</t>
    <phoneticPr fontId="1"/>
  </si>
  <si>
    <t>特休</t>
    <rPh sb="0" eb="1">
      <t>トク</t>
    </rPh>
    <rPh sb="1" eb="2">
      <t>キュウ</t>
    </rPh>
    <phoneticPr fontId="1"/>
  </si>
  <si>
    <t>-</t>
    <phoneticPr fontId="1"/>
  </si>
  <si>
    <t>-</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</si>
  <si>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</si>
  <si>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</si>
  <si>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</si>
  <si>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</si>
  <si>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</si>
  <si>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</si>
  <si>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</si>
  <si>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</si>
  <si>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</si>
  <si>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</si>
  <si>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</si>
  <si>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</si>
  <si>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</si>
  <si>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</si>
  <si>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</si>
  <si>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</si>
  <si>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</si>
  <si>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</si>
  <si>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</si>
  <si>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</si>
  <si>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</si>
  <si>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</si>
  <si>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</si>
  <si>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</si>
  <si>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勤務形態：Ａ常勤専従、Ｂ常勤兼務、Ｃ常勤以外専従、Ｄ常勤以外兼務</t>
    <rPh sb="20" eb="22">
      <t>イガイ</t>
    </rPh>
    <rPh sb="28" eb="30">
      <t>イガイ</t>
    </rPh>
    <rPh sb="30" eb="32">
      <t>ケンム</t>
    </rPh>
    <phoneticPr fontId="1"/>
  </si>
  <si>
    <t>※勤務については予定ではなく実績を記入し、順番については職員配置の状況の順に記入してください。</t>
    <phoneticPr fontId="1"/>
  </si>
  <si>
    <t>※当該一覧の記載事項は、下部にありますので作成の際にご確認ください。</t>
    <rPh sb="1" eb="3">
      <t>トウガイ</t>
    </rPh>
    <rPh sb="3" eb="5">
      <t>イチラン</t>
    </rPh>
    <rPh sb="6" eb="8">
      <t>キサイ</t>
    </rPh>
    <rPh sb="8" eb="10">
      <t>ジコウ</t>
    </rPh>
    <rPh sb="12" eb="14">
      <t>カブ</t>
    </rPh>
    <rPh sb="21" eb="23">
      <t>サクセイ</t>
    </rPh>
    <rPh sb="24" eb="25">
      <t>サイ</t>
    </rPh>
    <rPh sb="27" eb="29">
      <t>カクニン</t>
    </rPh>
    <phoneticPr fontId="1"/>
  </si>
  <si>
    <t>看護職員・介護職員の夜勤人員数（実人数）</t>
    <rPh sb="0" eb="2">
      <t>カンゴ</t>
    </rPh>
    <rPh sb="2" eb="4">
      <t>ショクイン</t>
    </rPh>
    <rPh sb="5" eb="7">
      <t>カイゴ</t>
    </rPh>
    <rPh sb="7" eb="9">
      <t>ショクイン</t>
    </rPh>
    <rPh sb="10" eb="12">
      <t>ヤキン</t>
    </rPh>
    <rPh sb="12" eb="14">
      <t>ジンイン</t>
    </rPh>
    <rPh sb="14" eb="15">
      <t>スウ</t>
    </rPh>
    <rPh sb="16" eb="17">
      <t>ジツ</t>
    </rPh>
    <rPh sb="17" eb="19">
      <t>ニンズウ</t>
    </rPh>
    <phoneticPr fontId="3"/>
  </si>
  <si>
    <t>（令和</t>
    <rPh sb="1" eb="3">
      <t>レイワ</t>
    </rPh>
    <phoneticPr fontId="2"/>
  </si>
  <si>
    <t>医師</t>
    <rPh sb="0" eb="2">
      <t>イシ</t>
    </rPh>
    <phoneticPr fontId="1"/>
  </si>
  <si>
    <t>薬剤師</t>
  </si>
  <si>
    <t>生活相談員</t>
    <rPh sb="0" eb="2">
      <t>セイカツ</t>
    </rPh>
    <rPh sb="2" eb="5">
      <t>ソウダンイン</t>
    </rPh>
    <phoneticPr fontId="1"/>
  </si>
  <si>
    <t>看護職員（正）</t>
    <rPh sb="0" eb="2">
      <t>カンゴ</t>
    </rPh>
    <rPh sb="2" eb="4">
      <t>ショクイン</t>
    </rPh>
    <rPh sb="5" eb="6">
      <t>セイ</t>
    </rPh>
    <phoneticPr fontId="1"/>
  </si>
  <si>
    <t>看護職員（准）</t>
    <rPh sb="0" eb="2">
      <t>カンゴ</t>
    </rPh>
    <rPh sb="2" eb="4">
      <t>ショクイン</t>
    </rPh>
    <rPh sb="5" eb="6">
      <t>ジュン</t>
    </rPh>
    <phoneticPr fontId="1"/>
  </si>
  <si>
    <t>介護職員</t>
    <rPh sb="0" eb="2">
      <t>カイゴ</t>
    </rPh>
    <rPh sb="2" eb="4">
      <t>ショクイン</t>
    </rPh>
    <phoneticPr fontId="1"/>
  </si>
  <si>
    <t>管理栄養士</t>
    <rPh sb="0" eb="2">
      <t>カンリ</t>
    </rPh>
    <rPh sb="2" eb="5">
      <t>エイヨウシ</t>
    </rPh>
    <phoneticPr fontId="1"/>
  </si>
  <si>
    <t>栄養士</t>
    <rPh sb="0" eb="3">
      <t>エイヨウシ</t>
    </rPh>
    <phoneticPr fontId="1"/>
  </si>
  <si>
    <t>機能訓練指導員</t>
    <rPh sb="0" eb="2">
      <t>キノウ</t>
    </rPh>
    <rPh sb="2" eb="4">
      <t>クンレン</t>
    </rPh>
    <rPh sb="4" eb="7">
      <t>シドウイン</t>
    </rPh>
    <phoneticPr fontId="1"/>
  </si>
  <si>
    <t>理学療法士</t>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</si>
  <si>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</si>
  <si>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</si>
  <si>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介護支援専門員</t>
    <rPh sb="0" eb="2">
      <t>カイゴ</t>
    </rPh>
    <rPh sb="2" eb="4">
      <t>シエン</t>
    </rPh>
    <rPh sb="4" eb="7">
      <t>センモンイン</t>
    </rPh>
    <phoneticPr fontId="1"/>
  </si>
  <si>
    <t>事務職員</t>
    <rPh sb="0" eb="2">
      <t>ジム</t>
    </rPh>
    <rPh sb="2" eb="4">
      <t>ショクイン</t>
    </rPh>
    <phoneticPr fontId="1"/>
  </si>
  <si>
    <t>調理員</t>
    <rPh sb="0" eb="3">
      <t>チョウリイン</t>
    </rPh>
    <phoneticPr fontId="1"/>
  </si>
  <si>
    <t>その他の職員</t>
    <rPh sb="2" eb="3">
      <t>タ</t>
    </rPh>
    <rPh sb="4" eb="6">
      <t>ショクイン</t>
    </rPh>
    <phoneticPr fontId="1"/>
  </si>
  <si>
    <t>〃</t>
  </si>
  <si>
    <t>従業者の勤務の体制及び勤務形態一覧表</t>
    <phoneticPr fontId="1"/>
  </si>
  <si>
    <t>従業者の勤務の体制及び勤務形態一覧表の記載事項</t>
    <rPh sb="19" eb="21">
      <t>キサイ</t>
    </rPh>
    <rPh sb="21" eb="23">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</si>
</sst>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_ "/>
    <numFmt numFmtId="178" formatCode="\(aaa\)"/>
    <numFmt numFmtId="179" formatCode="\(0.00\)"/>
    <numFmt numFmtId="180" formatCode="\(0\)&quot;月の計&quot;"/>
    <numFmt numFmtId="181" formatCode="\(0\)\4&quot;週計&quot;"/>
    <numFmt numFmtId="182" formatCode="h:mm;@"/>
    <numFmt numFmtId="183" formatCode="0&quot;人&quot;"/>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HGPｺﾞｼｯｸM"/>
      <family val="3"/>
      <charset val="128"/>
    </font>
    <font>
      <sz val="10"/>
      <color rgb="FFFF0000"/>
      <name val="HGPｺﾞｼｯｸM"/>
      <family val="3"/>
      <charset val="128"/>
    </font>
    <font>
      <b/>
      <sz val="10"/>
      <color theme="1"/>
      <name val="HGPｺﾞｼｯｸM"/>
      <family val="3"/>
      <charset val="128"/>
    </font>
    <font>
      <sz val="11"/>
      <color theme="1"/>
      <name val="HGPｺﾞｼｯｸM"/>
      <family val="3"/>
      <charset val="128"/>
    </font>
    <font>
      <b/>
      <sz val="12"/>
      <color theme="1"/>
      <name val="HGPｺﾞｼｯｸM"/>
      <family val="3"/>
      <charset val="128"/>
    </font>
    <font>
      <sz val="12"/>
      <name val="HGPｺﾞｼｯｸM"/>
      <family val="3"/>
      <charset val="128"/>
    </font>
    <font>
      <b/>
      <sz val="11"/>
      <name val="HGPｺﾞｼｯｸM"/>
      <family val="3"/>
      <charset val="128"/>
    </font>
    <font>
      <b/>
      <sz val="14"/>
      <name val="HGPｺﾞｼｯｸM"/>
      <family val="3"/>
      <charset val="128"/>
    </font>
    <font>
      <u/>
      <sz val="10"/>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b/>
      <sz val="9"/>
      <name val="HGPｺﾞｼｯｸM"/>
      <family val="3"/>
      <charset val="128"/>
    </font>
    <font>
      <b/>
      <sz val="10"/>
      <name val="HGPｺﾞｼｯｸM"/>
      <family val="3"/>
      <charset val="128"/>
    </font>
    <font>
      <sz val="8"/>
      <name val="HGPｺﾞｼｯｸM"/>
      <family val="3"/>
      <charset val="128"/>
    </font>
    <font>
      <b/>
      <sz val="16"/>
      <color rgb="FFFF0000"/>
      <name val="HGPｺﾞｼｯｸM"/>
      <family val="3"/>
      <charset val="128"/>
    </font>
    <font>
      <sz val="10"/>
      <color rgb="FF0000FF"/>
      <name val="HGPｺﾞｼｯｸM"/>
      <family val="3"/>
      <charset val="128"/>
    </font>
    <font>
      <sz val="9"/>
      <color rgb="FF0000FF"/>
      <name val="HGPｺﾞｼｯｸM"/>
      <family val="3"/>
      <charset val="128"/>
    </font>
    <font>
      <sz val="11"/>
      <color rgb="FF0000FF"/>
      <name val="HGPｺﾞｼｯｸM"/>
      <family val="3"/>
      <charset val="128"/>
    </font>
    <font>
      <b/>
      <sz val="10"/>
      <color indexed="10"/>
      <name val="HGPｺﾞｼｯｸM"/>
      <family val="3"/>
      <charset val="128"/>
    </font>
    <font>
      <b/>
      <sz val="12"/>
      <name val="HGPｺﾞｼｯｸM"/>
      <family val="3"/>
      <charset val="128"/>
    </font>
    <font>
      <sz val="9"/>
      <color theme="1"/>
      <name val="HGPｺﾞｼｯｸM"/>
      <family val="3"/>
      <charset val="128"/>
    </font>
    <font>
      <b/>
      <u/>
      <sz val="12"/>
      <name val="HGPｺﾞｼｯｸM"/>
      <family val="3"/>
      <charset val="128"/>
    </font>
    <font>
      <b/>
      <sz val="10"/>
      <color rgb="FFFF0000"/>
      <name val="HGPｺﾞｼｯｸM"/>
      <family val="3"/>
      <charset val="128"/>
    </font>
    <font>
      <sz val="10"/>
      <color theme="0"/>
      <name val="HGPｺﾞｼｯｸM"/>
      <family val="3"/>
      <charset val="128"/>
    </font>
    <font>
      <sz val="9"/>
      <color theme="0"/>
      <name val="HGP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66"/>
        <bgColor indexed="64"/>
      </patternFill>
    </fill>
    <fill>
      <patternFill patternType="solid">
        <fgColor rgb="FFCCECFF"/>
        <bgColor indexed="64"/>
      </patternFill>
    </fill>
    <fill>
      <patternFill patternType="solid">
        <fgColor rgb="FF0000FF"/>
        <bgColor indexed="64"/>
      </patternFill>
    </fill>
    <fill>
      <patternFill patternType="solid">
        <fgColor theme="8" tint="0.399975585192419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rgb="FFFF0000"/>
      </left>
      <right/>
      <top style="thin">
        <color indexed="64"/>
      </top>
      <bottom style="thin">
        <color indexed="64"/>
      </bottom>
      <diagonal/>
    </border>
    <border>
      <left/>
      <right style="double">
        <color rgb="FFFF0000"/>
      </right>
      <top style="thin">
        <color indexed="64"/>
      </top>
      <bottom style="thin">
        <color indexed="64"/>
      </bottom>
      <diagonal/>
    </border>
    <border>
      <left style="double">
        <color rgb="FFFF0000"/>
      </left>
      <right style="thin">
        <color indexed="64"/>
      </right>
      <top style="thin">
        <color indexed="64"/>
      </top>
      <bottom style="hair">
        <color indexed="64"/>
      </bottom>
      <diagonal/>
    </border>
    <border>
      <left style="thin">
        <color indexed="64"/>
      </left>
      <right style="double">
        <color rgb="FFFF0000"/>
      </right>
      <top style="thin">
        <color indexed="64"/>
      </top>
      <bottom style="hair">
        <color indexed="64"/>
      </bottom>
      <diagonal/>
    </border>
    <border>
      <left style="double">
        <color rgb="FFFF0000"/>
      </left>
      <right style="thin">
        <color indexed="64"/>
      </right>
      <top/>
      <bottom style="thin">
        <color indexed="64"/>
      </bottom>
      <diagonal/>
    </border>
    <border>
      <left/>
      <right style="double">
        <color rgb="FFFF0000"/>
      </right>
      <top/>
      <bottom style="thin">
        <color indexed="64"/>
      </bottom>
      <diagonal/>
    </border>
    <border>
      <left style="double">
        <color rgb="FFFF0000"/>
      </left>
      <right style="thin">
        <color indexed="64"/>
      </right>
      <top style="hair">
        <color indexed="64"/>
      </top>
      <bottom style="thin">
        <color indexed="64"/>
      </bottom>
      <diagonal/>
    </border>
    <border>
      <left style="thin">
        <color indexed="64"/>
      </left>
      <right style="double">
        <color rgb="FFFF0000"/>
      </right>
      <top style="hair">
        <color indexed="64"/>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double">
        <color rgb="FFFF0000"/>
      </bottom>
      <diagonal/>
    </border>
    <border>
      <left/>
      <right/>
      <top/>
      <bottom style="double">
        <color rgb="FFFF0000"/>
      </bottom>
      <diagonal/>
    </border>
  </borders>
  <cellStyleXfs count="1">
    <xf numFmtId="0" fontId="0" fillId="0" borderId="0">
      <alignment vertical="center"/>
    </xf>
  </cellStyleXfs>
  <cellXfs count="443">
    <xf numFmtId="0" fontId="0" fillId="0" borderId="0" xfId="0">
      <alignment vertical="center"/>
    </xf>
    <xf numFmtId="0" fontId="3" fillId="3" borderId="0" xfId="0" applyFont="1" applyFill="1" applyAlignment="1">
      <alignment horizontal="right" vertical="center"/>
    </xf>
    <xf numFmtId="0" fontId="11" fillId="3" borderId="0" xfId="0" applyFont="1" applyFill="1" applyAlignment="1">
      <alignment vertical="center"/>
    </xf>
    <xf numFmtId="0" fontId="14" fillId="3" borderId="0" xfId="0" applyFont="1" applyFill="1" applyBorder="1" applyAlignment="1">
      <alignment vertical="center"/>
    </xf>
    <xf numFmtId="0" fontId="14" fillId="3" borderId="0" xfId="0" applyFont="1" applyFill="1" applyAlignment="1">
      <alignment vertical="center"/>
    </xf>
    <xf numFmtId="0" fontId="16" fillId="3" borderId="0" xfId="0" applyFont="1" applyFill="1" applyAlignment="1">
      <alignment vertical="center"/>
    </xf>
    <xf numFmtId="0" fontId="3" fillId="3" borderId="0" xfId="0" applyFont="1" applyFill="1" applyBorder="1" applyAlignment="1">
      <alignment horizontal="right" vertical="center" shrinkToFit="1"/>
    </xf>
    <xf numFmtId="0" fontId="6" fillId="0" borderId="0" xfId="0" applyFont="1" applyFill="1" applyAlignment="1"/>
    <xf numFmtId="0" fontId="10" fillId="0" borderId="0" xfId="0" applyFont="1" applyFill="1" applyAlignment="1"/>
    <xf numFmtId="0" fontId="12" fillId="0" borderId="0" xfId="0" applyFont="1" applyFill="1" applyBorder="1" applyAlignment="1"/>
    <xf numFmtId="0" fontId="6" fillId="0" borderId="0" xfId="0" applyFont="1" applyFill="1" applyBorder="1" applyAlignment="1"/>
    <xf numFmtId="0" fontId="11" fillId="0" borderId="0" xfId="0" applyFont="1" applyFill="1" applyBorder="1" applyAlignment="1"/>
    <xf numFmtId="0" fontId="11" fillId="0" borderId="0" xfId="0" applyFont="1" applyFill="1" applyAlignment="1"/>
    <xf numFmtId="0" fontId="9" fillId="0" borderId="0" xfId="0" applyFont="1" applyFill="1" applyAlignment="1"/>
    <xf numFmtId="0" fontId="12" fillId="0" borderId="0" xfId="0" applyFont="1" applyFill="1" applyAlignment="1"/>
    <xf numFmtId="0" fontId="17" fillId="0" borderId="0" xfId="0" applyFont="1" applyFill="1" applyAlignment="1">
      <alignment horizontal="left"/>
    </xf>
    <xf numFmtId="0" fontId="17" fillId="0" borderId="0" xfId="0" applyFont="1" applyFill="1" applyAlignment="1"/>
    <xf numFmtId="0" fontId="9"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0" fontId="6" fillId="0" borderId="22" xfId="0" applyFont="1" applyFill="1" applyBorder="1" applyAlignment="1">
      <alignment vertical="center"/>
    </xf>
    <xf numFmtId="0" fontId="8" fillId="0" borderId="23" xfId="0" applyFont="1" applyFill="1" applyBorder="1" applyAlignment="1"/>
    <xf numFmtId="0" fontId="17" fillId="0" borderId="24" xfId="0" applyFont="1" applyFill="1" applyBorder="1" applyAlignment="1"/>
    <xf numFmtId="0" fontId="6" fillId="0" borderId="25" xfId="0" applyFont="1" applyFill="1" applyBorder="1" applyAlignment="1"/>
    <xf numFmtId="0" fontId="6" fillId="0" borderId="25" xfId="0" applyFont="1" applyFill="1" applyBorder="1" applyAlignment="1">
      <alignment horizontal="center"/>
    </xf>
    <xf numFmtId="0" fontId="13" fillId="0" borderId="32" xfId="0" applyFont="1" applyFill="1" applyBorder="1" applyAlignment="1">
      <alignment horizontal="center"/>
    </xf>
    <xf numFmtId="0" fontId="12" fillId="0" borderId="33" xfId="0" applyFont="1" applyFill="1" applyBorder="1" applyAlignment="1">
      <alignment horizontal="center"/>
    </xf>
    <xf numFmtId="0" fontId="17" fillId="0" borderId="13" xfId="0" applyFont="1" applyFill="1" applyBorder="1" applyAlignment="1"/>
    <xf numFmtId="0" fontId="6" fillId="0" borderId="34" xfId="0" applyFont="1" applyFill="1" applyBorder="1" applyAlignment="1">
      <alignment horizontal="center"/>
    </xf>
    <xf numFmtId="0" fontId="6" fillId="0" borderId="35" xfId="0" applyFont="1" applyFill="1" applyBorder="1" applyAlignment="1">
      <alignment horizontal="center"/>
    </xf>
    <xf numFmtId="0" fontId="6" fillId="0" borderId="1" xfId="0" applyFont="1" applyFill="1" applyBorder="1" applyAlignment="1">
      <alignment horizontal="center"/>
    </xf>
    <xf numFmtId="0" fontId="6" fillId="0" borderId="36" xfId="0" applyFont="1" applyFill="1" applyBorder="1" applyAlignment="1">
      <alignment horizontal="center"/>
    </xf>
    <xf numFmtId="0" fontId="6" fillId="0" borderId="34" xfId="0" applyFont="1" applyFill="1" applyBorder="1" applyAlignment="1"/>
    <xf numFmtId="0" fontId="13" fillId="0" borderId="34" xfId="0" applyFont="1" applyFill="1" applyBorder="1" applyAlignment="1">
      <alignment horizontal="center"/>
    </xf>
    <xf numFmtId="0" fontId="13" fillId="0" borderId="39" xfId="0" applyFont="1" applyFill="1" applyBorder="1" applyAlignment="1">
      <alignment horizontal="center"/>
    </xf>
    <xf numFmtId="0" fontId="6" fillId="0" borderId="40" xfId="0" applyFont="1" applyFill="1" applyBorder="1" applyAlignment="1"/>
    <xf numFmtId="0" fontId="6" fillId="0" borderId="41" xfId="0" applyFont="1" applyFill="1" applyBorder="1" applyAlignment="1"/>
    <xf numFmtId="0" fontId="6" fillId="0" borderId="42" xfId="0" applyFont="1" applyFill="1" applyBorder="1" applyAlignment="1"/>
    <xf numFmtId="0" fontId="12" fillId="0" borderId="46" xfId="0" applyFont="1" applyFill="1" applyBorder="1" applyAlignment="1">
      <alignment horizontal="center"/>
    </xf>
    <xf numFmtId="0" fontId="12" fillId="0" borderId="43" xfId="0" applyFont="1" applyFill="1" applyBorder="1" applyAlignment="1">
      <alignment horizontal="center"/>
    </xf>
    <xf numFmtId="0" fontId="12" fillId="0" borderId="44" xfId="0" applyFont="1" applyFill="1" applyBorder="1" applyAlignment="1">
      <alignment horizontal="center"/>
    </xf>
    <xf numFmtId="0" fontId="12" fillId="0" borderId="47" xfId="0" applyFont="1" applyFill="1" applyBorder="1" applyAlignment="1">
      <alignment horizontal="center"/>
    </xf>
    <xf numFmtId="0" fontId="6" fillId="0" borderId="42" xfId="0" applyFont="1" applyFill="1" applyBorder="1" applyAlignment="1">
      <alignment horizontal="center"/>
    </xf>
    <xf numFmtId="0" fontId="13" fillId="0" borderId="42" xfId="0" applyFont="1" applyFill="1" applyBorder="1" applyAlignment="1">
      <alignment horizontal="center"/>
    </xf>
    <xf numFmtId="0" fontId="13" fillId="0" borderId="48" xfId="0" applyFont="1" applyFill="1" applyBorder="1" applyAlignment="1">
      <alignment horizontal="center"/>
    </xf>
    <xf numFmtId="0" fontId="6" fillId="0" borderId="10" xfId="0" applyFont="1" applyFill="1" applyBorder="1" applyAlignment="1"/>
    <xf numFmtId="0" fontId="6" fillId="0" borderId="0" xfId="0" applyFont="1" applyFill="1" applyBorder="1" applyAlignment="1">
      <alignment wrapText="1"/>
    </xf>
    <xf numFmtId="49" fontId="15" fillId="0" borderId="0" xfId="0" applyNumberFormat="1" applyFont="1" applyFill="1" applyBorder="1" applyAlignment="1">
      <alignment vertical="top" wrapText="1"/>
    </xf>
    <xf numFmtId="0" fontId="18" fillId="0" borderId="0" xfId="0" applyFont="1" applyFill="1" applyAlignment="1"/>
    <xf numFmtId="49" fontId="21" fillId="0" borderId="50" xfId="0" applyNumberFormat="1" applyFont="1" applyFill="1" applyBorder="1" applyAlignment="1">
      <alignment horizontal="center"/>
    </xf>
    <xf numFmtId="49" fontId="21" fillId="0" borderId="49" xfId="0" applyNumberFormat="1" applyFont="1" applyFill="1" applyBorder="1" applyAlignment="1">
      <alignment horizontal="center"/>
    </xf>
    <xf numFmtId="49" fontId="21" fillId="0" borderId="51" xfId="0" applyNumberFormat="1" applyFont="1" applyFill="1" applyBorder="1" applyAlignment="1">
      <alignment horizontal="center"/>
    </xf>
    <xf numFmtId="0" fontId="21" fillId="0" borderId="52" xfId="0" applyFont="1" applyFill="1" applyBorder="1" applyAlignment="1">
      <alignment horizontal="right"/>
    </xf>
    <xf numFmtId="0" fontId="21" fillId="0" borderId="53" xfId="0" applyFont="1" applyFill="1" applyBorder="1" applyAlignment="1">
      <alignment horizontal="right"/>
    </xf>
    <xf numFmtId="0" fontId="21" fillId="0" borderId="68" xfId="0" applyFont="1" applyFill="1" applyBorder="1" applyAlignment="1">
      <alignment horizontal="right"/>
    </xf>
    <xf numFmtId="0" fontId="21" fillId="0" borderId="49" xfId="0" applyFont="1" applyFill="1" applyBorder="1" applyAlignment="1">
      <alignment horizontal="right"/>
    </xf>
    <xf numFmtId="49" fontId="21" fillId="0" borderId="61" xfId="0" applyNumberFormat="1" applyFont="1" applyFill="1" applyBorder="1" applyAlignment="1">
      <alignment horizontal="center"/>
    </xf>
    <xf numFmtId="0" fontId="21" fillId="0" borderId="62" xfId="0" applyFont="1" applyFill="1" applyBorder="1" applyAlignment="1">
      <alignment horizontal="right"/>
    </xf>
    <xf numFmtId="0" fontId="21" fillId="0" borderId="12" xfId="0" applyFont="1" applyFill="1" applyBorder="1" applyAlignment="1">
      <alignment horizontal="right"/>
    </xf>
    <xf numFmtId="0" fontId="21" fillId="0" borderId="9" xfId="0" applyFont="1" applyFill="1" applyBorder="1" applyAlignment="1">
      <alignment horizontal="right"/>
    </xf>
    <xf numFmtId="0" fontId="21" fillId="0" borderId="61" xfId="0" applyFont="1" applyFill="1" applyBorder="1" applyAlignment="1">
      <alignment horizontal="right"/>
    </xf>
    <xf numFmtId="49" fontId="21" fillId="0" borderId="12" xfId="0" applyNumberFormat="1" applyFont="1" applyFill="1" applyBorder="1" applyAlignment="1">
      <alignment horizontal="center"/>
    </xf>
    <xf numFmtId="49" fontId="21" fillId="0" borderId="60" xfId="0" applyNumberFormat="1" applyFont="1" applyFill="1" applyBorder="1" applyAlignment="1">
      <alignment horizontal="center"/>
    </xf>
    <xf numFmtId="49" fontId="21" fillId="0" borderId="11" xfId="0" applyNumberFormat="1" applyFont="1" applyFill="1" applyBorder="1" applyAlignment="1">
      <alignment horizontal="center"/>
    </xf>
    <xf numFmtId="0" fontId="21" fillId="0" borderId="39" xfId="0" applyFont="1" applyFill="1" applyBorder="1" applyAlignment="1">
      <alignment horizontal="center" vertical="center"/>
    </xf>
    <xf numFmtId="49" fontId="21" fillId="0" borderId="35" xfId="0" applyNumberFormat="1" applyFont="1" applyFill="1" applyBorder="1" applyAlignment="1">
      <alignment horizontal="center"/>
    </xf>
    <xf numFmtId="49" fontId="21" fillId="0" borderId="1" xfId="0" applyNumberFormat="1" applyFont="1" applyFill="1" applyBorder="1" applyAlignment="1">
      <alignment horizontal="center"/>
    </xf>
    <xf numFmtId="49" fontId="21" fillId="0" borderId="36" xfId="0" applyNumberFormat="1" applyFont="1" applyFill="1" applyBorder="1" applyAlignment="1">
      <alignment horizontal="center"/>
    </xf>
    <xf numFmtId="49" fontId="21" fillId="0" borderId="4" xfId="0" applyNumberFormat="1" applyFont="1" applyFill="1" applyBorder="1" applyAlignment="1">
      <alignment horizontal="center"/>
    </xf>
    <xf numFmtId="0" fontId="21" fillId="0" borderId="55" xfId="0" applyFont="1" applyFill="1" applyBorder="1" applyAlignment="1">
      <alignment horizontal="right"/>
    </xf>
    <xf numFmtId="0" fontId="21" fillId="0" borderId="1" xfId="0" applyFont="1" applyFill="1" applyBorder="1" applyAlignment="1">
      <alignment horizontal="right"/>
    </xf>
    <xf numFmtId="0" fontId="21" fillId="0" borderId="2" xfId="0" applyFont="1" applyFill="1" applyBorder="1" applyAlignment="1">
      <alignment horizontal="right"/>
    </xf>
    <xf numFmtId="0" fontId="21" fillId="0" borderId="36" xfId="0" applyFont="1" applyFill="1" applyBorder="1" applyAlignment="1">
      <alignment horizontal="right"/>
    </xf>
    <xf numFmtId="0" fontId="19" fillId="0" borderId="35" xfId="0" applyFont="1" applyFill="1" applyBorder="1" applyAlignment="1"/>
    <xf numFmtId="0" fontId="20" fillId="0" borderId="12" xfId="0" applyFont="1" applyFill="1" applyBorder="1" applyAlignment="1">
      <alignment horizontal="center"/>
    </xf>
    <xf numFmtId="0" fontId="20" fillId="0" borderId="9" xfId="0" applyFont="1" applyFill="1" applyBorder="1" applyAlignment="1">
      <alignment horizontal="center"/>
    </xf>
    <xf numFmtId="0" fontId="20" fillId="0" borderId="36" xfId="0" applyFont="1" applyFill="1" applyBorder="1" applyAlignment="1"/>
    <xf numFmtId="0" fontId="19" fillId="0" borderId="24" xfId="0" applyFont="1" applyFill="1" applyBorder="1" applyAlignment="1">
      <alignment horizontal="right"/>
    </xf>
    <xf numFmtId="0" fontId="19" fillId="0" borderId="54" xfId="0" applyFont="1" applyFill="1" applyBorder="1" applyAlignment="1">
      <alignment horizontal="right"/>
    </xf>
    <xf numFmtId="0" fontId="19" fillId="0" borderId="54" xfId="0" applyFont="1" applyFill="1" applyBorder="1" applyAlignment="1"/>
    <xf numFmtId="177" fontId="19" fillId="0" borderId="39" xfId="0" applyNumberFormat="1" applyFont="1" applyFill="1" applyBorder="1" applyAlignment="1"/>
    <xf numFmtId="49" fontId="20" fillId="0" borderId="1" xfId="0" applyNumberFormat="1" applyFont="1" applyFill="1" applyBorder="1" applyAlignment="1">
      <alignment horizontal="center"/>
    </xf>
    <xf numFmtId="0" fontId="20" fillId="0" borderId="35" xfId="0" applyFont="1" applyFill="1" applyBorder="1" applyAlignment="1">
      <alignment horizontal="center"/>
    </xf>
    <xf numFmtId="0" fontId="19" fillId="0" borderId="55" xfId="0" applyFont="1" applyFill="1" applyBorder="1" applyAlignment="1">
      <alignment horizontal="right"/>
    </xf>
    <xf numFmtId="0" fontId="19" fillId="0" borderId="1" xfId="0" applyFont="1" applyFill="1" applyBorder="1" applyAlignment="1">
      <alignment horizontal="right"/>
    </xf>
    <xf numFmtId="0" fontId="19" fillId="0" borderId="2" xfId="0" applyFont="1" applyFill="1" applyBorder="1" applyAlignment="1">
      <alignment horizontal="right"/>
    </xf>
    <xf numFmtId="0" fontId="19" fillId="0" borderId="36" xfId="0" applyFont="1" applyFill="1" applyBorder="1" applyAlignment="1">
      <alignment horizontal="right"/>
    </xf>
    <xf numFmtId="0" fontId="19" fillId="0" borderId="38" xfId="0" applyFont="1" applyFill="1" applyBorder="1" applyAlignment="1">
      <alignment horizontal="right"/>
    </xf>
    <xf numFmtId="0" fontId="19" fillId="0" borderId="56" xfId="0" applyFont="1" applyFill="1" applyBorder="1" applyAlignment="1"/>
    <xf numFmtId="0" fontId="19" fillId="0" borderId="57" xfId="0" applyFont="1" applyFill="1" applyBorder="1" applyAlignment="1">
      <alignment horizontal="right"/>
    </xf>
    <xf numFmtId="0" fontId="19" fillId="0" borderId="58" xfId="0" applyFont="1" applyFill="1" applyBorder="1" applyAlignment="1"/>
    <xf numFmtId="49" fontId="20" fillId="0" borderId="35" xfId="0" applyNumberFormat="1" applyFont="1" applyFill="1" applyBorder="1" applyAlignment="1">
      <alignment horizontal="center"/>
    </xf>
    <xf numFmtId="49" fontId="20" fillId="0" borderId="36" xfId="0" applyNumberFormat="1" applyFont="1" applyFill="1" applyBorder="1" applyAlignment="1">
      <alignment horizontal="center"/>
    </xf>
    <xf numFmtId="49" fontId="20" fillId="0" borderId="4" xfId="0" applyNumberFormat="1" applyFont="1" applyFill="1" applyBorder="1" applyAlignment="1">
      <alignment horizontal="center"/>
    </xf>
    <xf numFmtId="49" fontId="19" fillId="0" borderId="35" xfId="0" applyNumberFormat="1" applyFont="1" applyFill="1" applyBorder="1" applyAlignment="1">
      <alignment horizontal="center"/>
    </xf>
    <xf numFmtId="49" fontId="19" fillId="0" borderId="1" xfId="0" applyNumberFormat="1" applyFont="1" applyFill="1" applyBorder="1" applyAlignment="1">
      <alignment horizontal="center"/>
    </xf>
    <xf numFmtId="49" fontId="20" fillId="0" borderId="2" xfId="0" applyNumberFormat="1" applyFont="1" applyFill="1" applyBorder="1" applyAlignment="1">
      <alignment horizontal="center"/>
    </xf>
    <xf numFmtId="0" fontId="19" fillId="0" borderId="39" xfId="0" applyFont="1" applyFill="1" applyBorder="1" applyAlignment="1"/>
    <xf numFmtId="0" fontId="20" fillId="0" borderId="1" xfId="0" applyFont="1" applyFill="1" applyBorder="1" applyAlignment="1">
      <alignment horizontal="center"/>
    </xf>
    <xf numFmtId="0" fontId="20" fillId="0" borderId="2" xfId="0" applyFont="1" applyFill="1" applyBorder="1" applyAlignment="1">
      <alignment horizontal="center"/>
    </xf>
    <xf numFmtId="177" fontId="19" fillId="0" borderId="58" xfId="0" applyNumberFormat="1" applyFont="1" applyFill="1" applyBorder="1" applyAlignment="1"/>
    <xf numFmtId="0" fontId="19" fillId="0" borderId="60" xfId="0" applyFont="1" applyFill="1" applyBorder="1" applyAlignment="1"/>
    <xf numFmtId="0" fontId="19" fillId="0" borderId="61" xfId="0" applyFont="1" applyFill="1" applyBorder="1" applyAlignment="1">
      <alignment horizontal="right"/>
    </xf>
    <xf numFmtId="0" fontId="19" fillId="0" borderId="58" xfId="0" applyFont="1" applyFill="1" applyBorder="1" applyAlignment="1">
      <alignment horizontal="right"/>
    </xf>
    <xf numFmtId="0" fontId="19" fillId="0" borderId="12" xfId="0" applyFont="1" applyFill="1" applyBorder="1" applyAlignment="1">
      <alignment horizontal="right"/>
    </xf>
    <xf numFmtId="177" fontId="19" fillId="0" borderId="63" xfId="0" applyNumberFormat="1" applyFont="1" applyFill="1" applyBorder="1" applyAlignment="1"/>
    <xf numFmtId="0" fontId="20" fillId="0" borderId="36" xfId="0" applyFont="1" applyFill="1" applyBorder="1" applyAlignment="1">
      <alignment horizontal="center"/>
    </xf>
    <xf numFmtId="0" fontId="20" fillId="0" borderId="35"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36" xfId="0" applyFont="1" applyFill="1" applyBorder="1" applyAlignment="1">
      <alignment horizontal="center" vertical="center"/>
    </xf>
    <xf numFmtId="49" fontId="19" fillId="0" borderId="36" xfId="0" applyNumberFormat="1" applyFont="1" applyFill="1" applyBorder="1" applyAlignment="1">
      <alignment horizontal="center"/>
    </xf>
    <xf numFmtId="0" fontId="21" fillId="0" borderId="39" xfId="0" applyFont="1" applyFill="1" applyBorder="1" applyAlignment="1"/>
    <xf numFmtId="0" fontId="21" fillId="0" borderId="67" xfId="0" applyFont="1" applyFill="1" applyBorder="1" applyAlignment="1"/>
    <xf numFmtId="0" fontId="21" fillId="0" borderId="3" xfId="0" applyFont="1" applyFill="1" applyBorder="1" applyAlignment="1"/>
    <xf numFmtId="49" fontId="21" fillId="0" borderId="3" xfId="0" applyNumberFormat="1" applyFont="1" applyFill="1" applyBorder="1" applyAlignment="1">
      <alignment horizontal="center"/>
    </xf>
    <xf numFmtId="0" fontId="21" fillId="0" borderId="3" xfId="0" applyFont="1" applyFill="1" applyBorder="1" applyAlignment="1">
      <alignment horizontal="right"/>
    </xf>
    <xf numFmtId="0" fontId="21" fillId="0" borderId="57" xfId="0" applyFont="1" applyFill="1" applyBorder="1" applyAlignment="1"/>
    <xf numFmtId="0" fontId="21" fillId="0" borderId="34" xfId="0" applyFont="1" applyFill="1" applyBorder="1" applyAlignment="1"/>
    <xf numFmtId="0" fontId="21" fillId="0" borderId="1" xfId="0" applyFont="1" applyFill="1" applyBorder="1" applyAlignment="1"/>
    <xf numFmtId="0" fontId="21" fillId="0" borderId="2" xfId="0" applyFont="1" applyFill="1" applyBorder="1" applyAlignment="1"/>
    <xf numFmtId="0" fontId="21" fillId="0" borderId="36" xfId="0" applyFont="1" applyFill="1" applyBorder="1" applyAlignment="1"/>
    <xf numFmtId="0" fontId="20" fillId="0" borderId="14" xfId="0" applyFont="1" applyFill="1" applyBorder="1" applyAlignment="1">
      <alignment horizontal="center"/>
    </xf>
    <xf numFmtId="0" fontId="19" fillId="0" borderId="49" xfId="0" applyFont="1" applyFill="1" applyBorder="1" applyAlignment="1"/>
    <xf numFmtId="0" fontId="14" fillId="0" borderId="0" xfId="0" applyFont="1" applyFill="1" applyAlignment="1"/>
    <xf numFmtId="0" fontId="17" fillId="0" borderId="0" xfId="0" applyFont="1" applyFill="1" applyAlignment="1">
      <alignment vertical="center"/>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5" fillId="0" borderId="0" xfId="0" applyFont="1" applyFill="1" applyBorder="1" applyAlignment="1">
      <alignment vertical="top"/>
    </xf>
    <xf numFmtId="0" fontId="16" fillId="0" borderId="0" xfId="0" applyFont="1" applyFill="1" applyAlignment="1"/>
    <xf numFmtId="0" fontId="3" fillId="3" borderId="0" xfId="0" applyFont="1" applyFill="1" applyAlignment="1">
      <alignment vertical="center" shrinkToFit="1"/>
    </xf>
    <xf numFmtId="0" fontId="3" fillId="3" borderId="0" xfId="0" applyFont="1" applyFill="1" applyAlignment="1">
      <alignment vertical="center"/>
    </xf>
    <xf numFmtId="0" fontId="3" fillId="3" borderId="0" xfId="0" applyFont="1" applyFill="1">
      <alignment vertical="center"/>
    </xf>
    <xf numFmtId="0" fontId="23" fillId="3" borderId="0" xfId="0" applyFont="1" applyFill="1" applyAlignment="1">
      <alignment vertical="center"/>
    </xf>
    <xf numFmtId="0" fontId="7" fillId="2" borderId="5" xfId="0" applyFont="1" applyFill="1" applyBorder="1" applyAlignment="1">
      <alignment vertical="center" shrinkToFit="1"/>
    </xf>
    <xf numFmtId="0" fontId="7" fillId="3" borderId="0" xfId="0" applyFont="1" applyFill="1" applyAlignment="1">
      <alignment horizontal="center" vertical="center"/>
    </xf>
    <xf numFmtId="0" fontId="25" fillId="2" borderId="5" xfId="0" applyFont="1" applyFill="1" applyBorder="1" applyAlignment="1">
      <alignment vertical="center" shrinkToFit="1"/>
    </xf>
    <xf numFmtId="0" fontId="3" fillId="0" borderId="0" xfId="0" applyFont="1">
      <alignment vertical="center"/>
    </xf>
    <xf numFmtId="0" fontId="26" fillId="3"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Border="1" applyAlignment="1">
      <alignment vertical="center"/>
    </xf>
    <xf numFmtId="0" fontId="26" fillId="3" borderId="0" xfId="0" applyFont="1" applyFill="1" applyAlignment="1">
      <alignment horizontal="right" vertical="center"/>
    </xf>
    <xf numFmtId="176" fontId="26" fillId="7" borderId="0" xfId="0" applyNumberFormat="1" applyFont="1" applyFill="1" applyAlignment="1">
      <alignment horizontal="center" vertical="center" shrinkToFit="1"/>
    </xf>
    <xf numFmtId="0" fontId="26" fillId="7" borderId="0" xfId="0" applyFont="1" applyFill="1" applyAlignment="1">
      <alignment horizontal="center" vertical="center" shrinkToFit="1"/>
    </xf>
    <xf numFmtId="0" fontId="26" fillId="3" borderId="0" xfId="0" applyFont="1" applyFill="1" applyAlignment="1">
      <alignment horizontal="center" vertical="center" shrinkToFit="1"/>
    </xf>
    <xf numFmtId="0" fontId="27" fillId="8" borderId="9" xfId="0" applyFont="1" applyFill="1" applyBorder="1" applyAlignment="1">
      <alignment vertical="center"/>
    </xf>
    <xf numFmtId="0" fontId="27" fillId="8" borderId="10" xfId="0" applyFont="1" applyFill="1" applyBorder="1" applyAlignment="1">
      <alignment horizontal="center" vertical="center" shrinkToFit="1"/>
    </xf>
    <xf numFmtId="0" fontId="27" fillId="8" borderId="9" xfId="0" applyFont="1" applyFill="1" applyBorder="1" applyAlignment="1">
      <alignment horizontal="center" vertical="center"/>
    </xf>
    <xf numFmtId="0" fontId="3" fillId="4" borderId="50" xfId="0" applyFont="1" applyFill="1" applyBorder="1" applyAlignment="1">
      <alignment horizontal="center" vertical="center"/>
    </xf>
    <xf numFmtId="0" fontId="3" fillId="3" borderId="49" xfId="0" applyFont="1" applyFill="1" applyBorder="1" applyAlignment="1">
      <alignment horizontal="center" vertical="center"/>
    </xf>
    <xf numFmtId="0" fontId="27" fillId="8" borderId="14" xfId="0" applyFont="1" applyFill="1" applyBorder="1" applyAlignment="1">
      <alignment horizontal="center" vertical="center"/>
    </xf>
    <xf numFmtId="0" fontId="27" fillId="8" borderId="69" xfId="0" applyFont="1" applyFill="1" applyBorder="1" applyAlignment="1">
      <alignment horizontal="center" vertical="center" shrinkToFit="1"/>
    </xf>
    <xf numFmtId="0" fontId="27" fillId="8" borderId="87" xfId="0" applyFont="1" applyFill="1" applyBorder="1" applyAlignment="1">
      <alignment horizontal="center" vertical="center" shrinkToFit="1"/>
    </xf>
    <xf numFmtId="0" fontId="27" fillId="8" borderId="78" xfId="0" applyFont="1" applyFill="1" applyBorder="1" applyAlignment="1">
      <alignment horizontal="center" vertical="center" shrinkToFit="1"/>
    </xf>
    <xf numFmtId="0" fontId="27" fillId="8" borderId="88" xfId="0" applyFont="1" applyFill="1" applyBorder="1" applyAlignment="1">
      <alignment horizontal="center" vertical="center" shrinkToFit="1"/>
    </xf>
    <xf numFmtId="0" fontId="27" fillId="8" borderId="71" xfId="0" applyFont="1" applyFill="1" applyBorder="1" applyAlignment="1">
      <alignment horizontal="center" vertical="center" shrinkToFit="1"/>
    </xf>
    <xf numFmtId="0" fontId="3" fillId="4" borderId="35" xfId="0" applyFont="1" applyFill="1" applyBorder="1" applyAlignment="1">
      <alignment horizontal="center" vertical="center"/>
    </xf>
    <xf numFmtId="0" fontId="3" fillId="3" borderId="36" xfId="0" applyFont="1" applyFill="1" applyBorder="1" applyAlignment="1">
      <alignment horizontal="center" vertical="center"/>
    </xf>
    <xf numFmtId="0" fontId="27" fillId="8" borderId="8" xfId="0" applyFont="1" applyFill="1" applyBorder="1" applyAlignment="1">
      <alignment vertical="center"/>
    </xf>
    <xf numFmtId="0" fontId="27" fillId="8" borderId="8" xfId="0" applyFont="1" applyFill="1" applyBorder="1" applyAlignment="1">
      <alignment horizontal="center" vertical="center" shrinkToFit="1"/>
    </xf>
    <xf numFmtId="178" fontId="27" fillId="8" borderId="89" xfId="0" applyNumberFormat="1" applyFont="1" applyFill="1" applyBorder="1" applyAlignment="1">
      <alignment horizontal="center" vertical="center" shrinkToFit="1"/>
    </xf>
    <xf numFmtId="178" fontId="27" fillId="8" borderId="6" xfId="0" applyNumberFormat="1" applyFont="1" applyFill="1" applyBorder="1" applyAlignment="1">
      <alignment horizontal="center" vertical="center" shrinkToFit="1"/>
    </xf>
    <xf numFmtId="178" fontId="27" fillId="8" borderId="90" xfId="0" applyNumberFormat="1" applyFont="1" applyFill="1" applyBorder="1" applyAlignment="1">
      <alignment horizontal="center" vertical="center" shrinkToFit="1"/>
    </xf>
    <xf numFmtId="0" fontId="27" fillId="8" borderId="6" xfId="0" applyFont="1" applyFill="1" applyBorder="1" applyAlignment="1">
      <alignment horizontal="center" vertical="center" shrinkToFit="1"/>
    </xf>
    <xf numFmtId="0" fontId="27" fillId="8" borderId="7" xfId="0" applyFont="1" applyFill="1" applyBorder="1" applyAlignment="1">
      <alignment horizontal="center" vertical="center" shrinkToFit="1"/>
    </xf>
    <xf numFmtId="0" fontId="3" fillId="4" borderId="69" xfId="0" applyFont="1" applyFill="1" applyBorder="1" applyAlignment="1">
      <alignment horizontal="center" vertical="center" shrinkToFit="1"/>
    </xf>
    <xf numFmtId="0" fontId="14" fillId="4" borderId="78" xfId="0" applyFont="1" applyFill="1" applyBorder="1" applyAlignment="1">
      <alignment horizontal="center" vertical="center" shrinkToFit="1"/>
    </xf>
    <xf numFmtId="49" fontId="14" fillId="4" borderId="78" xfId="0" applyNumberFormat="1" applyFont="1" applyFill="1" applyBorder="1" applyAlignment="1">
      <alignment horizontal="center" vertical="center" shrinkToFit="1"/>
    </xf>
    <xf numFmtId="49" fontId="14" fillId="4" borderId="88" xfId="0" applyNumberFormat="1" applyFont="1" applyFill="1" applyBorder="1" applyAlignment="1">
      <alignment horizontal="center" vertical="center" shrinkToFit="1"/>
    </xf>
    <xf numFmtId="0" fontId="14" fillId="4" borderId="71" xfId="0" applyFont="1" applyFill="1" applyBorder="1" applyAlignment="1">
      <alignment horizontal="center" vertical="center" shrinkToFit="1"/>
    </xf>
    <xf numFmtId="179" fontId="14" fillId="3" borderId="9" xfId="0" applyNumberFormat="1" applyFont="1" applyFill="1" applyBorder="1" applyAlignment="1">
      <alignment horizontal="right" vertical="center" shrinkToFit="1"/>
    </xf>
    <xf numFmtId="0" fontId="14" fillId="3" borderId="12" xfId="0" applyFont="1" applyFill="1" applyBorder="1" applyAlignment="1">
      <alignment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3" xfId="0" applyFont="1" applyFill="1" applyBorder="1" applyAlignment="1">
      <alignment vertical="center" shrinkToFit="1"/>
    </xf>
    <xf numFmtId="0" fontId="3" fillId="7" borderId="75" xfId="0" applyFont="1" applyFill="1" applyBorder="1" applyAlignment="1">
      <alignment horizontal="center" vertical="center" shrinkToFit="1"/>
    </xf>
    <xf numFmtId="0" fontId="4" fillId="7" borderId="91" xfId="0" applyFont="1" applyFill="1" applyBorder="1" applyAlignment="1">
      <alignment horizontal="center" vertical="center" shrinkToFit="1"/>
    </xf>
    <xf numFmtId="0" fontId="4" fillId="7" borderId="80" xfId="0" applyFont="1" applyFill="1" applyBorder="1" applyAlignment="1">
      <alignment horizontal="center" vertical="center" shrinkToFit="1"/>
    </xf>
    <xf numFmtId="0" fontId="4" fillId="7" borderId="92" xfId="0" applyFont="1" applyFill="1" applyBorder="1" applyAlignment="1">
      <alignment horizontal="center" vertical="center" shrinkToFit="1"/>
    </xf>
    <xf numFmtId="0" fontId="4" fillId="7" borderId="77" xfId="0" applyFont="1" applyFill="1" applyBorder="1" applyAlignment="1">
      <alignment horizontal="center" vertical="center" shrinkToFit="1"/>
    </xf>
    <xf numFmtId="2" fontId="14" fillId="7" borderId="8" xfId="0" applyNumberFormat="1" applyFont="1" applyFill="1" applyBorder="1" applyAlignment="1">
      <alignment horizontal="right" vertical="center" shrinkToFit="1"/>
    </xf>
    <xf numFmtId="2" fontId="14" fillId="7" borderId="7" xfId="0" applyNumberFormat="1" applyFont="1" applyFill="1" applyBorder="1" applyAlignment="1">
      <alignment horizontal="right" vertical="center" shrinkToFit="1"/>
    </xf>
    <xf numFmtId="2" fontId="14" fillId="7" borderId="8" xfId="0" applyNumberFormat="1" applyFont="1" applyFill="1" applyBorder="1" applyAlignment="1">
      <alignment horizontal="center" vertical="center" shrinkToFit="1"/>
    </xf>
    <xf numFmtId="2" fontId="14" fillId="7" borderId="6" xfId="0" applyNumberFormat="1" applyFont="1" applyFill="1" applyBorder="1" applyAlignment="1">
      <alignment horizontal="center" vertical="center" shrinkToFit="1"/>
    </xf>
    <xf numFmtId="176" fontId="14" fillId="7" borderId="7" xfId="0" applyNumberFormat="1" applyFont="1" applyFill="1" applyBorder="1" applyAlignment="1">
      <alignment horizontal="right" vertical="center" shrinkToFit="1"/>
    </xf>
    <xf numFmtId="0" fontId="3" fillId="4" borderId="45" xfId="0" applyFont="1" applyFill="1" applyBorder="1" applyAlignment="1">
      <alignment horizontal="center" vertical="center"/>
    </xf>
    <xf numFmtId="0" fontId="3" fillId="3" borderId="47" xfId="0" applyFont="1" applyFill="1" applyBorder="1" applyAlignment="1">
      <alignment horizontal="center" vertical="center"/>
    </xf>
    <xf numFmtId="49" fontId="14" fillId="4" borderId="87" xfId="0" applyNumberFormat="1" applyFont="1" applyFill="1" applyBorder="1" applyAlignment="1">
      <alignment horizontal="center" vertical="center" shrinkToFit="1"/>
    </xf>
    <xf numFmtId="49" fontId="14" fillId="4" borderId="71" xfId="0" applyNumberFormat="1" applyFont="1" applyFill="1" applyBorder="1" applyAlignment="1">
      <alignment horizontal="center" vertical="center" shrinkToFit="1"/>
    </xf>
    <xf numFmtId="0" fontId="3" fillId="3" borderId="15" xfId="0" applyFont="1" applyFill="1" applyBorder="1" applyAlignment="1">
      <alignment horizontal="right" vertical="center" shrinkToFit="1"/>
    </xf>
    <xf numFmtId="2" fontId="14" fillId="7" borderId="13" xfId="0" applyNumberFormat="1" applyFont="1" applyFill="1" applyBorder="1" applyAlignment="1">
      <alignment horizontal="right" vertical="center" shrinkToFit="1"/>
    </xf>
    <xf numFmtId="0" fontId="14" fillId="8" borderId="1" xfId="0" applyNumberFormat="1" applyFont="1" applyFill="1" applyBorder="1" applyAlignment="1">
      <alignment horizontal="left" vertical="center" shrinkToFit="1"/>
    </xf>
    <xf numFmtId="0" fontId="14" fillId="8" borderId="1" xfId="0" applyNumberFormat="1" applyFont="1" applyFill="1" applyBorder="1" applyAlignment="1">
      <alignment horizontal="center" vertical="center" shrinkToFit="1"/>
    </xf>
    <xf numFmtId="0" fontId="3" fillId="8" borderId="1" xfId="0" applyNumberFormat="1" applyFont="1" applyFill="1" applyBorder="1" applyAlignment="1">
      <alignment vertical="center" shrinkToFit="1"/>
    </xf>
    <xf numFmtId="0" fontId="3" fillId="8" borderId="2" xfId="0" applyNumberFormat="1" applyFont="1" applyFill="1" applyBorder="1" applyAlignment="1">
      <alignment horizontal="center" vertical="center" shrinkToFit="1"/>
    </xf>
    <xf numFmtId="0" fontId="4" fillId="8" borderId="93" xfId="0" applyNumberFormat="1" applyFont="1" applyFill="1" applyBorder="1" applyAlignment="1">
      <alignment horizontal="center" vertical="center" shrinkToFit="1"/>
    </xf>
    <xf numFmtId="0" fontId="4" fillId="8" borderId="1" xfId="0" applyNumberFormat="1" applyFont="1" applyFill="1" applyBorder="1" applyAlignment="1">
      <alignment horizontal="center" vertical="center" shrinkToFit="1"/>
    </xf>
    <xf numFmtId="0" fontId="4" fillId="8" borderId="94" xfId="0" applyNumberFormat="1" applyFont="1" applyFill="1" applyBorder="1" applyAlignment="1">
      <alignment horizontal="center" vertical="center" shrinkToFit="1"/>
    </xf>
    <xf numFmtId="0" fontId="4" fillId="8" borderId="4" xfId="0" applyNumberFormat="1" applyFont="1" applyFill="1" applyBorder="1" applyAlignment="1">
      <alignment horizontal="center" vertical="center" shrinkToFit="1"/>
    </xf>
    <xf numFmtId="0" fontId="14" fillId="8" borderId="1" xfId="0" applyNumberFormat="1" applyFont="1" applyFill="1" applyBorder="1" applyAlignment="1">
      <alignment horizontal="right" vertical="center" shrinkToFit="1"/>
    </xf>
    <xf numFmtId="0" fontId="14" fillId="8" borderId="2" xfId="0" applyNumberFormat="1" applyFont="1" applyFill="1" applyBorder="1" applyAlignment="1">
      <alignment horizontal="right" vertical="center" shrinkToFit="1"/>
    </xf>
    <xf numFmtId="0" fontId="14" fillId="8" borderId="9" xfId="0" applyNumberFormat="1" applyFont="1" applyFill="1" applyBorder="1" applyAlignment="1">
      <alignment horizontal="center" vertical="center" shrinkToFit="1"/>
    </xf>
    <xf numFmtId="0" fontId="14" fillId="8" borderId="11" xfId="0" applyNumberFormat="1" applyFont="1" applyFill="1" applyBorder="1" applyAlignment="1">
      <alignment horizontal="center" vertical="center" shrinkToFit="1"/>
    </xf>
    <xf numFmtId="0" fontId="14" fillId="8" borderId="4" xfId="0" applyNumberFormat="1" applyFont="1" applyFill="1" applyBorder="1" applyAlignment="1">
      <alignment horizontal="right" vertical="center" shrinkToFit="1"/>
    </xf>
    <xf numFmtId="0" fontId="3" fillId="3" borderId="2" xfId="0" applyNumberFormat="1" applyFont="1" applyFill="1" applyBorder="1" applyAlignment="1">
      <alignment horizontal="center" vertical="center" shrinkToFit="1"/>
    </xf>
    <xf numFmtId="0" fontId="4" fillId="3" borderId="93" xfId="0"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shrinkToFit="1"/>
    </xf>
    <xf numFmtId="0" fontId="4" fillId="3" borderId="94" xfId="0" applyNumberFormat="1" applyFont="1" applyFill="1" applyBorder="1" applyAlignment="1">
      <alignment horizontal="center" vertical="center" shrinkToFit="1"/>
    </xf>
    <xf numFmtId="0" fontId="4" fillId="3" borderId="4" xfId="0" applyNumberFormat="1" applyFont="1" applyFill="1" applyBorder="1" applyAlignment="1">
      <alignment horizontal="center" vertical="center" shrinkToFit="1"/>
    </xf>
    <xf numFmtId="0" fontId="14" fillId="3" borderId="2" xfId="0" applyNumberFormat="1" applyFont="1" applyFill="1" applyBorder="1" applyAlignment="1">
      <alignment horizontal="right" vertical="center" shrinkToFit="1"/>
    </xf>
    <xf numFmtId="0" fontId="14" fillId="3" borderId="2" xfId="0" applyNumberFormat="1" applyFont="1" applyFill="1" applyBorder="1" applyAlignment="1">
      <alignment horizontal="center" vertical="center" shrinkToFit="1"/>
    </xf>
    <xf numFmtId="0" fontId="14" fillId="3" borderId="4" xfId="0" applyNumberFormat="1" applyFont="1" applyFill="1" applyBorder="1" applyAlignment="1">
      <alignment horizontal="center" vertical="center" shrinkToFit="1"/>
    </xf>
    <xf numFmtId="0" fontId="14" fillId="3" borderId="4" xfId="0" applyNumberFormat="1" applyFont="1" applyFill="1" applyBorder="1" applyAlignment="1">
      <alignment horizontal="right" vertical="center" shrinkToFit="1"/>
    </xf>
    <xf numFmtId="0" fontId="14" fillId="3" borderId="1" xfId="0" applyNumberFormat="1" applyFont="1" applyFill="1" applyBorder="1" applyAlignment="1">
      <alignment horizontal="right" vertical="center" shrinkToFit="1"/>
    </xf>
    <xf numFmtId="0" fontId="3" fillId="3" borderId="31" xfId="0" applyFont="1" applyFill="1" applyBorder="1" applyAlignment="1">
      <alignment vertical="center" shrinkToFit="1"/>
    </xf>
    <xf numFmtId="0" fontId="3" fillId="6" borderId="31" xfId="0" applyFont="1" applyFill="1" applyBorder="1" applyAlignment="1">
      <alignment vertical="center" shrinkToFit="1"/>
    </xf>
    <xf numFmtId="0" fontId="3" fillId="3" borderId="25" xfId="0" applyFont="1" applyFill="1" applyBorder="1" applyAlignment="1">
      <alignment vertical="center" shrinkToFit="1"/>
    </xf>
    <xf numFmtId="0" fontId="3" fillId="3" borderId="22" xfId="0" applyFont="1" applyFill="1" applyBorder="1" applyAlignment="1">
      <alignment vertical="center" shrinkToFit="1"/>
    </xf>
    <xf numFmtId="0" fontId="3" fillId="3" borderId="22" xfId="0" applyFont="1" applyFill="1" applyBorder="1" applyAlignment="1">
      <alignment horizontal="center" vertical="center" shrinkToFit="1"/>
    </xf>
    <xf numFmtId="0" fontId="3" fillId="6" borderId="22" xfId="0" applyFont="1" applyFill="1" applyBorder="1" applyAlignment="1">
      <alignment vertical="center" shrinkToFit="1"/>
    </xf>
    <xf numFmtId="0" fontId="3" fillId="3" borderId="42" xfId="0" applyFont="1" applyFill="1" applyBorder="1" applyAlignment="1">
      <alignment vertical="center" shrinkToFit="1"/>
    </xf>
    <xf numFmtId="0" fontId="27" fillId="8" borderId="1" xfId="0" applyFont="1" applyFill="1" applyBorder="1" applyAlignment="1">
      <alignment horizontal="center" vertical="center"/>
    </xf>
    <xf numFmtId="0" fontId="3" fillId="9" borderId="12" xfId="0" applyFont="1" applyFill="1" applyBorder="1" applyAlignment="1">
      <alignment horizontal="center" vertical="center"/>
    </xf>
    <xf numFmtId="0" fontId="3" fillId="0" borderId="70" xfId="0" applyFont="1" applyBorder="1" applyAlignment="1">
      <alignment horizontal="center" vertical="center"/>
    </xf>
    <xf numFmtId="0" fontId="3" fillId="4" borderId="100" xfId="0" applyFont="1" applyFill="1" applyBorder="1" applyAlignment="1">
      <alignment horizontal="center" vertical="center" shrinkToFit="1"/>
    </xf>
    <xf numFmtId="0" fontId="3" fillId="3" borderId="103" xfId="0" applyFont="1" applyFill="1" applyBorder="1" applyAlignment="1">
      <alignment horizontal="center" vertical="center" shrinkToFit="1"/>
    </xf>
    <xf numFmtId="0" fontId="3" fillId="3" borderId="102" xfId="0" applyFont="1" applyFill="1" applyBorder="1" applyAlignment="1">
      <alignment vertical="center" shrinkToFit="1"/>
    </xf>
    <xf numFmtId="0" fontId="3" fillId="7" borderId="104" xfId="0" applyFont="1" applyFill="1" applyBorder="1" applyAlignment="1">
      <alignment vertical="center" shrinkToFit="1"/>
    </xf>
    <xf numFmtId="2" fontId="3" fillId="6" borderId="99" xfId="0" applyNumberFormat="1" applyFont="1" applyFill="1" applyBorder="1" applyAlignment="1">
      <alignment vertical="center" shrinkToFit="1"/>
    </xf>
    <xf numFmtId="2" fontId="3" fillId="6" borderId="100" xfId="0" applyNumberFormat="1" applyFont="1" applyFill="1" applyBorder="1" applyAlignment="1">
      <alignment vertical="center" shrinkToFit="1"/>
    </xf>
    <xf numFmtId="2" fontId="3" fillId="7" borderId="104" xfId="0" applyNumberFormat="1" applyFont="1" applyFill="1" applyBorder="1" applyAlignment="1">
      <alignment vertical="center" shrinkToFit="1"/>
    </xf>
    <xf numFmtId="0" fontId="3" fillId="0" borderId="73" xfId="0" applyFont="1" applyBorder="1" applyAlignment="1">
      <alignment horizontal="center" vertical="center"/>
    </xf>
    <xf numFmtId="0" fontId="3" fillId="4" borderId="106" xfId="0" applyFont="1" applyFill="1" applyBorder="1" applyAlignment="1">
      <alignment horizontal="center" vertical="center" shrinkToFit="1"/>
    </xf>
    <xf numFmtId="0" fontId="3" fillId="3" borderId="109" xfId="0" applyFont="1" applyFill="1" applyBorder="1" applyAlignment="1">
      <alignment horizontal="center" vertical="center" shrinkToFit="1"/>
    </xf>
    <xf numFmtId="0" fontId="3" fillId="3" borderId="108" xfId="0" applyFont="1" applyFill="1" applyBorder="1" applyAlignment="1">
      <alignment vertical="center" shrinkToFit="1"/>
    </xf>
    <xf numFmtId="0" fontId="3" fillId="7" borderId="110" xfId="0" applyFont="1" applyFill="1" applyBorder="1" applyAlignment="1">
      <alignment vertical="center" shrinkToFit="1"/>
    </xf>
    <xf numFmtId="2" fontId="3" fillId="6" borderId="105" xfId="0" applyNumberFormat="1" applyFont="1" applyFill="1" applyBorder="1" applyAlignment="1">
      <alignment vertical="center" shrinkToFit="1"/>
    </xf>
    <xf numFmtId="2" fontId="3" fillId="6" borderId="106" xfId="0" applyNumberFormat="1" applyFont="1" applyFill="1" applyBorder="1" applyAlignment="1">
      <alignment vertical="center" shrinkToFit="1"/>
    </xf>
    <xf numFmtId="2" fontId="3" fillId="7" borderId="110" xfId="0" applyNumberFormat="1" applyFont="1" applyFill="1" applyBorder="1" applyAlignment="1">
      <alignment vertical="center" shrinkToFit="1"/>
    </xf>
    <xf numFmtId="0" fontId="3" fillId="4" borderId="82"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83" xfId="0" applyFont="1" applyFill="1" applyBorder="1" applyAlignment="1">
      <alignment vertical="center" shrinkToFit="1"/>
    </xf>
    <xf numFmtId="0" fontId="3" fillId="7" borderId="81" xfId="0" applyFont="1" applyFill="1" applyBorder="1" applyAlignment="1">
      <alignment vertical="center" shrinkToFit="1"/>
    </xf>
    <xf numFmtId="2" fontId="3" fillId="6" borderId="81" xfId="0" applyNumberFormat="1" applyFont="1" applyFill="1" applyBorder="1" applyAlignment="1">
      <alignment vertical="center" shrinkToFit="1"/>
    </xf>
    <xf numFmtId="2" fontId="3" fillId="7" borderId="81" xfId="0" applyNumberFormat="1" applyFont="1" applyFill="1" applyBorder="1" applyAlignment="1">
      <alignment vertical="center" shrinkToFit="1"/>
    </xf>
    <xf numFmtId="0" fontId="3" fillId="4" borderId="79" xfId="0" applyFont="1" applyFill="1" applyBorder="1" applyAlignment="1">
      <alignment horizontal="center" vertical="center" shrinkToFit="1"/>
    </xf>
    <xf numFmtId="0" fontId="3" fillId="3" borderId="73" xfId="0" applyFont="1" applyFill="1" applyBorder="1" applyAlignment="1">
      <alignment horizontal="center" vertical="center" shrinkToFit="1"/>
    </xf>
    <xf numFmtId="0" fontId="3" fillId="3" borderId="74" xfId="0" applyFont="1" applyFill="1" applyBorder="1" applyAlignment="1">
      <alignment vertical="center" shrinkToFit="1"/>
    </xf>
    <xf numFmtId="0" fontId="3" fillId="7" borderId="79" xfId="0" applyFont="1" applyFill="1" applyBorder="1" applyAlignment="1">
      <alignment vertical="center" shrinkToFit="1"/>
    </xf>
    <xf numFmtId="2" fontId="3" fillId="6" borderId="79" xfId="0" applyNumberFormat="1" applyFont="1" applyFill="1" applyBorder="1" applyAlignment="1">
      <alignment vertical="center" shrinkToFit="1"/>
    </xf>
    <xf numFmtId="2" fontId="3" fillId="7" borderId="79" xfId="0" applyNumberFormat="1" applyFont="1" applyFill="1" applyBorder="1" applyAlignment="1">
      <alignment vertical="center" shrinkToFit="1"/>
    </xf>
    <xf numFmtId="0" fontId="3" fillId="3" borderId="0" xfId="0" applyFont="1" applyFill="1" applyBorder="1" applyAlignment="1">
      <alignment vertical="center" shrinkToFit="1"/>
    </xf>
    <xf numFmtId="0" fontId="3" fillId="0" borderId="76" xfId="0" applyFont="1" applyBorder="1" applyAlignment="1">
      <alignment horizontal="center" vertical="center"/>
    </xf>
    <xf numFmtId="0" fontId="3" fillId="4" borderId="80" xfId="0" applyFont="1" applyFill="1" applyBorder="1" applyAlignment="1">
      <alignment horizontal="center" vertical="center" shrinkToFit="1"/>
    </xf>
    <xf numFmtId="0" fontId="3" fillId="3" borderId="76" xfId="0" applyFont="1" applyFill="1" applyBorder="1" applyAlignment="1">
      <alignment horizontal="center" vertical="center" shrinkToFit="1"/>
    </xf>
    <xf numFmtId="0" fontId="3" fillId="3" borderId="77" xfId="0" applyFont="1" applyFill="1" applyBorder="1" applyAlignment="1">
      <alignment vertical="center" shrinkToFit="1"/>
    </xf>
    <xf numFmtId="0" fontId="3" fillId="7" borderId="80" xfId="0" applyFont="1" applyFill="1" applyBorder="1" applyAlignment="1">
      <alignment vertical="center" shrinkToFit="1"/>
    </xf>
    <xf numFmtId="2" fontId="3" fillId="6" borderId="80" xfId="0" applyNumberFormat="1" applyFont="1" applyFill="1" applyBorder="1" applyAlignment="1">
      <alignment vertical="center" shrinkToFit="1"/>
    </xf>
    <xf numFmtId="2" fontId="3" fillId="7" borderId="80" xfId="0" applyNumberFormat="1" applyFont="1" applyFill="1" applyBorder="1" applyAlignment="1">
      <alignment vertical="center" shrinkToFit="1"/>
    </xf>
    <xf numFmtId="0" fontId="3" fillId="3" borderId="0" xfId="0" quotePrefix="1" applyFont="1" applyFill="1" applyAlignment="1">
      <alignment vertical="center"/>
    </xf>
    <xf numFmtId="0" fontId="3" fillId="3" borderId="0" xfId="0" applyFont="1" applyFill="1" applyBorder="1">
      <alignment vertical="center"/>
    </xf>
    <xf numFmtId="0" fontId="3" fillId="3" borderId="112" xfId="0" applyFont="1" applyFill="1" applyBorder="1">
      <alignment vertical="center"/>
    </xf>
    <xf numFmtId="14" fontId="3" fillId="3" borderId="0" xfId="0" applyNumberFormat="1" applyFont="1" applyFill="1" applyBorder="1" applyAlignment="1">
      <alignment horizontal="center" vertical="center"/>
    </xf>
    <xf numFmtId="0" fontId="24" fillId="3" borderId="0" xfId="0" applyFont="1" applyFill="1" applyBorder="1" applyAlignment="1">
      <alignment vertical="center" wrapText="1"/>
    </xf>
    <xf numFmtId="0" fontId="26" fillId="3" borderId="0" xfId="0" applyFont="1" applyFill="1">
      <alignment vertical="center"/>
    </xf>
    <xf numFmtId="0" fontId="14" fillId="3" borderId="0" xfId="0" applyFont="1" applyFill="1" applyAlignment="1">
      <alignment horizontal="left" vertical="center"/>
    </xf>
    <xf numFmtId="0" fontId="3" fillId="3" borderId="0" xfId="0" applyFont="1" applyFill="1" applyBorder="1" applyAlignment="1">
      <alignment vertical="center" wrapText="1"/>
    </xf>
    <xf numFmtId="49" fontId="16" fillId="3" borderId="0" xfId="0" applyNumberFormat="1" applyFont="1" applyFill="1" applyBorder="1" applyAlignment="1">
      <alignment vertical="center" wrapText="1"/>
    </xf>
    <xf numFmtId="0" fontId="16" fillId="3" borderId="0" xfId="0" applyFont="1" applyFill="1" applyBorder="1" applyAlignment="1">
      <alignment vertical="center"/>
    </xf>
    <xf numFmtId="0" fontId="4" fillId="3" borderId="0" xfId="0" applyFont="1" applyFill="1" applyAlignment="1">
      <alignment vertical="center"/>
    </xf>
    <xf numFmtId="0" fontId="9" fillId="3" borderId="0" xfId="0" applyFont="1" applyFill="1" applyAlignment="1">
      <alignment horizontal="right" vertical="center"/>
    </xf>
    <xf numFmtId="180" fontId="14" fillId="5" borderId="1" xfId="0" applyNumberFormat="1" applyFont="1" applyFill="1" applyBorder="1" applyAlignment="1">
      <alignment horizontal="left" vertical="center" shrinkToFit="1"/>
    </xf>
    <xf numFmtId="181" fontId="14" fillId="5" borderId="1" xfId="0" applyNumberFormat="1" applyFont="1" applyFill="1" applyBorder="1" applyAlignment="1">
      <alignment horizontal="left" vertical="center" shrinkToFit="1"/>
    </xf>
    <xf numFmtId="0" fontId="4" fillId="5" borderId="93" xfId="0" applyNumberFormat="1" applyFont="1" applyFill="1" applyBorder="1" applyAlignment="1">
      <alignment horizontal="center" vertical="center" shrinkToFit="1"/>
    </xf>
    <xf numFmtId="0" fontId="4" fillId="5" borderId="1" xfId="0" applyNumberFormat="1" applyFont="1" applyFill="1" applyBorder="1" applyAlignment="1">
      <alignment horizontal="center" vertical="center" shrinkToFit="1"/>
    </xf>
    <xf numFmtId="0" fontId="4" fillId="5" borderId="94" xfId="0" applyNumberFormat="1" applyFont="1" applyFill="1" applyBorder="1" applyAlignment="1">
      <alignment horizontal="center" vertical="center" shrinkToFit="1"/>
    </xf>
    <xf numFmtId="0" fontId="4" fillId="5" borderId="4" xfId="0" applyNumberFormat="1" applyFont="1" applyFill="1" applyBorder="1" applyAlignment="1">
      <alignment horizontal="center" vertical="center" shrinkToFit="1"/>
    </xf>
    <xf numFmtId="14" fontId="5" fillId="6" borderId="84" xfId="0" applyNumberFormat="1" applyFont="1" applyFill="1" applyBorder="1" applyAlignment="1">
      <alignment horizontal="center" vertical="center"/>
    </xf>
    <xf numFmtId="0" fontId="3" fillId="4" borderId="78" xfId="0" applyFont="1" applyFill="1" applyBorder="1" applyAlignment="1">
      <alignment vertical="center" shrinkToFit="1"/>
    </xf>
    <xf numFmtId="0" fontId="3" fillId="4" borderId="79" xfId="0" applyFont="1" applyFill="1" applyBorder="1" applyAlignment="1">
      <alignment vertical="center" shrinkToFit="1"/>
    </xf>
    <xf numFmtId="0" fontId="3" fillId="4" borderId="79" xfId="0" applyFont="1" applyFill="1" applyBorder="1" applyAlignment="1">
      <alignment horizontal="left" vertical="center" shrinkToFit="1"/>
    </xf>
    <xf numFmtId="0" fontId="3" fillId="4" borderId="80" xfId="0" applyFont="1" applyFill="1" applyBorder="1" applyAlignment="1">
      <alignment vertical="center" shrinkToFit="1"/>
    </xf>
    <xf numFmtId="182" fontId="3" fillId="6" borderId="75" xfId="0" applyNumberFormat="1" applyFont="1" applyFill="1" applyBorder="1" applyAlignment="1">
      <alignment horizontal="center" vertical="center" shrinkToFit="1"/>
    </xf>
    <xf numFmtId="182" fontId="3" fillId="6" borderId="76" xfId="0" applyNumberFormat="1" applyFont="1" applyFill="1" applyBorder="1" applyAlignment="1">
      <alignment horizontal="center" vertical="center" shrinkToFit="1"/>
    </xf>
    <xf numFmtId="182" fontId="3" fillId="6" borderId="77" xfId="0" applyNumberFormat="1" applyFont="1" applyFill="1" applyBorder="1" applyAlignment="1">
      <alignment horizontal="center" vertical="center" shrinkToFit="1"/>
    </xf>
    <xf numFmtId="2" fontId="3" fillId="6" borderId="75" xfId="0" applyNumberFormat="1" applyFont="1" applyFill="1" applyBorder="1" applyAlignment="1">
      <alignment horizontal="center" vertical="center" shrinkToFit="1"/>
    </xf>
    <xf numFmtId="2" fontId="3" fillId="6" borderId="76" xfId="0" applyNumberFormat="1" applyFont="1" applyFill="1" applyBorder="1" applyAlignment="1">
      <alignment horizontal="center" vertical="center" shrinkToFit="1"/>
    </xf>
    <xf numFmtId="2" fontId="3" fillId="6" borderId="72" xfId="0" applyNumberFormat="1" applyFont="1" applyFill="1" applyBorder="1" applyAlignment="1">
      <alignment horizontal="center" vertical="center" shrinkToFit="1"/>
    </xf>
    <xf numFmtId="2" fontId="3" fillId="6" borderId="73" xfId="0" applyNumberFormat="1" applyFont="1" applyFill="1" applyBorder="1" applyAlignment="1">
      <alignment horizontal="center" vertical="center" shrinkToFit="1"/>
    </xf>
    <xf numFmtId="183" fontId="3" fillId="7" borderId="75" xfId="0" applyNumberFormat="1" applyFont="1" applyFill="1" applyBorder="1" applyAlignment="1">
      <alignment horizontal="center" vertical="center"/>
    </xf>
    <xf numFmtId="183" fontId="3" fillId="7" borderId="77" xfId="0" applyNumberFormat="1" applyFont="1" applyFill="1" applyBorder="1" applyAlignment="1">
      <alignment horizontal="center" vertical="center"/>
    </xf>
    <xf numFmtId="2" fontId="3" fillId="7" borderId="80" xfId="0" applyNumberFormat="1" applyFont="1" applyFill="1" applyBorder="1" applyAlignment="1">
      <alignment horizontal="center" vertical="center" shrinkToFit="1"/>
    </xf>
    <xf numFmtId="2" fontId="3" fillId="7" borderId="75" xfId="0" applyNumberFormat="1" applyFont="1" applyFill="1" applyBorder="1" applyAlignment="1">
      <alignment horizontal="center" vertical="center" shrinkToFit="1"/>
    </xf>
    <xf numFmtId="2" fontId="3" fillId="7" borderId="76" xfId="0" applyNumberFormat="1" applyFont="1" applyFill="1" applyBorder="1" applyAlignment="1">
      <alignment horizontal="center" vertical="center" shrinkToFit="1"/>
    </xf>
    <xf numFmtId="2" fontId="3" fillId="7" borderId="77" xfId="0" applyNumberFormat="1" applyFont="1" applyFill="1" applyBorder="1" applyAlignment="1">
      <alignment horizontal="center" vertical="center" shrinkToFit="1"/>
    </xf>
    <xf numFmtId="0" fontId="3" fillId="7" borderId="75" xfId="0" applyFont="1" applyFill="1" applyBorder="1" applyAlignment="1">
      <alignment horizontal="center" vertical="center"/>
    </xf>
    <xf numFmtId="0" fontId="3" fillId="7" borderId="76" xfId="0" applyFont="1" applyFill="1" applyBorder="1" applyAlignment="1">
      <alignment horizontal="center" vertical="center"/>
    </xf>
    <xf numFmtId="0" fontId="3" fillId="6" borderId="80" xfId="0" applyFont="1" applyFill="1" applyBorder="1" applyAlignment="1">
      <alignment vertical="center" shrinkToFit="1"/>
    </xf>
    <xf numFmtId="0" fontId="3" fillId="6" borderId="75" xfId="0" applyFont="1" applyFill="1" applyBorder="1" applyAlignment="1">
      <alignment horizontal="left" vertical="center" shrinkToFit="1"/>
    </xf>
    <xf numFmtId="0" fontId="3" fillId="6" borderId="77" xfId="0" applyFont="1" applyFill="1" applyBorder="1" applyAlignment="1">
      <alignment horizontal="left" vertical="center" shrinkToFit="1"/>
    </xf>
    <xf numFmtId="0" fontId="3" fillId="7" borderId="72" xfId="0" applyFont="1" applyFill="1" applyBorder="1" applyAlignment="1">
      <alignment horizontal="center" vertical="center"/>
    </xf>
    <xf numFmtId="0" fontId="3" fillId="7" borderId="73" xfId="0" applyFont="1" applyFill="1" applyBorder="1" applyAlignment="1">
      <alignment horizontal="center" vertical="center"/>
    </xf>
    <xf numFmtId="2" fontId="3" fillId="7" borderId="73" xfId="0" applyNumberFormat="1" applyFont="1" applyFill="1" applyBorder="1" applyAlignment="1">
      <alignment horizontal="center" vertical="center" shrinkToFit="1"/>
    </xf>
    <xf numFmtId="2" fontId="3" fillId="7" borderId="74" xfId="0" applyNumberFormat="1" applyFont="1" applyFill="1" applyBorder="1" applyAlignment="1">
      <alignment horizontal="center" vertical="center" shrinkToFit="1"/>
    </xf>
    <xf numFmtId="0" fontId="3" fillId="6" borderId="79" xfId="0" applyFont="1" applyFill="1" applyBorder="1" applyAlignment="1">
      <alignment vertical="center" shrinkToFit="1"/>
    </xf>
    <xf numFmtId="0" fontId="3" fillId="6" borderId="72" xfId="0" applyFont="1" applyFill="1" applyBorder="1" applyAlignment="1">
      <alignment horizontal="left" vertical="center" shrinkToFit="1"/>
    </xf>
    <xf numFmtId="0" fontId="3" fillId="6" borderId="74" xfId="0" applyFont="1" applyFill="1" applyBorder="1" applyAlignment="1">
      <alignment horizontal="left" vertical="center" shrinkToFit="1"/>
    </xf>
    <xf numFmtId="182" fontId="3" fillId="6" borderId="72" xfId="0" applyNumberFormat="1" applyFont="1" applyFill="1" applyBorder="1" applyAlignment="1">
      <alignment horizontal="center" vertical="center" shrinkToFit="1"/>
    </xf>
    <xf numFmtId="182" fontId="3" fillId="6" borderId="73" xfId="0" applyNumberFormat="1" applyFont="1" applyFill="1" applyBorder="1" applyAlignment="1">
      <alignment horizontal="center" vertical="center" shrinkToFit="1"/>
    </xf>
    <xf numFmtId="182" fontId="3" fillId="6" borderId="74" xfId="0" applyNumberFormat="1" applyFont="1" applyFill="1" applyBorder="1" applyAlignment="1">
      <alignment horizontal="center" vertical="center" shrinkToFit="1"/>
    </xf>
    <xf numFmtId="183" fontId="3" fillId="7" borderId="72" xfId="0" applyNumberFormat="1" applyFont="1" applyFill="1" applyBorder="1" applyAlignment="1">
      <alignment horizontal="center" vertical="center"/>
    </xf>
    <xf numFmtId="183" fontId="3" fillId="7" borderId="74" xfId="0" applyNumberFormat="1" applyFont="1" applyFill="1" applyBorder="1" applyAlignment="1">
      <alignment horizontal="center" vertical="center"/>
    </xf>
    <xf numFmtId="2" fontId="3" fillId="7" borderId="79" xfId="0" applyNumberFormat="1" applyFont="1" applyFill="1" applyBorder="1" applyAlignment="1">
      <alignment horizontal="center" vertical="center" shrinkToFit="1"/>
    </xf>
    <xf numFmtId="2" fontId="3" fillId="7" borderId="72" xfId="0" applyNumberFormat="1" applyFont="1" applyFill="1" applyBorder="1" applyAlignment="1">
      <alignment horizontal="center" vertical="center" shrinkToFit="1"/>
    </xf>
    <xf numFmtId="2" fontId="3" fillId="6" borderId="107" xfId="0" applyNumberFormat="1" applyFont="1" applyFill="1" applyBorder="1" applyAlignment="1">
      <alignment horizontal="center" vertical="center" shrinkToFit="1"/>
    </xf>
    <xf numFmtId="2" fontId="3" fillId="6" borderId="109" xfId="0" applyNumberFormat="1" applyFont="1" applyFill="1" applyBorder="1" applyAlignment="1">
      <alignment horizontal="center" vertical="center" shrinkToFit="1"/>
    </xf>
    <xf numFmtId="0" fontId="3" fillId="6" borderId="81" xfId="0" applyFont="1" applyFill="1" applyBorder="1" applyAlignment="1">
      <alignment vertical="center" shrinkToFit="1"/>
    </xf>
    <xf numFmtId="0" fontId="3" fillId="6" borderId="82" xfId="0" applyFont="1" applyFill="1" applyBorder="1" applyAlignment="1">
      <alignment horizontal="left" vertical="center" shrinkToFit="1"/>
    </xf>
    <xf numFmtId="0" fontId="3" fillId="6" borderId="83" xfId="0" applyFont="1" applyFill="1" applyBorder="1" applyAlignment="1">
      <alignment horizontal="left" vertical="center" shrinkToFit="1"/>
    </xf>
    <xf numFmtId="0" fontId="3" fillId="6" borderId="105" xfId="0" applyFont="1" applyFill="1" applyBorder="1" applyAlignment="1">
      <alignment vertical="center" shrinkToFit="1"/>
    </xf>
    <xf numFmtId="0" fontId="3" fillId="6" borderId="106" xfId="0" applyFont="1" applyFill="1" applyBorder="1" applyAlignment="1">
      <alignment vertical="center" shrinkToFit="1"/>
    </xf>
    <xf numFmtId="0" fontId="3" fillId="6" borderId="107" xfId="0" applyFont="1" applyFill="1" applyBorder="1" applyAlignment="1">
      <alignment horizontal="left" vertical="center" shrinkToFit="1"/>
    </xf>
    <xf numFmtId="0" fontId="3" fillId="6" borderId="108" xfId="0" applyFont="1" applyFill="1" applyBorder="1" applyAlignment="1">
      <alignment horizontal="left" vertical="center" shrinkToFit="1"/>
    </xf>
    <xf numFmtId="182" fontId="3" fillId="6" borderId="107" xfId="0" applyNumberFormat="1" applyFont="1" applyFill="1" applyBorder="1" applyAlignment="1">
      <alignment horizontal="center" vertical="center" shrinkToFit="1"/>
    </xf>
    <xf numFmtId="182" fontId="3" fillId="6" borderId="109" xfId="0" applyNumberFormat="1" applyFont="1" applyFill="1" applyBorder="1" applyAlignment="1">
      <alignment horizontal="center" vertical="center" shrinkToFit="1"/>
    </xf>
    <xf numFmtId="182" fontId="3" fillId="6" borderId="108" xfId="0" applyNumberFormat="1" applyFont="1" applyFill="1" applyBorder="1" applyAlignment="1">
      <alignment horizontal="center" vertical="center" shrinkToFit="1"/>
    </xf>
    <xf numFmtId="182" fontId="3" fillId="6" borderId="82" xfId="0" applyNumberFormat="1" applyFont="1" applyFill="1" applyBorder="1" applyAlignment="1">
      <alignment horizontal="center" vertical="center" shrinkToFit="1"/>
    </xf>
    <xf numFmtId="182" fontId="3" fillId="6" borderId="20" xfId="0" applyNumberFormat="1" applyFont="1" applyFill="1" applyBorder="1" applyAlignment="1">
      <alignment horizontal="center" vertical="center" shrinkToFit="1"/>
    </xf>
    <xf numFmtId="182" fontId="3" fillId="6" borderId="83" xfId="0" applyNumberFormat="1" applyFont="1" applyFill="1" applyBorder="1" applyAlignment="1">
      <alignment horizontal="center" vertical="center" shrinkToFit="1"/>
    </xf>
    <xf numFmtId="2" fontId="3" fillId="6" borderId="82" xfId="0" applyNumberFormat="1" applyFont="1" applyFill="1" applyBorder="1" applyAlignment="1">
      <alignment horizontal="center" vertical="center" shrinkToFit="1"/>
    </xf>
    <xf numFmtId="2" fontId="3" fillId="6" borderId="20" xfId="0" applyNumberFormat="1" applyFont="1" applyFill="1" applyBorder="1" applyAlignment="1">
      <alignment horizontal="center" vertical="center" shrinkToFit="1"/>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183" fontId="3" fillId="7" borderId="69" xfId="0" applyNumberFormat="1" applyFont="1" applyFill="1" applyBorder="1" applyAlignment="1">
      <alignment horizontal="center" vertical="center"/>
    </xf>
    <xf numFmtId="183" fontId="3" fillId="7" borderId="71" xfId="0" applyNumberFormat="1" applyFont="1" applyFill="1" applyBorder="1" applyAlignment="1">
      <alignment horizontal="center" vertical="center"/>
    </xf>
    <xf numFmtId="2" fontId="3" fillId="7" borderId="78" xfId="0" applyNumberFormat="1" applyFont="1" applyFill="1" applyBorder="1" applyAlignment="1">
      <alignment horizontal="center" vertical="center" shrinkToFit="1"/>
    </xf>
    <xf numFmtId="2" fontId="3" fillId="7" borderId="69" xfId="0" applyNumberFormat="1" applyFont="1" applyFill="1" applyBorder="1" applyAlignment="1">
      <alignment horizontal="center" vertical="center" shrinkToFit="1"/>
    </xf>
    <xf numFmtId="2" fontId="3" fillId="7" borderId="70" xfId="0" applyNumberFormat="1" applyFont="1" applyFill="1" applyBorder="1" applyAlignment="1">
      <alignment horizontal="center" vertical="center" shrinkToFit="1"/>
    </xf>
    <xf numFmtId="2" fontId="3" fillId="7" borderId="71" xfId="0" applyNumberFormat="1" applyFont="1" applyFill="1" applyBorder="1" applyAlignment="1">
      <alignment horizontal="center" vertical="center" shrinkToFit="1"/>
    </xf>
    <xf numFmtId="0" fontId="3" fillId="7" borderId="69" xfId="0" applyFont="1" applyFill="1" applyBorder="1" applyAlignment="1">
      <alignment horizontal="center" vertical="center"/>
    </xf>
    <xf numFmtId="0" fontId="3" fillId="7" borderId="70" xfId="0" applyFont="1" applyFill="1" applyBorder="1" applyAlignment="1">
      <alignment horizontal="center" vertical="center"/>
    </xf>
    <xf numFmtId="0" fontId="3" fillId="6" borderId="99" xfId="0" applyFont="1" applyFill="1" applyBorder="1" applyAlignment="1">
      <alignment vertical="center" shrinkToFit="1"/>
    </xf>
    <xf numFmtId="0" fontId="3" fillId="6" borderId="100" xfId="0" applyFont="1" applyFill="1" applyBorder="1" applyAlignment="1">
      <alignment vertical="center" shrinkToFit="1"/>
    </xf>
    <xf numFmtId="0" fontId="3" fillId="6" borderId="101" xfId="0" applyFont="1" applyFill="1" applyBorder="1" applyAlignment="1">
      <alignment horizontal="left" vertical="center" shrinkToFit="1"/>
    </xf>
    <xf numFmtId="0" fontId="3" fillId="6" borderId="102" xfId="0" applyFont="1" applyFill="1" applyBorder="1" applyAlignment="1">
      <alignment horizontal="left" vertical="center" shrinkToFit="1"/>
    </xf>
    <xf numFmtId="182" fontId="3" fillId="6" borderId="101" xfId="0" applyNumberFormat="1" applyFont="1" applyFill="1" applyBorder="1" applyAlignment="1">
      <alignment horizontal="center" vertical="center" shrinkToFit="1"/>
    </xf>
    <xf numFmtId="182" fontId="3" fillId="6" borderId="103" xfId="0" applyNumberFormat="1" applyFont="1" applyFill="1" applyBorder="1" applyAlignment="1">
      <alignment horizontal="center" vertical="center" shrinkToFit="1"/>
    </xf>
    <xf numFmtId="182" fontId="3" fillId="6" borderId="102" xfId="0" applyNumberFormat="1" applyFont="1" applyFill="1" applyBorder="1" applyAlignment="1">
      <alignment horizontal="center" vertical="center" shrinkToFit="1"/>
    </xf>
    <xf numFmtId="2" fontId="3" fillId="6" borderId="101" xfId="0" applyNumberFormat="1" applyFont="1" applyFill="1" applyBorder="1" applyAlignment="1">
      <alignment horizontal="center" vertical="center" shrinkToFit="1"/>
    </xf>
    <xf numFmtId="2" fontId="3" fillId="6" borderId="103" xfId="0" applyNumberFormat="1" applyFont="1" applyFill="1" applyBorder="1" applyAlignment="1">
      <alignment horizontal="center" vertical="center" shrinkToFit="1"/>
    </xf>
    <xf numFmtId="0" fontId="3" fillId="3" borderId="25" xfId="0" applyFont="1" applyFill="1" applyBorder="1" applyAlignment="1">
      <alignment vertical="center" shrinkToFit="1"/>
    </xf>
    <xf numFmtId="0" fontId="3" fillId="3" borderId="42" xfId="0" applyFont="1" applyFill="1" applyBorder="1" applyAlignment="1">
      <alignment vertical="center" shrinkToFit="1"/>
    </xf>
    <xf numFmtId="0" fontId="3" fillId="3" borderId="22" xfId="0" applyFont="1" applyFill="1" applyBorder="1" applyAlignment="1">
      <alignment horizontal="center" vertical="center" shrinkToFit="1"/>
    </xf>
    <xf numFmtId="176" fontId="3" fillId="7" borderId="22" xfId="0" applyNumberFormat="1" applyFont="1" applyFill="1" applyBorder="1" applyAlignment="1">
      <alignment vertical="center" shrinkToFit="1"/>
    </xf>
    <xf numFmtId="0" fontId="27" fillId="8" borderId="2" xfId="0" applyFont="1" applyFill="1" applyBorder="1" applyAlignment="1">
      <alignment horizontal="center" vertical="center"/>
    </xf>
    <xf numFmtId="0" fontId="27" fillId="8" borderId="4" xfId="0" applyFont="1" applyFill="1" applyBorder="1" applyAlignment="1">
      <alignment horizontal="center" vertical="center"/>
    </xf>
    <xf numFmtId="0" fontId="27" fillId="8" borderId="1" xfId="0" applyFont="1" applyFill="1" applyBorder="1" applyAlignment="1">
      <alignment horizontal="center" vertical="center"/>
    </xf>
    <xf numFmtId="0" fontId="27" fillId="8" borderId="3"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97" xfId="0" applyFont="1" applyFill="1" applyBorder="1" applyAlignment="1">
      <alignment horizontal="center" vertical="center" shrinkToFit="1"/>
    </xf>
    <xf numFmtId="0" fontId="3" fillId="6" borderId="31" xfId="0" applyFont="1" applyFill="1" applyBorder="1" applyAlignment="1">
      <alignment horizontal="left" vertical="center" shrinkToFit="1"/>
    </xf>
    <xf numFmtId="0" fontId="3" fillId="6" borderId="96" xfId="0" applyFont="1" applyFill="1" applyBorder="1" applyAlignment="1">
      <alignment horizontal="left" vertical="center" shrinkToFit="1"/>
    </xf>
    <xf numFmtId="0" fontId="3" fillId="6" borderId="22" xfId="0" applyFont="1" applyFill="1" applyBorder="1" applyAlignment="1">
      <alignment horizontal="left" vertical="center" shrinkToFit="1"/>
    </xf>
    <xf numFmtId="0" fontId="3" fillId="6" borderId="98" xfId="0" applyFont="1" applyFill="1" applyBorder="1" applyAlignment="1">
      <alignment horizontal="left" vertical="center" shrinkToFit="1"/>
    </xf>
    <xf numFmtId="182" fontId="3" fillId="6" borderId="31" xfId="0" applyNumberFormat="1" applyFont="1" applyFill="1" applyBorder="1" applyAlignment="1">
      <alignment horizontal="center" vertical="center" shrinkToFit="1"/>
    </xf>
    <xf numFmtId="182" fontId="3" fillId="6" borderId="22" xfId="0" applyNumberFormat="1" applyFont="1" applyFill="1" applyBorder="1" applyAlignment="1">
      <alignment horizontal="center" vertical="center" shrinkToFit="1"/>
    </xf>
    <xf numFmtId="0" fontId="3" fillId="3" borderId="31" xfId="0" applyFont="1" applyFill="1" applyBorder="1" applyAlignment="1">
      <alignment horizontal="center" vertical="center" shrinkToFit="1"/>
    </xf>
    <xf numFmtId="2" fontId="3" fillId="6" borderId="31" xfId="0" applyNumberFormat="1" applyFont="1" applyFill="1" applyBorder="1" applyAlignment="1">
      <alignment horizontal="center" vertical="center" shrinkToFit="1"/>
    </xf>
    <xf numFmtId="2" fontId="3" fillId="6" borderId="22" xfId="0" applyNumberFormat="1" applyFont="1" applyFill="1" applyBorder="1" applyAlignment="1">
      <alignment horizontal="center" vertical="center" shrinkToFit="1"/>
    </xf>
    <xf numFmtId="0" fontId="3" fillId="6" borderId="31" xfId="0" applyFont="1" applyFill="1" applyBorder="1" applyAlignment="1">
      <alignment vertical="center" shrinkToFit="1"/>
    </xf>
    <xf numFmtId="0" fontId="3" fillId="7" borderId="31" xfId="0" applyFont="1" applyFill="1" applyBorder="1" applyAlignment="1">
      <alignment vertical="center" shrinkToFit="1"/>
    </xf>
    <xf numFmtId="0" fontId="3" fillId="3" borderId="0" xfId="0" applyFont="1" applyFill="1" applyBorder="1" applyAlignment="1">
      <alignment vertical="center"/>
    </xf>
    <xf numFmtId="0" fontId="3" fillId="3" borderId="0" xfId="0" applyFont="1" applyFill="1" applyAlignment="1">
      <alignment vertical="center"/>
    </xf>
    <xf numFmtId="0" fontId="3" fillId="3" borderId="23" xfId="0" applyFont="1" applyFill="1" applyBorder="1" applyAlignment="1">
      <alignment vertical="center" shrinkToFit="1"/>
    </xf>
    <xf numFmtId="0" fontId="3" fillId="3" borderId="31" xfId="0" applyFont="1" applyFill="1" applyBorder="1" applyAlignment="1">
      <alignment vertical="center" shrinkToFit="1"/>
    </xf>
    <xf numFmtId="0" fontId="3" fillId="3" borderId="40" xfId="0" applyFont="1" applyFill="1" applyBorder="1" applyAlignment="1">
      <alignment vertical="center" shrinkToFit="1"/>
    </xf>
    <xf numFmtId="0" fontId="3" fillId="3" borderId="22" xfId="0" applyFont="1" applyFill="1" applyBorder="1" applyAlignment="1">
      <alignment vertical="center" shrinkToFit="1"/>
    </xf>
    <xf numFmtId="0" fontId="14" fillId="4" borderId="12" xfId="0" applyFont="1" applyFill="1" applyBorder="1" applyAlignment="1">
      <alignment horizontal="left" vertical="center" shrinkToFit="1"/>
    </xf>
    <xf numFmtId="0" fontId="14" fillId="4" borderId="13" xfId="0" applyFont="1" applyFill="1" applyBorder="1" applyAlignment="1">
      <alignment horizontal="left" vertical="center" shrinkToFit="1"/>
    </xf>
    <xf numFmtId="0" fontId="14" fillId="4" borderId="12"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3" fillId="2" borderId="12" xfId="0" applyFont="1" applyFill="1" applyBorder="1" applyAlignment="1">
      <alignment vertical="center" shrinkToFit="1"/>
    </xf>
    <xf numFmtId="0" fontId="3" fillId="2" borderId="13" xfId="0" applyFont="1" applyFill="1" applyBorder="1" applyAlignment="1">
      <alignment vertical="center" shrinkToFit="1"/>
    </xf>
    <xf numFmtId="0" fontId="3" fillId="3" borderId="2" xfId="0" applyNumberFormat="1" applyFont="1" applyFill="1" applyBorder="1" applyAlignment="1">
      <alignment vertical="center" shrinkToFit="1"/>
    </xf>
    <xf numFmtId="0" fontId="3" fillId="3" borderId="3" xfId="0" applyNumberFormat="1" applyFont="1" applyFill="1" applyBorder="1" applyAlignment="1">
      <alignment vertical="center" shrinkToFit="1"/>
    </xf>
    <xf numFmtId="0" fontId="3" fillId="3" borderId="4" xfId="0" applyNumberFormat="1" applyFont="1" applyFill="1" applyBorder="1" applyAlignment="1">
      <alignment vertical="center" shrinkToFit="1"/>
    </xf>
    <xf numFmtId="0" fontId="3" fillId="3" borderId="15" xfId="0" applyFont="1" applyFill="1" applyBorder="1" applyAlignment="1">
      <alignment horizontal="right" vertical="center" shrinkToFit="1"/>
    </xf>
    <xf numFmtId="0" fontId="14" fillId="4" borderId="7" xfId="0" applyFont="1" applyFill="1" applyBorder="1" applyAlignment="1">
      <alignment horizontal="left" vertical="center" shrinkToFit="1"/>
    </xf>
    <xf numFmtId="0" fontId="14" fillId="4" borderId="7" xfId="0" applyFont="1" applyFill="1" applyBorder="1" applyAlignment="1">
      <alignment horizontal="center" vertical="center" shrinkToFit="1"/>
    </xf>
    <xf numFmtId="0" fontId="3" fillId="2" borderId="7" xfId="0" applyFont="1" applyFill="1" applyBorder="1" applyAlignment="1">
      <alignment vertical="center" shrinkToFit="1"/>
    </xf>
    <xf numFmtId="0" fontId="3" fillId="3" borderId="111" xfId="0" applyFont="1" applyFill="1" applyBorder="1" applyAlignment="1">
      <alignment horizontal="right" vertical="center" shrinkToFit="1"/>
    </xf>
    <xf numFmtId="0" fontId="27" fillId="8" borderId="12"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0"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7" fillId="2" borderId="0" xfId="0" applyFont="1" applyFill="1" applyBorder="1" applyAlignment="1">
      <alignment horizontal="right" vertical="center"/>
    </xf>
    <xf numFmtId="0" fontId="7" fillId="3" borderId="0" xfId="0" applyFont="1" applyFill="1" applyAlignment="1">
      <alignment vertical="center"/>
    </xf>
    <xf numFmtId="0" fontId="28" fillId="8" borderId="9"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7" fillId="8" borderId="85" xfId="0" applyFont="1" applyFill="1" applyBorder="1" applyAlignment="1">
      <alignment horizontal="center" vertical="center"/>
    </xf>
    <xf numFmtId="0" fontId="27" fillId="8" borderId="86" xfId="0" applyFont="1" applyFill="1" applyBorder="1" applyAlignment="1">
      <alignment horizontal="center" vertical="center"/>
    </xf>
    <xf numFmtId="0" fontId="24" fillId="5" borderId="16" xfId="0" applyFont="1" applyFill="1" applyBorder="1" applyAlignment="1">
      <alignment vertical="center" wrapText="1"/>
    </xf>
    <xf numFmtId="0" fontId="24" fillId="5" borderId="17" xfId="0" applyFont="1" applyFill="1" applyBorder="1" applyAlignment="1">
      <alignment vertical="center" wrapText="1"/>
    </xf>
    <xf numFmtId="0" fontId="24" fillId="5" borderId="18" xfId="0" applyFont="1" applyFill="1" applyBorder="1" applyAlignment="1">
      <alignment vertical="center" wrapText="1"/>
    </xf>
    <xf numFmtId="0" fontId="24" fillId="5" borderId="19" xfId="0" applyFont="1" applyFill="1" applyBorder="1" applyAlignment="1">
      <alignment vertical="center" wrapText="1"/>
    </xf>
    <xf numFmtId="0" fontId="24" fillId="5" borderId="20" xfId="0" applyFont="1" applyFill="1" applyBorder="1" applyAlignment="1">
      <alignment vertical="center" wrapText="1"/>
    </xf>
    <xf numFmtId="0" fontId="24" fillId="5" borderId="21" xfId="0" applyFont="1" applyFill="1" applyBorder="1" applyAlignment="1">
      <alignment vertical="center" wrapText="1"/>
    </xf>
    <xf numFmtId="0" fontId="9" fillId="3" borderId="0" xfId="0" applyFont="1" applyFill="1" applyAlignment="1">
      <alignment horizontal="right" vertical="center"/>
    </xf>
    <xf numFmtId="0" fontId="6" fillId="0" borderId="26" xfId="0" applyFont="1" applyFill="1" applyBorder="1" applyAlignment="1">
      <alignment horizontal="center"/>
    </xf>
    <xf numFmtId="0" fontId="6" fillId="0" borderId="27" xfId="0" applyFont="1" applyFill="1" applyBorder="1" applyAlignment="1">
      <alignment horizontal="center"/>
    </xf>
    <xf numFmtId="0" fontId="6" fillId="0" borderId="29" xfId="0" applyFont="1" applyFill="1" applyBorder="1" applyAlignment="1">
      <alignment horizontal="center"/>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8" xfId="0" applyFont="1" applyFill="1" applyBorder="1" applyAlignment="1">
      <alignment horizontal="center" vertical="center"/>
    </xf>
    <xf numFmtId="0" fontId="17" fillId="0" borderId="24" xfId="0" applyFont="1" applyFill="1" applyBorder="1" applyAlignment="1">
      <alignment horizontal="center" vertical="center" textRotation="255"/>
    </xf>
    <xf numFmtId="0" fontId="17" fillId="0" borderId="13" xfId="0" applyFont="1" applyFill="1" applyBorder="1" applyAlignment="1">
      <alignment horizontal="center" vertical="center" textRotation="255"/>
    </xf>
    <xf numFmtId="0" fontId="17" fillId="0" borderId="41" xfId="0" applyFont="1" applyFill="1" applyBorder="1" applyAlignment="1">
      <alignment horizontal="center" vertical="center" textRotation="255"/>
    </xf>
    <xf numFmtId="0" fontId="6" fillId="0" borderId="28" xfId="0" applyFont="1" applyFill="1" applyBorder="1" applyAlignment="1">
      <alignment horizontal="center"/>
    </xf>
    <xf numFmtId="0" fontId="17" fillId="0" borderId="0" xfId="0" applyFont="1" applyFill="1" applyAlignment="1">
      <alignment horizontal="left"/>
    </xf>
    <xf numFmtId="0" fontId="19" fillId="0" borderId="67" xfId="0" applyFont="1" applyFill="1" applyBorder="1" applyAlignment="1">
      <alignment horizontal="center"/>
    </xf>
    <xf numFmtId="0" fontId="21" fillId="0" borderId="3" xfId="0" applyFont="1" applyFill="1" applyBorder="1" applyAlignment="1">
      <alignment horizontal="center"/>
    </xf>
    <xf numFmtId="0" fontId="21" fillId="0" borderId="57" xfId="0" applyFont="1" applyFill="1" applyBorder="1" applyAlignment="1">
      <alignment horizontal="center"/>
    </xf>
    <xf numFmtId="0" fontId="6" fillId="0" borderId="64" xfId="0" applyFont="1" applyFill="1" applyBorder="1" applyAlignment="1">
      <alignment wrapText="1"/>
    </xf>
    <xf numFmtId="0" fontId="6" fillId="0" borderId="65" xfId="0" applyFont="1" applyFill="1" applyBorder="1" applyAlignment="1"/>
    <xf numFmtId="0" fontId="6" fillId="0" borderId="66" xfId="0" applyFont="1" applyFill="1" applyBorder="1" applyAlignment="1"/>
    <xf numFmtId="49" fontId="15" fillId="0" borderId="64" xfId="0" applyNumberFormat="1" applyFont="1" applyFill="1" applyBorder="1" applyAlignment="1">
      <alignment vertical="top" wrapText="1"/>
    </xf>
    <xf numFmtId="0" fontId="15" fillId="0" borderId="65" xfId="0" applyFont="1" applyFill="1" applyBorder="1" applyAlignment="1">
      <alignment vertical="top"/>
    </xf>
    <xf numFmtId="0" fontId="15" fillId="0" borderId="66" xfId="0" applyFont="1" applyFill="1" applyBorder="1" applyAlignment="1">
      <alignment vertical="top"/>
    </xf>
    <xf numFmtId="0" fontId="8" fillId="0" borderId="5" xfId="0" applyFont="1" applyFill="1" applyBorder="1" applyAlignment="1">
      <alignment horizontal="left"/>
    </xf>
    <xf numFmtId="0" fontId="8" fillId="0" borderId="0" xfId="0" applyFont="1" applyFill="1" applyBorder="1" applyAlignment="1">
      <alignment horizontal="left"/>
    </xf>
  </cellXfs>
  <cellStyles count="1">
    <cellStyle name="標準" xfId="0" builtinId="0"/>
  </cellStyles>
  <dxfs count="0"/>
  <tableStyles count="0" defaultTableStyle="TableStyleMedium2" defaultPivotStyle="PivotStyleLight16"/>
  <colors>
    <mruColors>
      <color rgb="FFCCFFFF"/>
      <color rgb="FFFFFF99"/>
      <color rgb="FF0000FF"/>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V191"/>
  <sheetViews>
    <sheetView tabSelected="1" view="pageBreakPreview" zoomScaleNormal="100" zoomScaleSheetLayoutView="100" workbookViewId="0">
      <pane xSplit="6" ySplit="9" topLeftCell="G10" activePane="bottomRight" state="frozen"/>
      <selection pane="topRight" activeCell="G1" sqref="G1"/>
      <selection pane="bottomLeft" activeCell="A9" sqref="A9"/>
      <selection pane="bottomRight" activeCell="C10" sqref="C10:C11"/>
    </sheetView>
  </sheetViews>
  <sheetFormatPr defaultRowHeight="12" x14ac:dyDescent="0.15"/>
  <cols>
    <col min="1" max="1" width="1.75" style="139" customWidth="1"/>
    <col min="2" max="2" width="3.5" style="133" customWidth="1"/>
    <col min="3" max="3" width="12.875" style="133" customWidth="1"/>
    <col min="4" max="4" width="3.5" style="133" customWidth="1"/>
    <col min="5" max="5" width="12" style="133" customWidth="1"/>
    <col min="6" max="6" width="3.875" style="133" customWidth="1"/>
    <col min="7" max="37" width="3.75" style="133" customWidth="1"/>
    <col min="38" max="38" width="8.375" style="133" customWidth="1"/>
    <col min="39" max="40" width="5.875" style="133" customWidth="1"/>
    <col min="41" max="41" width="2.625" style="133" bestFit="1" customWidth="1"/>
    <col min="42" max="42" width="5.25" style="133" bestFit="1" customWidth="1"/>
    <col min="43" max="43" width="4.875" style="133" bestFit="1" customWidth="1"/>
    <col min="44" max="44" width="5.125" style="133" bestFit="1" customWidth="1"/>
    <col min="45" max="46" width="1.875" style="133" customWidth="1"/>
    <col min="47" max="47" width="3.125" style="133" bestFit="1" customWidth="1"/>
    <col min="48" max="48" width="3.25" style="133" customWidth="1"/>
    <col min="49" max="16384" width="9" style="139"/>
  </cols>
  <sheetData>
    <row r="1" spans="1:48" ht="15" thickBot="1" x14ac:dyDescent="0.2">
      <c r="A1" s="134"/>
      <c r="C1" s="135" t="s">
        <v>364</v>
      </c>
      <c r="J1" s="404" t="s">
        <v>346</v>
      </c>
      <c r="K1" s="404"/>
      <c r="L1" s="136"/>
      <c r="M1" s="137" t="s">
        <v>146</v>
      </c>
      <c r="N1" s="138"/>
      <c r="O1" s="405" t="s">
        <v>147</v>
      </c>
      <c r="P1" s="405"/>
      <c r="R1" s="271" t="s">
        <v>344</v>
      </c>
      <c r="AM1" s="267"/>
      <c r="AN1" s="267"/>
      <c r="AO1" s="267"/>
      <c r="AP1" s="267"/>
      <c r="AQ1" s="417" t="s">
        <v>4</v>
      </c>
      <c r="AR1" s="417"/>
      <c r="AS1" s="272"/>
    </row>
    <row r="2" spans="1:48" x14ac:dyDescent="0.15">
      <c r="A2" s="134"/>
      <c r="C2" s="139"/>
      <c r="Q2" s="139"/>
      <c r="T2" s="2"/>
      <c r="U2" s="2"/>
      <c r="AA2" s="4"/>
      <c r="AB2" s="4"/>
      <c r="AC2" s="4"/>
      <c r="AD2" s="4"/>
      <c r="AE2" s="140"/>
      <c r="AF2" s="140"/>
      <c r="AG2" s="140"/>
      <c r="AH2" s="140"/>
      <c r="AI2" s="140"/>
      <c r="AJ2" s="140"/>
      <c r="AK2" s="140"/>
      <c r="AL2" s="140"/>
      <c r="AM2" s="140"/>
      <c r="AN2" s="140"/>
      <c r="AO2" s="140"/>
      <c r="AP2" s="140"/>
      <c r="AQ2" s="5"/>
      <c r="AR2" s="5"/>
      <c r="AU2" s="150" t="s">
        <v>5</v>
      </c>
      <c r="AV2" s="151">
        <v>1</v>
      </c>
    </row>
    <row r="3" spans="1:48" ht="12.75" customHeight="1" thickBot="1" x14ac:dyDescent="0.2">
      <c r="A3" s="134"/>
      <c r="C3" s="141" t="s">
        <v>148</v>
      </c>
      <c r="D3" s="1"/>
      <c r="E3" s="139"/>
      <c r="F3" s="142"/>
      <c r="G3" s="139"/>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140"/>
      <c r="AO3" s="140"/>
      <c r="AP3" s="140"/>
      <c r="AQ3" s="5"/>
      <c r="AR3" s="5"/>
      <c r="AU3" s="158" t="s">
        <v>7</v>
      </c>
      <c r="AV3" s="159">
        <v>1</v>
      </c>
    </row>
    <row r="4" spans="1:48" ht="12.75" thickBot="1" x14ac:dyDescent="0.2">
      <c r="A4" s="134"/>
      <c r="C4" s="279">
        <v>43586</v>
      </c>
      <c r="D4" s="1"/>
      <c r="E4" s="411" t="str">
        <f>CONCATENATE(AN164,AN165,AN166,AN167,AN168,AN169,AN170,AN171,AN172,AN173,AN174,AN175,AN176,AN177,AN178,AN179,AN180,AN181,AN182,AN183,AN184,AN185,AN186,AN187)</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v>
      </c>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3"/>
      <c r="AL4" s="265"/>
      <c r="AM4" s="265"/>
      <c r="AN4" s="140"/>
      <c r="AO4" s="140"/>
      <c r="AP4" s="140"/>
      <c r="AQ4" s="5"/>
      <c r="AR4" s="5"/>
      <c r="AU4" s="158" t="s">
        <v>8</v>
      </c>
      <c r="AV4" s="159"/>
    </row>
    <row r="5" spans="1:48" s="134" customFormat="1" x14ac:dyDescent="0.15">
      <c r="B5" s="133"/>
      <c r="C5" s="264"/>
      <c r="D5" s="1"/>
      <c r="E5" s="414"/>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6"/>
      <c r="AL5" s="265"/>
      <c r="AM5" s="265"/>
      <c r="AN5" s="140"/>
      <c r="AO5" s="140"/>
      <c r="AP5" s="140"/>
      <c r="AQ5" s="5"/>
      <c r="AR5" s="5"/>
      <c r="AS5" s="133"/>
      <c r="AT5" s="133"/>
      <c r="AU5" s="158" t="s">
        <v>9</v>
      </c>
      <c r="AV5" s="159"/>
    </row>
    <row r="6" spans="1:48" ht="12.75" thickBot="1" x14ac:dyDescent="0.2">
      <c r="A6" s="134"/>
      <c r="C6" s="266" t="s">
        <v>342</v>
      </c>
      <c r="T6" s="2"/>
      <c r="U6" s="2"/>
      <c r="AA6" s="4"/>
      <c r="AB6" s="4"/>
      <c r="AC6" s="4"/>
      <c r="AD6" s="4"/>
      <c r="AE6" s="140"/>
      <c r="AF6" s="140"/>
      <c r="AG6" s="140"/>
      <c r="AH6" s="140"/>
      <c r="AI6" s="140"/>
      <c r="AJ6" s="140"/>
      <c r="AK6" s="143" t="s">
        <v>149</v>
      </c>
      <c r="AL6" s="144">
        <f>N161</f>
        <v>155</v>
      </c>
      <c r="AM6" s="145">
        <f>N160</f>
        <v>38.75</v>
      </c>
      <c r="AN6" s="146"/>
      <c r="AO6" s="146"/>
      <c r="AP6" s="146"/>
      <c r="AQ6" s="5"/>
      <c r="AR6" s="5"/>
      <c r="AU6" s="187"/>
      <c r="AV6" s="188"/>
    </row>
    <row r="7" spans="1:48" ht="15.95" customHeight="1" x14ac:dyDescent="0.15">
      <c r="A7" s="134"/>
      <c r="C7" s="147"/>
      <c r="D7" s="406" t="s">
        <v>10</v>
      </c>
      <c r="E7" s="147"/>
      <c r="F7" s="148"/>
      <c r="G7" s="409" t="s">
        <v>150</v>
      </c>
      <c r="H7" s="360"/>
      <c r="I7" s="360"/>
      <c r="J7" s="360"/>
      <c r="K7" s="360"/>
      <c r="L7" s="360"/>
      <c r="M7" s="410"/>
      <c r="N7" s="409" t="s">
        <v>151</v>
      </c>
      <c r="O7" s="360"/>
      <c r="P7" s="360"/>
      <c r="Q7" s="360"/>
      <c r="R7" s="360"/>
      <c r="S7" s="360"/>
      <c r="T7" s="410"/>
      <c r="U7" s="409" t="s">
        <v>152</v>
      </c>
      <c r="V7" s="360"/>
      <c r="W7" s="360"/>
      <c r="X7" s="360"/>
      <c r="Y7" s="360"/>
      <c r="Z7" s="360"/>
      <c r="AA7" s="410"/>
      <c r="AB7" s="409" t="s">
        <v>153</v>
      </c>
      <c r="AC7" s="360"/>
      <c r="AD7" s="360"/>
      <c r="AE7" s="360"/>
      <c r="AF7" s="360"/>
      <c r="AG7" s="360"/>
      <c r="AH7" s="410"/>
      <c r="AI7" s="360"/>
      <c r="AJ7" s="360"/>
      <c r="AK7" s="358"/>
      <c r="AL7" s="395" t="s">
        <v>154</v>
      </c>
      <c r="AM7" s="149" t="s">
        <v>13</v>
      </c>
      <c r="AN7" s="398" t="s">
        <v>155</v>
      </c>
      <c r="AO7" s="399"/>
      <c r="AP7" s="399"/>
      <c r="AQ7" s="399"/>
      <c r="AR7" s="400"/>
    </row>
    <row r="8" spans="1:48" ht="15.95" customHeight="1" x14ac:dyDescent="0.15">
      <c r="A8" s="134"/>
      <c r="C8" s="152" t="s">
        <v>15</v>
      </c>
      <c r="D8" s="407"/>
      <c r="E8" s="152" t="s">
        <v>16</v>
      </c>
      <c r="F8" s="153" t="s">
        <v>0</v>
      </c>
      <c r="G8" s="154">
        <v>1</v>
      </c>
      <c r="H8" s="155">
        <v>2</v>
      </c>
      <c r="I8" s="155">
        <v>3</v>
      </c>
      <c r="J8" s="155">
        <v>4</v>
      </c>
      <c r="K8" s="155">
        <v>5</v>
      </c>
      <c r="L8" s="155">
        <v>6</v>
      </c>
      <c r="M8" s="156">
        <v>7</v>
      </c>
      <c r="N8" s="154">
        <v>8</v>
      </c>
      <c r="O8" s="155">
        <v>9</v>
      </c>
      <c r="P8" s="155">
        <v>10</v>
      </c>
      <c r="Q8" s="155">
        <v>11</v>
      </c>
      <c r="R8" s="155">
        <v>12</v>
      </c>
      <c r="S8" s="155">
        <v>13</v>
      </c>
      <c r="T8" s="156">
        <v>14</v>
      </c>
      <c r="U8" s="154">
        <v>15</v>
      </c>
      <c r="V8" s="155">
        <v>16</v>
      </c>
      <c r="W8" s="155">
        <v>17</v>
      </c>
      <c r="X8" s="155">
        <v>18</v>
      </c>
      <c r="Y8" s="155">
        <v>19</v>
      </c>
      <c r="Z8" s="155">
        <v>20</v>
      </c>
      <c r="AA8" s="156">
        <v>21</v>
      </c>
      <c r="AB8" s="154">
        <v>22</v>
      </c>
      <c r="AC8" s="155">
        <v>23</v>
      </c>
      <c r="AD8" s="155">
        <v>24</v>
      </c>
      <c r="AE8" s="155">
        <v>25</v>
      </c>
      <c r="AF8" s="155">
        <v>26</v>
      </c>
      <c r="AG8" s="155">
        <v>27</v>
      </c>
      <c r="AH8" s="156">
        <v>28</v>
      </c>
      <c r="AI8" s="157">
        <v>29</v>
      </c>
      <c r="AJ8" s="155">
        <v>30</v>
      </c>
      <c r="AK8" s="155">
        <v>31</v>
      </c>
      <c r="AL8" s="396"/>
      <c r="AM8" s="152" t="s">
        <v>17</v>
      </c>
      <c r="AN8" s="401"/>
      <c r="AO8" s="402"/>
      <c r="AP8" s="402"/>
      <c r="AQ8" s="402"/>
      <c r="AR8" s="403"/>
    </row>
    <row r="9" spans="1:48" ht="15.95" customHeight="1" x14ac:dyDescent="0.15">
      <c r="A9" s="134"/>
      <c r="C9" s="160"/>
      <c r="D9" s="408"/>
      <c r="E9" s="160"/>
      <c r="F9" s="161" t="s">
        <v>156</v>
      </c>
      <c r="G9" s="162">
        <f>IF(C4="","",WEEKDAY(C4))</f>
        <v>4</v>
      </c>
      <c r="H9" s="163">
        <f>G9+1</f>
        <v>5</v>
      </c>
      <c r="I9" s="163">
        <f t="shared" ref="I9:AK9" si="0">H9+1</f>
        <v>6</v>
      </c>
      <c r="J9" s="163">
        <f t="shared" si="0"/>
        <v>7</v>
      </c>
      <c r="K9" s="163">
        <f t="shared" si="0"/>
        <v>8</v>
      </c>
      <c r="L9" s="163">
        <f t="shared" si="0"/>
        <v>9</v>
      </c>
      <c r="M9" s="164">
        <f t="shared" si="0"/>
        <v>10</v>
      </c>
      <c r="N9" s="162">
        <f t="shared" si="0"/>
        <v>11</v>
      </c>
      <c r="O9" s="163">
        <f t="shared" si="0"/>
        <v>12</v>
      </c>
      <c r="P9" s="163">
        <f t="shared" si="0"/>
        <v>13</v>
      </c>
      <c r="Q9" s="163">
        <f t="shared" si="0"/>
        <v>14</v>
      </c>
      <c r="R9" s="163">
        <f t="shared" si="0"/>
        <v>15</v>
      </c>
      <c r="S9" s="163">
        <f t="shared" si="0"/>
        <v>16</v>
      </c>
      <c r="T9" s="164">
        <f t="shared" si="0"/>
        <v>17</v>
      </c>
      <c r="U9" s="162">
        <f t="shared" si="0"/>
        <v>18</v>
      </c>
      <c r="V9" s="163">
        <f t="shared" si="0"/>
        <v>19</v>
      </c>
      <c r="W9" s="163">
        <f t="shared" si="0"/>
        <v>20</v>
      </c>
      <c r="X9" s="163">
        <f t="shared" si="0"/>
        <v>21</v>
      </c>
      <c r="Y9" s="163">
        <f t="shared" si="0"/>
        <v>22</v>
      </c>
      <c r="Z9" s="163">
        <f t="shared" si="0"/>
        <v>23</v>
      </c>
      <c r="AA9" s="164">
        <f t="shared" si="0"/>
        <v>24</v>
      </c>
      <c r="AB9" s="162">
        <f t="shared" si="0"/>
        <v>25</v>
      </c>
      <c r="AC9" s="163">
        <f t="shared" si="0"/>
        <v>26</v>
      </c>
      <c r="AD9" s="163">
        <f t="shared" si="0"/>
        <v>27</v>
      </c>
      <c r="AE9" s="163">
        <f t="shared" si="0"/>
        <v>28</v>
      </c>
      <c r="AF9" s="163">
        <f t="shared" si="0"/>
        <v>29</v>
      </c>
      <c r="AG9" s="163">
        <f t="shared" si="0"/>
        <v>30</v>
      </c>
      <c r="AH9" s="164">
        <f t="shared" si="0"/>
        <v>31</v>
      </c>
      <c r="AI9" s="163">
        <f t="shared" si="0"/>
        <v>32</v>
      </c>
      <c r="AJ9" s="163">
        <f t="shared" si="0"/>
        <v>33</v>
      </c>
      <c r="AK9" s="163">
        <f t="shared" si="0"/>
        <v>34</v>
      </c>
      <c r="AL9" s="397"/>
      <c r="AM9" s="152" t="s">
        <v>20</v>
      </c>
      <c r="AN9" s="161" t="s">
        <v>2</v>
      </c>
      <c r="AO9" s="165" t="s">
        <v>157</v>
      </c>
      <c r="AP9" s="166" t="s">
        <v>158</v>
      </c>
      <c r="AQ9" s="166" t="s">
        <v>159</v>
      </c>
      <c r="AR9" s="166" t="s">
        <v>160</v>
      </c>
    </row>
    <row r="10" spans="1:48" ht="15.95" customHeight="1" x14ac:dyDescent="0.15">
      <c r="A10" s="134"/>
      <c r="B10" s="390" t="s">
        <v>161</v>
      </c>
      <c r="C10" s="381"/>
      <c r="D10" s="383"/>
      <c r="E10" s="385"/>
      <c r="F10" s="167" t="s">
        <v>162</v>
      </c>
      <c r="G10" s="189"/>
      <c r="H10" s="169"/>
      <c r="I10" s="168"/>
      <c r="J10" s="168"/>
      <c r="K10" s="168"/>
      <c r="L10" s="168"/>
      <c r="M10" s="170"/>
      <c r="N10" s="189"/>
      <c r="O10" s="169"/>
      <c r="P10" s="168"/>
      <c r="Q10" s="168"/>
      <c r="R10" s="168"/>
      <c r="S10" s="168"/>
      <c r="T10" s="170"/>
      <c r="U10" s="189"/>
      <c r="V10" s="169"/>
      <c r="W10" s="168"/>
      <c r="X10" s="168"/>
      <c r="Y10" s="168"/>
      <c r="Z10" s="168"/>
      <c r="AA10" s="170"/>
      <c r="AB10" s="189"/>
      <c r="AC10" s="169"/>
      <c r="AD10" s="168"/>
      <c r="AE10" s="168"/>
      <c r="AF10" s="168"/>
      <c r="AG10" s="168"/>
      <c r="AH10" s="170"/>
      <c r="AI10" s="171"/>
      <c r="AJ10" s="168"/>
      <c r="AK10" s="168"/>
      <c r="AL10" s="172">
        <f>SUM(G11:AK11)</f>
        <v>0</v>
      </c>
      <c r="AM10" s="173"/>
      <c r="AN10" s="174"/>
      <c r="AO10" s="175"/>
      <c r="AP10" s="176"/>
      <c r="AQ10" s="176"/>
      <c r="AR10" s="176"/>
    </row>
    <row r="11" spans="1:48" ht="15.95" customHeight="1" x14ac:dyDescent="0.15">
      <c r="A11" s="134"/>
      <c r="B11" s="390"/>
      <c r="C11" s="391"/>
      <c r="D11" s="392"/>
      <c r="E11" s="393"/>
      <c r="F11" s="177" t="s">
        <v>165</v>
      </c>
      <c r="G11" s="178" t="str">
        <f t="shared" ref="G11:AK11" si="1">IF(G10&lt;&gt;"",VLOOKUP(G10,$AC$164:$AL$187,9,FALSE),"")</f>
        <v/>
      </c>
      <c r="H11" s="179" t="str">
        <f t="shared" si="1"/>
        <v/>
      </c>
      <c r="I11" s="179" t="str">
        <f t="shared" si="1"/>
        <v/>
      </c>
      <c r="J11" s="179" t="str">
        <f t="shared" si="1"/>
        <v/>
      </c>
      <c r="K11" s="179" t="str">
        <f t="shared" si="1"/>
        <v/>
      </c>
      <c r="L11" s="179" t="str">
        <f t="shared" si="1"/>
        <v/>
      </c>
      <c r="M11" s="180" t="str">
        <f t="shared" si="1"/>
        <v/>
      </c>
      <c r="N11" s="178" t="str">
        <f t="shared" si="1"/>
        <v/>
      </c>
      <c r="O11" s="179" t="str">
        <f t="shared" si="1"/>
        <v/>
      </c>
      <c r="P11" s="179" t="str">
        <f t="shared" si="1"/>
        <v/>
      </c>
      <c r="Q11" s="179" t="str">
        <f t="shared" si="1"/>
        <v/>
      </c>
      <c r="R11" s="179" t="str">
        <f t="shared" si="1"/>
        <v/>
      </c>
      <c r="S11" s="179" t="str">
        <f t="shared" si="1"/>
        <v/>
      </c>
      <c r="T11" s="180" t="str">
        <f t="shared" si="1"/>
        <v/>
      </c>
      <c r="U11" s="178" t="str">
        <f t="shared" si="1"/>
        <v/>
      </c>
      <c r="V11" s="179" t="str">
        <f t="shared" si="1"/>
        <v/>
      </c>
      <c r="W11" s="179" t="str">
        <f t="shared" si="1"/>
        <v/>
      </c>
      <c r="X11" s="179" t="str">
        <f t="shared" si="1"/>
        <v/>
      </c>
      <c r="Y11" s="179" t="str">
        <f t="shared" si="1"/>
        <v/>
      </c>
      <c r="Z11" s="179" t="str">
        <f t="shared" si="1"/>
        <v/>
      </c>
      <c r="AA11" s="180" t="str">
        <f t="shared" si="1"/>
        <v/>
      </c>
      <c r="AB11" s="178" t="str">
        <f t="shared" si="1"/>
        <v/>
      </c>
      <c r="AC11" s="179" t="str">
        <f t="shared" si="1"/>
        <v/>
      </c>
      <c r="AD11" s="179" t="str">
        <f t="shared" si="1"/>
        <v/>
      </c>
      <c r="AE11" s="179" t="str">
        <f t="shared" si="1"/>
        <v/>
      </c>
      <c r="AF11" s="179" t="str">
        <f t="shared" si="1"/>
        <v/>
      </c>
      <c r="AG11" s="179" t="str">
        <f t="shared" si="1"/>
        <v/>
      </c>
      <c r="AH11" s="180" t="str">
        <f t="shared" si="1"/>
        <v/>
      </c>
      <c r="AI11" s="181" t="str">
        <f t="shared" si="1"/>
        <v/>
      </c>
      <c r="AJ11" s="179" t="str">
        <f t="shared" si="1"/>
        <v/>
      </c>
      <c r="AK11" s="179" t="str">
        <f t="shared" si="1"/>
        <v/>
      </c>
      <c r="AL11" s="182">
        <f>SUM(G11:AH11)</f>
        <v>0</v>
      </c>
      <c r="AM11" s="183">
        <f>AL11/4</f>
        <v>0</v>
      </c>
      <c r="AN11" s="184" t="str">
        <f>IF(C10="","",C10)</f>
        <v/>
      </c>
      <c r="AO11" s="185" t="str">
        <f>IF(D10="","",D10)</f>
        <v/>
      </c>
      <c r="AP11" s="186" t="str">
        <f>IF(D10&lt;&gt;"",VLOOKUP(D10,$AU$2:$AV$6,2,FALSE),"")</f>
        <v/>
      </c>
      <c r="AQ11" s="183">
        <f>ROUNDDOWN(AL11/$AL$6,2)</f>
        <v>0</v>
      </c>
      <c r="AR11" s="183">
        <f>IF(AP11=1,"",AQ11)</f>
        <v>0</v>
      </c>
    </row>
    <row r="12" spans="1:48" ht="15.95" customHeight="1" x14ac:dyDescent="0.15">
      <c r="A12" s="134"/>
      <c r="B12" s="390" t="s">
        <v>166</v>
      </c>
      <c r="C12" s="381"/>
      <c r="D12" s="383"/>
      <c r="E12" s="385"/>
      <c r="F12" s="167" t="s">
        <v>162</v>
      </c>
      <c r="G12" s="189"/>
      <c r="H12" s="169"/>
      <c r="I12" s="168"/>
      <c r="J12" s="168"/>
      <c r="K12" s="168"/>
      <c r="L12" s="168"/>
      <c r="M12" s="170"/>
      <c r="N12" s="189"/>
      <c r="O12" s="169"/>
      <c r="P12" s="168"/>
      <c r="Q12" s="168"/>
      <c r="R12" s="168"/>
      <c r="S12" s="168"/>
      <c r="T12" s="170"/>
      <c r="U12" s="189"/>
      <c r="V12" s="169"/>
      <c r="W12" s="168"/>
      <c r="X12" s="168"/>
      <c r="Y12" s="168"/>
      <c r="Z12" s="168"/>
      <c r="AA12" s="170"/>
      <c r="AB12" s="189"/>
      <c r="AC12" s="169"/>
      <c r="AD12" s="168"/>
      <c r="AE12" s="168"/>
      <c r="AF12" s="168"/>
      <c r="AG12" s="168"/>
      <c r="AH12" s="170"/>
      <c r="AI12" s="190"/>
      <c r="AJ12" s="169"/>
      <c r="AK12" s="169"/>
      <c r="AL12" s="172">
        <f t="shared" ref="AL12" si="2">SUM(G13:AK13)</f>
        <v>0</v>
      </c>
      <c r="AM12" s="173"/>
      <c r="AN12" s="174"/>
      <c r="AO12" s="175"/>
      <c r="AP12" s="173"/>
      <c r="AQ12" s="176"/>
      <c r="AR12" s="176"/>
    </row>
    <row r="13" spans="1:48" ht="15.95" customHeight="1" x14ac:dyDescent="0.15">
      <c r="A13" s="134"/>
      <c r="B13" s="390"/>
      <c r="C13" s="391"/>
      <c r="D13" s="392"/>
      <c r="E13" s="393"/>
      <c r="F13" s="177" t="s">
        <v>165</v>
      </c>
      <c r="G13" s="178" t="str">
        <f t="shared" ref="G13:AK13" si="3">IF(G12&lt;&gt;"",VLOOKUP(G12,$AC$164:$AL$187,9,FALSE),"")</f>
        <v/>
      </c>
      <c r="H13" s="179" t="str">
        <f t="shared" si="3"/>
        <v/>
      </c>
      <c r="I13" s="179" t="str">
        <f t="shared" si="3"/>
        <v/>
      </c>
      <c r="J13" s="179" t="str">
        <f t="shared" si="3"/>
        <v/>
      </c>
      <c r="K13" s="179" t="str">
        <f t="shared" si="3"/>
        <v/>
      </c>
      <c r="L13" s="179" t="str">
        <f t="shared" si="3"/>
        <v/>
      </c>
      <c r="M13" s="180" t="str">
        <f t="shared" si="3"/>
        <v/>
      </c>
      <c r="N13" s="178" t="str">
        <f t="shared" si="3"/>
        <v/>
      </c>
      <c r="O13" s="179" t="str">
        <f t="shared" si="3"/>
        <v/>
      </c>
      <c r="P13" s="179" t="str">
        <f t="shared" si="3"/>
        <v/>
      </c>
      <c r="Q13" s="179" t="str">
        <f t="shared" si="3"/>
        <v/>
      </c>
      <c r="R13" s="179" t="str">
        <f t="shared" si="3"/>
        <v/>
      </c>
      <c r="S13" s="179" t="str">
        <f t="shared" si="3"/>
        <v/>
      </c>
      <c r="T13" s="180" t="str">
        <f t="shared" si="3"/>
        <v/>
      </c>
      <c r="U13" s="178" t="str">
        <f t="shared" si="3"/>
        <v/>
      </c>
      <c r="V13" s="179" t="str">
        <f t="shared" si="3"/>
        <v/>
      </c>
      <c r="W13" s="179" t="str">
        <f t="shared" si="3"/>
        <v/>
      </c>
      <c r="X13" s="179" t="str">
        <f t="shared" si="3"/>
        <v/>
      </c>
      <c r="Y13" s="179" t="str">
        <f t="shared" si="3"/>
        <v/>
      </c>
      <c r="Z13" s="179" t="str">
        <f t="shared" si="3"/>
        <v/>
      </c>
      <c r="AA13" s="180" t="str">
        <f t="shared" si="3"/>
        <v/>
      </c>
      <c r="AB13" s="178" t="str">
        <f t="shared" si="3"/>
        <v/>
      </c>
      <c r="AC13" s="179" t="str">
        <f t="shared" si="3"/>
        <v/>
      </c>
      <c r="AD13" s="179" t="str">
        <f t="shared" si="3"/>
        <v/>
      </c>
      <c r="AE13" s="179" t="str">
        <f t="shared" si="3"/>
        <v/>
      </c>
      <c r="AF13" s="179" t="str">
        <f t="shared" si="3"/>
        <v/>
      </c>
      <c r="AG13" s="179" t="str">
        <f t="shared" si="3"/>
        <v/>
      </c>
      <c r="AH13" s="180" t="str">
        <f t="shared" si="3"/>
        <v/>
      </c>
      <c r="AI13" s="181" t="str">
        <f t="shared" si="3"/>
        <v/>
      </c>
      <c r="AJ13" s="179" t="str">
        <f t="shared" si="3"/>
        <v/>
      </c>
      <c r="AK13" s="179" t="str">
        <f t="shared" si="3"/>
        <v/>
      </c>
      <c r="AL13" s="182">
        <f t="shared" ref="AL13" si="4">SUM(G13:AH13)</f>
        <v>0</v>
      </c>
      <c r="AM13" s="183">
        <f t="shared" ref="AM13" si="5">AL13/4</f>
        <v>0</v>
      </c>
      <c r="AN13" s="184" t="str">
        <f t="shared" ref="AN13:AO13" si="6">IF(C12="","",C12)</f>
        <v/>
      </c>
      <c r="AO13" s="185" t="str">
        <f t="shared" si="6"/>
        <v/>
      </c>
      <c r="AP13" s="186" t="str">
        <f>IF(D12&lt;&gt;"",VLOOKUP(D12,$AU$2:$AV$6,2,FALSE),"")</f>
        <v/>
      </c>
      <c r="AQ13" s="183">
        <f t="shared" ref="AQ13" si="7">ROUNDDOWN(AL13/$AL$6,2)</f>
        <v>0</v>
      </c>
      <c r="AR13" s="183">
        <f t="shared" ref="AR13" si="8">IF(AP13=1,"",AQ13)</f>
        <v>0</v>
      </c>
    </row>
    <row r="14" spans="1:48" ht="15.95" customHeight="1" x14ac:dyDescent="0.15">
      <c r="A14" s="134"/>
      <c r="B14" s="390" t="s">
        <v>167</v>
      </c>
      <c r="C14" s="381"/>
      <c r="D14" s="383"/>
      <c r="E14" s="385"/>
      <c r="F14" s="167" t="s">
        <v>162</v>
      </c>
      <c r="G14" s="189"/>
      <c r="H14" s="169"/>
      <c r="I14" s="168"/>
      <c r="J14" s="168"/>
      <c r="K14" s="168"/>
      <c r="L14" s="168"/>
      <c r="M14" s="170"/>
      <c r="N14" s="189"/>
      <c r="O14" s="169"/>
      <c r="P14" s="168"/>
      <c r="Q14" s="168"/>
      <c r="R14" s="168"/>
      <c r="S14" s="168"/>
      <c r="T14" s="170"/>
      <c r="U14" s="189"/>
      <c r="V14" s="169"/>
      <c r="W14" s="168"/>
      <c r="X14" s="168"/>
      <c r="Y14" s="168"/>
      <c r="Z14" s="168"/>
      <c r="AA14" s="170"/>
      <c r="AB14" s="189"/>
      <c r="AC14" s="169"/>
      <c r="AD14" s="168"/>
      <c r="AE14" s="168"/>
      <c r="AF14" s="168"/>
      <c r="AG14" s="168"/>
      <c r="AH14" s="170"/>
      <c r="AI14" s="190"/>
      <c r="AJ14" s="169"/>
      <c r="AK14" s="169"/>
      <c r="AL14" s="172">
        <f t="shared" ref="AL14" si="9">SUM(G15:AK15)</f>
        <v>0</v>
      </c>
      <c r="AM14" s="173"/>
      <c r="AN14" s="174"/>
      <c r="AO14" s="175"/>
      <c r="AP14" s="173"/>
      <c r="AQ14" s="176"/>
      <c r="AR14" s="176"/>
    </row>
    <row r="15" spans="1:48" ht="15.95" customHeight="1" x14ac:dyDescent="0.15">
      <c r="A15" s="134"/>
      <c r="B15" s="390"/>
      <c r="C15" s="391"/>
      <c r="D15" s="392"/>
      <c r="E15" s="393"/>
      <c r="F15" s="177" t="s">
        <v>165</v>
      </c>
      <c r="G15" s="178" t="str">
        <f t="shared" ref="G15:AK15" si="10">IF(G14&lt;&gt;"",VLOOKUP(G14,$AC$164:$AL$187,9,FALSE),"")</f>
        <v/>
      </c>
      <c r="H15" s="179" t="str">
        <f t="shared" si="10"/>
        <v/>
      </c>
      <c r="I15" s="179" t="str">
        <f t="shared" si="10"/>
        <v/>
      </c>
      <c r="J15" s="179" t="str">
        <f t="shared" si="10"/>
        <v/>
      </c>
      <c r="K15" s="179" t="str">
        <f t="shared" si="10"/>
        <v/>
      </c>
      <c r="L15" s="179" t="str">
        <f t="shared" si="10"/>
        <v/>
      </c>
      <c r="M15" s="180" t="str">
        <f t="shared" si="10"/>
        <v/>
      </c>
      <c r="N15" s="178" t="str">
        <f t="shared" si="10"/>
        <v/>
      </c>
      <c r="O15" s="179" t="str">
        <f t="shared" si="10"/>
        <v/>
      </c>
      <c r="P15" s="179" t="str">
        <f t="shared" si="10"/>
        <v/>
      </c>
      <c r="Q15" s="179" t="str">
        <f t="shared" si="10"/>
        <v/>
      </c>
      <c r="R15" s="179" t="str">
        <f t="shared" si="10"/>
        <v/>
      </c>
      <c r="S15" s="179" t="str">
        <f t="shared" si="10"/>
        <v/>
      </c>
      <c r="T15" s="180" t="str">
        <f t="shared" si="10"/>
        <v/>
      </c>
      <c r="U15" s="178" t="str">
        <f t="shared" si="10"/>
        <v/>
      </c>
      <c r="V15" s="179" t="str">
        <f t="shared" si="10"/>
        <v/>
      </c>
      <c r="W15" s="179" t="str">
        <f t="shared" si="10"/>
        <v/>
      </c>
      <c r="X15" s="179" t="str">
        <f t="shared" si="10"/>
        <v/>
      </c>
      <c r="Y15" s="179" t="str">
        <f t="shared" si="10"/>
        <v/>
      </c>
      <c r="Z15" s="179" t="str">
        <f t="shared" si="10"/>
        <v/>
      </c>
      <c r="AA15" s="180" t="str">
        <f t="shared" si="10"/>
        <v/>
      </c>
      <c r="AB15" s="178" t="str">
        <f t="shared" si="10"/>
        <v/>
      </c>
      <c r="AC15" s="179" t="str">
        <f t="shared" si="10"/>
        <v/>
      </c>
      <c r="AD15" s="179" t="str">
        <f t="shared" si="10"/>
        <v/>
      </c>
      <c r="AE15" s="179" t="str">
        <f t="shared" si="10"/>
        <v/>
      </c>
      <c r="AF15" s="179" t="str">
        <f t="shared" si="10"/>
        <v/>
      </c>
      <c r="AG15" s="179" t="str">
        <f t="shared" si="10"/>
        <v/>
      </c>
      <c r="AH15" s="180" t="str">
        <f t="shared" si="10"/>
        <v/>
      </c>
      <c r="AI15" s="181" t="str">
        <f t="shared" si="10"/>
        <v/>
      </c>
      <c r="AJ15" s="179" t="str">
        <f t="shared" si="10"/>
        <v/>
      </c>
      <c r="AK15" s="179" t="str">
        <f t="shared" si="10"/>
        <v/>
      </c>
      <c r="AL15" s="182">
        <f t="shared" ref="AL15" si="11">SUM(G15:AH15)</f>
        <v>0</v>
      </c>
      <c r="AM15" s="183">
        <f t="shared" ref="AM15" si="12">AL15/4</f>
        <v>0</v>
      </c>
      <c r="AN15" s="184" t="str">
        <f t="shared" ref="AN15:AO15" si="13">IF(C14="","",C14)</f>
        <v/>
      </c>
      <c r="AO15" s="185" t="str">
        <f t="shared" si="13"/>
        <v/>
      </c>
      <c r="AP15" s="186" t="str">
        <f>IF(D14&lt;&gt;"",VLOOKUP(D14,$AU$2:$AV$6,2,FALSE),"")</f>
        <v/>
      </c>
      <c r="AQ15" s="183">
        <f t="shared" ref="AQ15" si="14">ROUNDDOWN(AL15/$AL$6,2)</f>
        <v>0</v>
      </c>
      <c r="AR15" s="183">
        <f t="shared" ref="AR15" si="15">IF(AP15=1,"",AQ15)</f>
        <v>0</v>
      </c>
    </row>
    <row r="16" spans="1:48" ht="15.95" customHeight="1" x14ac:dyDescent="0.15">
      <c r="A16" s="134"/>
      <c r="B16" s="390" t="s">
        <v>168</v>
      </c>
      <c r="C16" s="381"/>
      <c r="D16" s="383"/>
      <c r="E16" s="385"/>
      <c r="F16" s="167" t="s">
        <v>162</v>
      </c>
      <c r="G16" s="189"/>
      <c r="H16" s="169"/>
      <c r="I16" s="168"/>
      <c r="J16" s="168"/>
      <c r="K16" s="168"/>
      <c r="L16" s="168"/>
      <c r="M16" s="170"/>
      <c r="N16" s="189"/>
      <c r="O16" s="169"/>
      <c r="P16" s="168"/>
      <c r="Q16" s="168"/>
      <c r="R16" s="168"/>
      <c r="S16" s="168"/>
      <c r="T16" s="170"/>
      <c r="U16" s="189"/>
      <c r="V16" s="169"/>
      <c r="W16" s="168"/>
      <c r="X16" s="168"/>
      <c r="Y16" s="168"/>
      <c r="Z16" s="168"/>
      <c r="AA16" s="170"/>
      <c r="AB16" s="189"/>
      <c r="AC16" s="169"/>
      <c r="AD16" s="168"/>
      <c r="AE16" s="168"/>
      <c r="AF16" s="168"/>
      <c r="AG16" s="168"/>
      <c r="AH16" s="170"/>
      <c r="AI16" s="190"/>
      <c r="AJ16" s="169"/>
      <c r="AK16" s="169"/>
      <c r="AL16" s="172">
        <f t="shared" ref="AL16" si="16">SUM(G17:AK17)</f>
        <v>0</v>
      </c>
      <c r="AM16" s="173"/>
      <c r="AN16" s="174"/>
      <c r="AO16" s="175"/>
      <c r="AP16" s="173"/>
      <c r="AQ16" s="176"/>
      <c r="AR16" s="176"/>
    </row>
    <row r="17" spans="1:44" ht="15.95" customHeight="1" x14ac:dyDescent="0.15">
      <c r="A17" s="134"/>
      <c r="B17" s="390"/>
      <c r="C17" s="391"/>
      <c r="D17" s="392"/>
      <c r="E17" s="393"/>
      <c r="F17" s="177" t="s">
        <v>165</v>
      </c>
      <c r="G17" s="178" t="str">
        <f t="shared" ref="G17:AK17" si="17">IF(G16&lt;&gt;"",VLOOKUP(G16,$AC$164:$AL$187,9,FALSE),"")</f>
        <v/>
      </c>
      <c r="H17" s="179" t="str">
        <f t="shared" si="17"/>
        <v/>
      </c>
      <c r="I17" s="179" t="str">
        <f t="shared" si="17"/>
        <v/>
      </c>
      <c r="J17" s="179" t="str">
        <f t="shared" si="17"/>
        <v/>
      </c>
      <c r="K17" s="179" t="str">
        <f t="shared" si="17"/>
        <v/>
      </c>
      <c r="L17" s="179" t="str">
        <f t="shared" si="17"/>
        <v/>
      </c>
      <c r="M17" s="180" t="str">
        <f t="shared" si="17"/>
        <v/>
      </c>
      <c r="N17" s="178" t="str">
        <f t="shared" si="17"/>
        <v/>
      </c>
      <c r="O17" s="179" t="str">
        <f t="shared" si="17"/>
        <v/>
      </c>
      <c r="P17" s="179" t="str">
        <f t="shared" si="17"/>
        <v/>
      </c>
      <c r="Q17" s="179" t="str">
        <f t="shared" si="17"/>
        <v/>
      </c>
      <c r="R17" s="179" t="str">
        <f t="shared" si="17"/>
        <v/>
      </c>
      <c r="S17" s="179" t="str">
        <f t="shared" si="17"/>
        <v/>
      </c>
      <c r="T17" s="180" t="str">
        <f t="shared" si="17"/>
        <v/>
      </c>
      <c r="U17" s="178" t="str">
        <f t="shared" si="17"/>
        <v/>
      </c>
      <c r="V17" s="179" t="str">
        <f t="shared" si="17"/>
        <v/>
      </c>
      <c r="W17" s="179" t="str">
        <f t="shared" si="17"/>
        <v/>
      </c>
      <c r="X17" s="179" t="str">
        <f t="shared" si="17"/>
        <v/>
      </c>
      <c r="Y17" s="179" t="str">
        <f t="shared" si="17"/>
        <v/>
      </c>
      <c r="Z17" s="179" t="str">
        <f t="shared" si="17"/>
        <v/>
      </c>
      <c r="AA17" s="180" t="str">
        <f t="shared" si="17"/>
        <v/>
      </c>
      <c r="AB17" s="178" t="str">
        <f t="shared" si="17"/>
        <v/>
      </c>
      <c r="AC17" s="179" t="str">
        <f t="shared" si="17"/>
        <v/>
      </c>
      <c r="AD17" s="179" t="str">
        <f t="shared" si="17"/>
        <v/>
      </c>
      <c r="AE17" s="179" t="str">
        <f t="shared" si="17"/>
        <v/>
      </c>
      <c r="AF17" s="179" t="str">
        <f t="shared" si="17"/>
        <v/>
      </c>
      <c r="AG17" s="179" t="str">
        <f t="shared" si="17"/>
        <v/>
      </c>
      <c r="AH17" s="180" t="str">
        <f t="shared" si="17"/>
        <v/>
      </c>
      <c r="AI17" s="181" t="str">
        <f t="shared" si="17"/>
        <v/>
      </c>
      <c r="AJ17" s="179" t="str">
        <f t="shared" si="17"/>
        <v/>
      </c>
      <c r="AK17" s="179" t="str">
        <f t="shared" si="17"/>
        <v/>
      </c>
      <c r="AL17" s="182">
        <f t="shared" ref="AL17" si="18">SUM(G17:AH17)</f>
        <v>0</v>
      </c>
      <c r="AM17" s="183">
        <f t="shared" ref="AM17" si="19">AL17/4</f>
        <v>0</v>
      </c>
      <c r="AN17" s="184" t="str">
        <f t="shared" ref="AN17:AO17" si="20">IF(C16="","",C16)</f>
        <v/>
      </c>
      <c r="AO17" s="185" t="str">
        <f t="shared" si="20"/>
        <v/>
      </c>
      <c r="AP17" s="186" t="str">
        <f>IF(D16&lt;&gt;"",VLOOKUP(D16,$AU$2:$AV$6,2,FALSE),"")</f>
        <v/>
      </c>
      <c r="AQ17" s="183">
        <f t="shared" ref="AQ17" si="21">ROUNDDOWN(AL17/$AL$6,2)</f>
        <v>0</v>
      </c>
      <c r="AR17" s="183">
        <f t="shared" ref="AR17" si="22">IF(AP17=1,"",AQ17)</f>
        <v>0</v>
      </c>
    </row>
    <row r="18" spans="1:44" ht="15.95" customHeight="1" x14ac:dyDescent="0.15">
      <c r="A18" s="134"/>
      <c r="B18" s="390" t="s">
        <v>169</v>
      </c>
      <c r="C18" s="381"/>
      <c r="D18" s="383"/>
      <c r="E18" s="385"/>
      <c r="F18" s="167" t="s">
        <v>162</v>
      </c>
      <c r="G18" s="189"/>
      <c r="H18" s="169"/>
      <c r="I18" s="168"/>
      <c r="J18" s="168"/>
      <c r="K18" s="168"/>
      <c r="L18" s="168"/>
      <c r="M18" s="170"/>
      <c r="N18" s="189"/>
      <c r="O18" s="169"/>
      <c r="P18" s="168"/>
      <c r="Q18" s="168"/>
      <c r="R18" s="168"/>
      <c r="S18" s="168"/>
      <c r="T18" s="170"/>
      <c r="U18" s="189"/>
      <c r="V18" s="169"/>
      <c r="W18" s="168"/>
      <c r="X18" s="168"/>
      <c r="Y18" s="168"/>
      <c r="Z18" s="168"/>
      <c r="AA18" s="170"/>
      <c r="AB18" s="189"/>
      <c r="AC18" s="169"/>
      <c r="AD18" s="168"/>
      <c r="AE18" s="168"/>
      <c r="AF18" s="168"/>
      <c r="AG18" s="168"/>
      <c r="AH18" s="170"/>
      <c r="AI18" s="171"/>
      <c r="AJ18" s="168"/>
      <c r="AK18" s="168"/>
      <c r="AL18" s="172">
        <f t="shared" ref="AL18" si="23">SUM(G19:AK19)</f>
        <v>0</v>
      </c>
      <c r="AM18" s="173"/>
      <c r="AN18" s="174"/>
      <c r="AO18" s="175"/>
      <c r="AP18" s="173"/>
      <c r="AQ18" s="176"/>
      <c r="AR18" s="176"/>
    </row>
    <row r="19" spans="1:44" ht="15.95" customHeight="1" x14ac:dyDescent="0.15">
      <c r="A19" s="134"/>
      <c r="B19" s="390"/>
      <c r="C19" s="391"/>
      <c r="D19" s="392"/>
      <c r="E19" s="393"/>
      <c r="F19" s="177" t="s">
        <v>165</v>
      </c>
      <c r="G19" s="178" t="str">
        <f t="shared" ref="G19:AK19" si="24">IF(G18&lt;&gt;"",VLOOKUP(G18,$AC$164:$AL$187,9,FALSE),"")</f>
        <v/>
      </c>
      <c r="H19" s="179" t="str">
        <f t="shared" si="24"/>
        <v/>
      </c>
      <c r="I19" s="179" t="str">
        <f t="shared" si="24"/>
        <v/>
      </c>
      <c r="J19" s="179" t="str">
        <f t="shared" si="24"/>
        <v/>
      </c>
      <c r="K19" s="179" t="str">
        <f t="shared" si="24"/>
        <v/>
      </c>
      <c r="L19" s="179" t="str">
        <f t="shared" si="24"/>
        <v/>
      </c>
      <c r="M19" s="180" t="str">
        <f t="shared" si="24"/>
        <v/>
      </c>
      <c r="N19" s="178" t="str">
        <f t="shared" si="24"/>
        <v/>
      </c>
      <c r="O19" s="179" t="str">
        <f t="shared" si="24"/>
        <v/>
      </c>
      <c r="P19" s="179" t="str">
        <f t="shared" si="24"/>
        <v/>
      </c>
      <c r="Q19" s="179" t="str">
        <f t="shared" si="24"/>
        <v/>
      </c>
      <c r="R19" s="179" t="str">
        <f t="shared" si="24"/>
        <v/>
      </c>
      <c r="S19" s="179" t="str">
        <f t="shared" si="24"/>
        <v/>
      </c>
      <c r="T19" s="180" t="str">
        <f t="shared" si="24"/>
        <v/>
      </c>
      <c r="U19" s="178" t="str">
        <f t="shared" si="24"/>
        <v/>
      </c>
      <c r="V19" s="179" t="str">
        <f t="shared" si="24"/>
        <v/>
      </c>
      <c r="W19" s="179" t="str">
        <f t="shared" si="24"/>
        <v/>
      </c>
      <c r="X19" s="179" t="str">
        <f t="shared" si="24"/>
        <v/>
      </c>
      <c r="Y19" s="179" t="str">
        <f t="shared" si="24"/>
        <v/>
      </c>
      <c r="Z19" s="179" t="str">
        <f t="shared" si="24"/>
        <v/>
      </c>
      <c r="AA19" s="180" t="str">
        <f t="shared" si="24"/>
        <v/>
      </c>
      <c r="AB19" s="178" t="str">
        <f t="shared" si="24"/>
        <v/>
      </c>
      <c r="AC19" s="179" t="str">
        <f t="shared" si="24"/>
        <v/>
      </c>
      <c r="AD19" s="179" t="str">
        <f t="shared" si="24"/>
        <v/>
      </c>
      <c r="AE19" s="179" t="str">
        <f t="shared" si="24"/>
        <v/>
      </c>
      <c r="AF19" s="179" t="str">
        <f t="shared" si="24"/>
        <v/>
      </c>
      <c r="AG19" s="179" t="str">
        <f t="shared" si="24"/>
        <v/>
      </c>
      <c r="AH19" s="180" t="str">
        <f t="shared" si="24"/>
        <v/>
      </c>
      <c r="AI19" s="181" t="str">
        <f t="shared" si="24"/>
        <v/>
      </c>
      <c r="AJ19" s="179" t="str">
        <f t="shared" si="24"/>
        <v/>
      </c>
      <c r="AK19" s="179" t="str">
        <f t="shared" si="24"/>
        <v/>
      </c>
      <c r="AL19" s="182">
        <f t="shared" ref="AL19" si="25">SUM(G19:AH19)</f>
        <v>0</v>
      </c>
      <c r="AM19" s="183">
        <f t="shared" ref="AM19" si="26">AL19/4</f>
        <v>0</v>
      </c>
      <c r="AN19" s="184" t="str">
        <f t="shared" ref="AN19:AO19" si="27">IF(C18="","",C18)</f>
        <v/>
      </c>
      <c r="AO19" s="185" t="str">
        <f t="shared" si="27"/>
        <v/>
      </c>
      <c r="AP19" s="186" t="str">
        <f>IF(D18&lt;&gt;"",VLOOKUP(D18,$AU$2:$AV$6,2,FALSE),"")</f>
        <v/>
      </c>
      <c r="AQ19" s="183">
        <f t="shared" ref="AQ19" si="28">ROUNDDOWN(AL19/$AL$6,2)</f>
        <v>0</v>
      </c>
      <c r="AR19" s="183">
        <f t="shared" ref="AR19" si="29">IF(AP19=1,"",AQ19)</f>
        <v>0</v>
      </c>
    </row>
    <row r="20" spans="1:44" ht="15.95" customHeight="1" x14ac:dyDescent="0.15">
      <c r="A20" s="134"/>
      <c r="B20" s="390" t="s">
        <v>171</v>
      </c>
      <c r="C20" s="381"/>
      <c r="D20" s="383"/>
      <c r="E20" s="385"/>
      <c r="F20" s="167" t="s">
        <v>162</v>
      </c>
      <c r="G20" s="189"/>
      <c r="H20" s="169"/>
      <c r="I20" s="168"/>
      <c r="J20" s="168"/>
      <c r="K20" s="168"/>
      <c r="L20" s="168"/>
      <c r="M20" s="170"/>
      <c r="N20" s="189"/>
      <c r="O20" s="169"/>
      <c r="P20" s="168"/>
      <c r="Q20" s="168"/>
      <c r="R20" s="168"/>
      <c r="S20" s="168"/>
      <c r="T20" s="170"/>
      <c r="U20" s="189"/>
      <c r="V20" s="169"/>
      <c r="W20" s="168"/>
      <c r="X20" s="168"/>
      <c r="Y20" s="168"/>
      <c r="Z20" s="168"/>
      <c r="AA20" s="170"/>
      <c r="AB20" s="189"/>
      <c r="AC20" s="169"/>
      <c r="AD20" s="168"/>
      <c r="AE20" s="168"/>
      <c r="AF20" s="168"/>
      <c r="AG20" s="168"/>
      <c r="AH20" s="170"/>
      <c r="AI20" s="171"/>
      <c r="AJ20" s="168"/>
      <c r="AK20" s="168"/>
      <c r="AL20" s="172">
        <f t="shared" ref="AL20" si="30">SUM(G21:AK21)</f>
        <v>0</v>
      </c>
      <c r="AM20" s="173"/>
      <c r="AN20" s="174"/>
      <c r="AO20" s="175"/>
      <c r="AP20" s="173"/>
      <c r="AQ20" s="176"/>
      <c r="AR20" s="176"/>
    </row>
    <row r="21" spans="1:44" ht="15.95" customHeight="1" x14ac:dyDescent="0.15">
      <c r="A21" s="134"/>
      <c r="B21" s="390"/>
      <c r="C21" s="391"/>
      <c r="D21" s="392"/>
      <c r="E21" s="393"/>
      <c r="F21" s="177" t="s">
        <v>165</v>
      </c>
      <c r="G21" s="178" t="str">
        <f t="shared" ref="G21:AK21" si="31">IF(G20&lt;&gt;"",VLOOKUP(G20,$AC$164:$AL$187,9,FALSE),"")</f>
        <v/>
      </c>
      <c r="H21" s="179" t="str">
        <f t="shared" si="31"/>
        <v/>
      </c>
      <c r="I21" s="179" t="str">
        <f t="shared" si="31"/>
        <v/>
      </c>
      <c r="J21" s="179" t="str">
        <f t="shared" si="31"/>
        <v/>
      </c>
      <c r="K21" s="179" t="str">
        <f t="shared" si="31"/>
        <v/>
      </c>
      <c r="L21" s="179" t="str">
        <f t="shared" si="31"/>
        <v/>
      </c>
      <c r="M21" s="180" t="str">
        <f t="shared" si="31"/>
        <v/>
      </c>
      <c r="N21" s="178" t="str">
        <f t="shared" si="31"/>
        <v/>
      </c>
      <c r="O21" s="179" t="str">
        <f t="shared" si="31"/>
        <v/>
      </c>
      <c r="P21" s="179" t="str">
        <f t="shared" si="31"/>
        <v/>
      </c>
      <c r="Q21" s="179" t="str">
        <f t="shared" si="31"/>
        <v/>
      </c>
      <c r="R21" s="179" t="str">
        <f t="shared" si="31"/>
        <v/>
      </c>
      <c r="S21" s="179" t="str">
        <f t="shared" si="31"/>
        <v/>
      </c>
      <c r="T21" s="180" t="str">
        <f t="shared" si="31"/>
        <v/>
      </c>
      <c r="U21" s="178" t="str">
        <f t="shared" si="31"/>
        <v/>
      </c>
      <c r="V21" s="179" t="str">
        <f t="shared" si="31"/>
        <v/>
      </c>
      <c r="W21" s="179" t="str">
        <f t="shared" si="31"/>
        <v/>
      </c>
      <c r="X21" s="179" t="str">
        <f t="shared" si="31"/>
        <v/>
      </c>
      <c r="Y21" s="179" t="str">
        <f t="shared" si="31"/>
        <v/>
      </c>
      <c r="Z21" s="179" t="str">
        <f t="shared" si="31"/>
        <v/>
      </c>
      <c r="AA21" s="180" t="str">
        <f t="shared" si="31"/>
        <v/>
      </c>
      <c r="AB21" s="178" t="str">
        <f t="shared" si="31"/>
        <v/>
      </c>
      <c r="AC21" s="179" t="str">
        <f t="shared" si="31"/>
        <v/>
      </c>
      <c r="AD21" s="179" t="str">
        <f t="shared" si="31"/>
        <v/>
      </c>
      <c r="AE21" s="179" t="str">
        <f t="shared" si="31"/>
        <v/>
      </c>
      <c r="AF21" s="179" t="str">
        <f t="shared" si="31"/>
        <v/>
      </c>
      <c r="AG21" s="179" t="str">
        <f t="shared" si="31"/>
        <v/>
      </c>
      <c r="AH21" s="180" t="str">
        <f t="shared" si="31"/>
        <v/>
      </c>
      <c r="AI21" s="181" t="str">
        <f t="shared" si="31"/>
        <v/>
      </c>
      <c r="AJ21" s="179" t="str">
        <f t="shared" si="31"/>
        <v/>
      </c>
      <c r="AK21" s="179" t="str">
        <f t="shared" si="31"/>
        <v/>
      </c>
      <c r="AL21" s="182">
        <f t="shared" ref="AL21" si="32">SUM(G21:AH21)</f>
        <v>0</v>
      </c>
      <c r="AM21" s="183">
        <f t="shared" ref="AM21" si="33">AL21/4</f>
        <v>0</v>
      </c>
      <c r="AN21" s="184" t="str">
        <f t="shared" ref="AN21:AO21" si="34">IF(C20="","",C20)</f>
        <v/>
      </c>
      <c r="AO21" s="185" t="str">
        <f t="shared" si="34"/>
        <v/>
      </c>
      <c r="AP21" s="186" t="str">
        <f>IF(D20&lt;&gt;"",VLOOKUP(D20,$AU$2:$AV$6,2,FALSE),"")</f>
        <v/>
      </c>
      <c r="AQ21" s="183">
        <f t="shared" ref="AQ21" si="35">ROUNDDOWN(AL21/$AL$6,2)</f>
        <v>0</v>
      </c>
      <c r="AR21" s="183">
        <f t="shared" ref="AR21" si="36">IF(AP21=1,"",AQ21)</f>
        <v>0</v>
      </c>
    </row>
    <row r="22" spans="1:44" ht="15.95" customHeight="1" x14ac:dyDescent="0.15">
      <c r="A22" s="134"/>
      <c r="B22" s="390" t="s">
        <v>173</v>
      </c>
      <c r="C22" s="381"/>
      <c r="D22" s="383"/>
      <c r="E22" s="385"/>
      <c r="F22" s="167" t="s">
        <v>162</v>
      </c>
      <c r="G22" s="189"/>
      <c r="H22" s="169"/>
      <c r="I22" s="168"/>
      <c r="J22" s="168"/>
      <c r="K22" s="168"/>
      <c r="L22" s="168"/>
      <c r="M22" s="170"/>
      <c r="N22" s="189"/>
      <c r="O22" s="169"/>
      <c r="P22" s="168"/>
      <c r="Q22" s="168"/>
      <c r="R22" s="168"/>
      <c r="S22" s="168"/>
      <c r="T22" s="170"/>
      <c r="U22" s="189"/>
      <c r="V22" s="169"/>
      <c r="W22" s="168"/>
      <c r="X22" s="168"/>
      <c r="Y22" s="168"/>
      <c r="Z22" s="168"/>
      <c r="AA22" s="170"/>
      <c r="AB22" s="189"/>
      <c r="AC22" s="169"/>
      <c r="AD22" s="168"/>
      <c r="AE22" s="168"/>
      <c r="AF22" s="168"/>
      <c r="AG22" s="168"/>
      <c r="AH22" s="170"/>
      <c r="AI22" s="190"/>
      <c r="AJ22" s="169"/>
      <c r="AK22" s="169"/>
      <c r="AL22" s="172">
        <f t="shared" ref="AL22" si="37">SUM(G23:AK23)</f>
        <v>0</v>
      </c>
      <c r="AM22" s="173"/>
      <c r="AN22" s="174"/>
      <c r="AO22" s="175"/>
      <c r="AP22" s="173"/>
      <c r="AQ22" s="176"/>
      <c r="AR22" s="176"/>
    </row>
    <row r="23" spans="1:44" ht="15.95" customHeight="1" x14ac:dyDescent="0.15">
      <c r="A23" s="134"/>
      <c r="B23" s="390"/>
      <c r="C23" s="391"/>
      <c r="D23" s="392"/>
      <c r="E23" s="393"/>
      <c r="F23" s="177" t="s">
        <v>165</v>
      </c>
      <c r="G23" s="178" t="str">
        <f t="shared" ref="G23:AK23" si="38">IF(G22&lt;&gt;"",VLOOKUP(G22,$AC$164:$AL$187,9,FALSE),"")</f>
        <v/>
      </c>
      <c r="H23" s="179" t="str">
        <f t="shared" si="38"/>
        <v/>
      </c>
      <c r="I23" s="179" t="str">
        <f t="shared" si="38"/>
        <v/>
      </c>
      <c r="J23" s="179" t="str">
        <f t="shared" si="38"/>
        <v/>
      </c>
      <c r="K23" s="179" t="str">
        <f t="shared" si="38"/>
        <v/>
      </c>
      <c r="L23" s="179" t="str">
        <f t="shared" si="38"/>
        <v/>
      </c>
      <c r="M23" s="180" t="str">
        <f t="shared" si="38"/>
        <v/>
      </c>
      <c r="N23" s="178" t="str">
        <f t="shared" si="38"/>
        <v/>
      </c>
      <c r="O23" s="179" t="str">
        <f t="shared" si="38"/>
        <v/>
      </c>
      <c r="P23" s="179" t="str">
        <f t="shared" si="38"/>
        <v/>
      </c>
      <c r="Q23" s="179" t="str">
        <f t="shared" si="38"/>
        <v/>
      </c>
      <c r="R23" s="179" t="str">
        <f t="shared" si="38"/>
        <v/>
      </c>
      <c r="S23" s="179" t="str">
        <f t="shared" si="38"/>
        <v/>
      </c>
      <c r="T23" s="180" t="str">
        <f t="shared" si="38"/>
        <v/>
      </c>
      <c r="U23" s="178" t="str">
        <f t="shared" si="38"/>
        <v/>
      </c>
      <c r="V23" s="179" t="str">
        <f t="shared" si="38"/>
        <v/>
      </c>
      <c r="W23" s="179" t="str">
        <f t="shared" si="38"/>
        <v/>
      </c>
      <c r="X23" s="179" t="str">
        <f t="shared" si="38"/>
        <v/>
      </c>
      <c r="Y23" s="179" t="str">
        <f t="shared" si="38"/>
        <v/>
      </c>
      <c r="Z23" s="179" t="str">
        <f t="shared" si="38"/>
        <v/>
      </c>
      <c r="AA23" s="180" t="str">
        <f t="shared" si="38"/>
        <v/>
      </c>
      <c r="AB23" s="178" t="str">
        <f t="shared" si="38"/>
        <v/>
      </c>
      <c r="AC23" s="179" t="str">
        <f t="shared" si="38"/>
        <v/>
      </c>
      <c r="AD23" s="179" t="str">
        <f t="shared" si="38"/>
        <v/>
      </c>
      <c r="AE23" s="179" t="str">
        <f t="shared" si="38"/>
        <v/>
      </c>
      <c r="AF23" s="179" t="str">
        <f t="shared" si="38"/>
        <v/>
      </c>
      <c r="AG23" s="179" t="str">
        <f t="shared" si="38"/>
        <v/>
      </c>
      <c r="AH23" s="180" t="str">
        <f t="shared" si="38"/>
        <v/>
      </c>
      <c r="AI23" s="181" t="str">
        <f t="shared" si="38"/>
        <v/>
      </c>
      <c r="AJ23" s="179" t="str">
        <f t="shared" si="38"/>
        <v/>
      </c>
      <c r="AK23" s="179" t="str">
        <f t="shared" si="38"/>
        <v/>
      </c>
      <c r="AL23" s="182">
        <f t="shared" ref="AL23" si="39">SUM(G23:AH23)</f>
        <v>0</v>
      </c>
      <c r="AM23" s="183">
        <f t="shared" ref="AM23" si="40">AL23/4</f>
        <v>0</v>
      </c>
      <c r="AN23" s="184" t="str">
        <f t="shared" ref="AN23:AO23" si="41">IF(C22="","",C22)</f>
        <v/>
      </c>
      <c r="AO23" s="185" t="str">
        <f t="shared" si="41"/>
        <v/>
      </c>
      <c r="AP23" s="186" t="str">
        <f>IF(D22&lt;&gt;"",VLOOKUP(D22,$AU$2:$AV$6,2,FALSE),"")</f>
        <v/>
      </c>
      <c r="AQ23" s="183">
        <f t="shared" ref="AQ23" si="42">ROUNDDOWN(AL23/$AL$6,2)</f>
        <v>0</v>
      </c>
      <c r="AR23" s="183">
        <f t="shared" ref="AR23" si="43">IF(AP23=1,"",AQ23)</f>
        <v>0</v>
      </c>
    </row>
    <row r="24" spans="1:44" ht="15.95" customHeight="1" x14ac:dyDescent="0.15">
      <c r="A24" s="134"/>
      <c r="B24" s="390" t="s">
        <v>174</v>
      </c>
      <c r="C24" s="381"/>
      <c r="D24" s="383"/>
      <c r="E24" s="385"/>
      <c r="F24" s="167" t="s">
        <v>162</v>
      </c>
      <c r="G24" s="189"/>
      <c r="H24" s="169"/>
      <c r="I24" s="168"/>
      <c r="J24" s="168"/>
      <c r="K24" s="168"/>
      <c r="L24" s="168"/>
      <c r="M24" s="170"/>
      <c r="N24" s="189"/>
      <c r="O24" s="169"/>
      <c r="P24" s="168"/>
      <c r="Q24" s="168"/>
      <c r="R24" s="168"/>
      <c r="S24" s="168"/>
      <c r="T24" s="170"/>
      <c r="U24" s="189"/>
      <c r="V24" s="169"/>
      <c r="W24" s="168"/>
      <c r="X24" s="168"/>
      <c r="Y24" s="168"/>
      <c r="Z24" s="168"/>
      <c r="AA24" s="170"/>
      <c r="AB24" s="189"/>
      <c r="AC24" s="169"/>
      <c r="AD24" s="168"/>
      <c r="AE24" s="168"/>
      <c r="AF24" s="168"/>
      <c r="AG24" s="168"/>
      <c r="AH24" s="170"/>
      <c r="AI24" s="190"/>
      <c r="AJ24" s="169"/>
      <c r="AK24" s="169"/>
      <c r="AL24" s="172">
        <f t="shared" ref="AL24" si="44">SUM(G25:AK25)</f>
        <v>0</v>
      </c>
      <c r="AM24" s="173"/>
      <c r="AN24" s="174"/>
      <c r="AO24" s="175"/>
      <c r="AP24" s="173"/>
      <c r="AQ24" s="176"/>
      <c r="AR24" s="176"/>
    </row>
    <row r="25" spans="1:44" ht="15.95" customHeight="1" x14ac:dyDescent="0.15">
      <c r="A25" s="134"/>
      <c r="B25" s="390"/>
      <c r="C25" s="391"/>
      <c r="D25" s="392"/>
      <c r="E25" s="393"/>
      <c r="F25" s="177" t="s">
        <v>165</v>
      </c>
      <c r="G25" s="178" t="str">
        <f t="shared" ref="G25:AK25" si="45">IF(G24&lt;&gt;"",VLOOKUP(G24,$AC$164:$AL$187,9,FALSE),"")</f>
        <v/>
      </c>
      <c r="H25" s="179" t="str">
        <f t="shared" si="45"/>
        <v/>
      </c>
      <c r="I25" s="179" t="str">
        <f t="shared" si="45"/>
        <v/>
      </c>
      <c r="J25" s="179" t="str">
        <f t="shared" si="45"/>
        <v/>
      </c>
      <c r="K25" s="179" t="str">
        <f t="shared" si="45"/>
        <v/>
      </c>
      <c r="L25" s="179" t="str">
        <f t="shared" si="45"/>
        <v/>
      </c>
      <c r="M25" s="180" t="str">
        <f t="shared" si="45"/>
        <v/>
      </c>
      <c r="N25" s="178" t="str">
        <f t="shared" si="45"/>
        <v/>
      </c>
      <c r="O25" s="179" t="str">
        <f t="shared" si="45"/>
        <v/>
      </c>
      <c r="P25" s="179" t="str">
        <f t="shared" si="45"/>
        <v/>
      </c>
      <c r="Q25" s="179" t="str">
        <f t="shared" si="45"/>
        <v/>
      </c>
      <c r="R25" s="179" t="str">
        <f t="shared" si="45"/>
        <v/>
      </c>
      <c r="S25" s="179" t="str">
        <f t="shared" si="45"/>
        <v/>
      </c>
      <c r="T25" s="180" t="str">
        <f t="shared" si="45"/>
        <v/>
      </c>
      <c r="U25" s="178" t="str">
        <f t="shared" si="45"/>
        <v/>
      </c>
      <c r="V25" s="179" t="str">
        <f t="shared" si="45"/>
        <v/>
      </c>
      <c r="W25" s="179" t="str">
        <f t="shared" si="45"/>
        <v/>
      </c>
      <c r="X25" s="179" t="str">
        <f t="shared" si="45"/>
        <v/>
      </c>
      <c r="Y25" s="179" t="str">
        <f t="shared" si="45"/>
        <v/>
      </c>
      <c r="Z25" s="179" t="str">
        <f t="shared" si="45"/>
        <v/>
      </c>
      <c r="AA25" s="180" t="str">
        <f t="shared" si="45"/>
        <v/>
      </c>
      <c r="AB25" s="178" t="str">
        <f t="shared" si="45"/>
        <v/>
      </c>
      <c r="AC25" s="179" t="str">
        <f t="shared" si="45"/>
        <v/>
      </c>
      <c r="AD25" s="179" t="str">
        <f t="shared" si="45"/>
        <v/>
      </c>
      <c r="AE25" s="179" t="str">
        <f t="shared" si="45"/>
        <v/>
      </c>
      <c r="AF25" s="179" t="str">
        <f t="shared" si="45"/>
        <v/>
      </c>
      <c r="AG25" s="179" t="str">
        <f t="shared" si="45"/>
        <v/>
      </c>
      <c r="AH25" s="180" t="str">
        <f t="shared" si="45"/>
        <v/>
      </c>
      <c r="AI25" s="181" t="str">
        <f t="shared" si="45"/>
        <v/>
      </c>
      <c r="AJ25" s="179" t="str">
        <f t="shared" si="45"/>
        <v/>
      </c>
      <c r="AK25" s="179" t="str">
        <f t="shared" si="45"/>
        <v/>
      </c>
      <c r="AL25" s="182">
        <f t="shared" ref="AL25" si="46">SUM(G25:AH25)</f>
        <v>0</v>
      </c>
      <c r="AM25" s="183">
        <f t="shared" ref="AM25" si="47">AL25/4</f>
        <v>0</v>
      </c>
      <c r="AN25" s="184" t="str">
        <f t="shared" ref="AN25:AO25" si="48">IF(C24="","",C24)</f>
        <v/>
      </c>
      <c r="AO25" s="185" t="str">
        <f t="shared" si="48"/>
        <v/>
      </c>
      <c r="AP25" s="186" t="str">
        <f>IF(D24&lt;&gt;"",VLOOKUP(D24,$AU$2:$AV$6,2,FALSE),"")</f>
        <v/>
      </c>
      <c r="AQ25" s="183">
        <f t="shared" ref="AQ25" si="49">ROUNDDOWN(AL25/$AL$6,2)</f>
        <v>0</v>
      </c>
      <c r="AR25" s="183">
        <f t="shared" ref="AR25" si="50">IF(AP25=1,"",AQ25)</f>
        <v>0</v>
      </c>
    </row>
    <row r="26" spans="1:44" ht="15.95" customHeight="1" x14ac:dyDescent="0.15">
      <c r="A26" s="134"/>
      <c r="B26" s="390" t="s">
        <v>177</v>
      </c>
      <c r="C26" s="381"/>
      <c r="D26" s="383"/>
      <c r="E26" s="385"/>
      <c r="F26" s="167" t="s">
        <v>162</v>
      </c>
      <c r="G26" s="189"/>
      <c r="H26" s="169"/>
      <c r="I26" s="168"/>
      <c r="J26" s="168"/>
      <c r="K26" s="168"/>
      <c r="L26" s="168"/>
      <c r="M26" s="170"/>
      <c r="N26" s="189"/>
      <c r="O26" s="169"/>
      <c r="P26" s="168"/>
      <c r="Q26" s="168"/>
      <c r="R26" s="168"/>
      <c r="S26" s="168"/>
      <c r="T26" s="170"/>
      <c r="U26" s="189"/>
      <c r="V26" s="169"/>
      <c r="W26" s="168"/>
      <c r="X26" s="168"/>
      <c r="Y26" s="168"/>
      <c r="Z26" s="168"/>
      <c r="AA26" s="170"/>
      <c r="AB26" s="189"/>
      <c r="AC26" s="169"/>
      <c r="AD26" s="168"/>
      <c r="AE26" s="168"/>
      <c r="AF26" s="168"/>
      <c r="AG26" s="168"/>
      <c r="AH26" s="170"/>
      <c r="AI26" s="171"/>
      <c r="AJ26" s="168"/>
      <c r="AK26" s="168"/>
      <c r="AL26" s="172">
        <f t="shared" ref="AL26" si="51">SUM(G27:AK27)</f>
        <v>0</v>
      </c>
      <c r="AM26" s="173"/>
      <c r="AN26" s="174"/>
      <c r="AO26" s="175"/>
      <c r="AP26" s="173"/>
      <c r="AQ26" s="176"/>
      <c r="AR26" s="176"/>
    </row>
    <row r="27" spans="1:44" ht="15.95" customHeight="1" x14ac:dyDescent="0.15">
      <c r="A27" s="134"/>
      <c r="B27" s="390"/>
      <c r="C27" s="391"/>
      <c r="D27" s="392"/>
      <c r="E27" s="393"/>
      <c r="F27" s="177" t="s">
        <v>165</v>
      </c>
      <c r="G27" s="178" t="str">
        <f t="shared" ref="G27:AK27" si="52">IF(G26&lt;&gt;"",VLOOKUP(G26,$AC$164:$AL$187,9,FALSE),"")</f>
        <v/>
      </c>
      <c r="H27" s="179" t="str">
        <f t="shared" si="52"/>
        <v/>
      </c>
      <c r="I27" s="179" t="str">
        <f t="shared" si="52"/>
        <v/>
      </c>
      <c r="J27" s="179" t="str">
        <f t="shared" si="52"/>
        <v/>
      </c>
      <c r="K27" s="179" t="str">
        <f t="shared" si="52"/>
        <v/>
      </c>
      <c r="L27" s="179" t="str">
        <f t="shared" si="52"/>
        <v/>
      </c>
      <c r="M27" s="180" t="str">
        <f t="shared" si="52"/>
        <v/>
      </c>
      <c r="N27" s="178" t="str">
        <f t="shared" si="52"/>
        <v/>
      </c>
      <c r="O27" s="179" t="str">
        <f t="shared" si="52"/>
        <v/>
      </c>
      <c r="P27" s="179" t="str">
        <f t="shared" si="52"/>
        <v/>
      </c>
      <c r="Q27" s="179" t="str">
        <f t="shared" si="52"/>
        <v/>
      </c>
      <c r="R27" s="179" t="str">
        <f t="shared" si="52"/>
        <v/>
      </c>
      <c r="S27" s="179" t="str">
        <f t="shared" si="52"/>
        <v/>
      </c>
      <c r="T27" s="180" t="str">
        <f t="shared" si="52"/>
        <v/>
      </c>
      <c r="U27" s="178" t="str">
        <f t="shared" si="52"/>
        <v/>
      </c>
      <c r="V27" s="179" t="str">
        <f t="shared" si="52"/>
        <v/>
      </c>
      <c r="W27" s="179" t="str">
        <f t="shared" si="52"/>
        <v/>
      </c>
      <c r="X27" s="179" t="str">
        <f t="shared" si="52"/>
        <v/>
      </c>
      <c r="Y27" s="179" t="str">
        <f t="shared" si="52"/>
        <v/>
      </c>
      <c r="Z27" s="179" t="str">
        <f t="shared" si="52"/>
        <v/>
      </c>
      <c r="AA27" s="180" t="str">
        <f t="shared" si="52"/>
        <v/>
      </c>
      <c r="AB27" s="178" t="str">
        <f t="shared" si="52"/>
        <v/>
      </c>
      <c r="AC27" s="179" t="str">
        <f t="shared" si="52"/>
        <v/>
      </c>
      <c r="AD27" s="179" t="str">
        <f t="shared" si="52"/>
        <v/>
      </c>
      <c r="AE27" s="179" t="str">
        <f t="shared" si="52"/>
        <v/>
      </c>
      <c r="AF27" s="179" t="str">
        <f t="shared" si="52"/>
        <v/>
      </c>
      <c r="AG27" s="179" t="str">
        <f t="shared" si="52"/>
        <v/>
      </c>
      <c r="AH27" s="180" t="str">
        <f t="shared" si="52"/>
        <v/>
      </c>
      <c r="AI27" s="181" t="str">
        <f t="shared" si="52"/>
        <v/>
      </c>
      <c r="AJ27" s="179" t="str">
        <f t="shared" si="52"/>
        <v/>
      </c>
      <c r="AK27" s="179" t="str">
        <f t="shared" si="52"/>
        <v/>
      </c>
      <c r="AL27" s="182">
        <f t="shared" ref="AL27" si="53">SUM(G27:AH27)</f>
        <v>0</v>
      </c>
      <c r="AM27" s="183">
        <f t="shared" ref="AM27" si="54">AL27/4</f>
        <v>0</v>
      </c>
      <c r="AN27" s="184" t="str">
        <f t="shared" ref="AN27:AO27" si="55">IF(C26="","",C26)</f>
        <v/>
      </c>
      <c r="AO27" s="185" t="str">
        <f t="shared" si="55"/>
        <v/>
      </c>
      <c r="AP27" s="186" t="str">
        <f>IF(D26&lt;&gt;"",VLOOKUP(D26,$AU$2:$AV$6,2,FALSE),"")</f>
        <v/>
      </c>
      <c r="AQ27" s="183">
        <f t="shared" ref="AQ27" si="56">ROUNDDOWN(AL27/$AL$6,2)</f>
        <v>0</v>
      </c>
      <c r="AR27" s="183">
        <f t="shared" ref="AR27" si="57">IF(AP27=1,"",AQ27)</f>
        <v>0</v>
      </c>
    </row>
    <row r="28" spans="1:44" ht="15.95" customHeight="1" x14ac:dyDescent="0.15">
      <c r="A28" s="134"/>
      <c r="B28" s="390" t="s">
        <v>178</v>
      </c>
      <c r="C28" s="381"/>
      <c r="D28" s="383"/>
      <c r="E28" s="385"/>
      <c r="F28" s="167" t="s">
        <v>162</v>
      </c>
      <c r="G28" s="189"/>
      <c r="H28" s="169"/>
      <c r="I28" s="168"/>
      <c r="J28" s="168"/>
      <c r="K28" s="168"/>
      <c r="L28" s="168"/>
      <c r="M28" s="170"/>
      <c r="N28" s="189"/>
      <c r="O28" s="169"/>
      <c r="P28" s="168"/>
      <c r="Q28" s="168"/>
      <c r="R28" s="168"/>
      <c r="S28" s="168"/>
      <c r="T28" s="170"/>
      <c r="U28" s="189"/>
      <c r="V28" s="169"/>
      <c r="W28" s="168"/>
      <c r="X28" s="168"/>
      <c r="Y28" s="168"/>
      <c r="Z28" s="168"/>
      <c r="AA28" s="170"/>
      <c r="AB28" s="189"/>
      <c r="AC28" s="169"/>
      <c r="AD28" s="168"/>
      <c r="AE28" s="168"/>
      <c r="AF28" s="168"/>
      <c r="AG28" s="168"/>
      <c r="AH28" s="170"/>
      <c r="AI28" s="171"/>
      <c r="AJ28" s="168"/>
      <c r="AK28" s="168"/>
      <c r="AL28" s="172">
        <f t="shared" ref="AL28" si="58">SUM(G29:AK29)</f>
        <v>0</v>
      </c>
      <c r="AM28" s="173"/>
      <c r="AN28" s="174"/>
      <c r="AO28" s="175"/>
      <c r="AP28" s="173"/>
      <c r="AQ28" s="176"/>
      <c r="AR28" s="176"/>
    </row>
    <row r="29" spans="1:44" ht="15.95" customHeight="1" x14ac:dyDescent="0.15">
      <c r="A29" s="134"/>
      <c r="B29" s="390"/>
      <c r="C29" s="391"/>
      <c r="D29" s="392"/>
      <c r="E29" s="393"/>
      <c r="F29" s="177" t="s">
        <v>165</v>
      </c>
      <c r="G29" s="178" t="str">
        <f t="shared" ref="G29:AK29" si="59">IF(G28&lt;&gt;"",VLOOKUP(G28,$AC$164:$AL$187,9,FALSE),"")</f>
        <v/>
      </c>
      <c r="H29" s="179" t="str">
        <f t="shared" si="59"/>
        <v/>
      </c>
      <c r="I29" s="179" t="str">
        <f t="shared" si="59"/>
        <v/>
      </c>
      <c r="J29" s="179" t="str">
        <f t="shared" si="59"/>
        <v/>
      </c>
      <c r="K29" s="179" t="str">
        <f t="shared" si="59"/>
        <v/>
      </c>
      <c r="L29" s="179" t="str">
        <f t="shared" si="59"/>
        <v/>
      </c>
      <c r="M29" s="180" t="str">
        <f t="shared" si="59"/>
        <v/>
      </c>
      <c r="N29" s="178" t="str">
        <f t="shared" si="59"/>
        <v/>
      </c>
      <c r="O29" s="179" t="str">
        <f t="shared" si="59"/>
        <v/>
      </c>
      <c r="P29" s="179" t="str">
        <f t="shared" si="59"/>
        <v/>
      </c>
      <c r="Q29" s="179" t="str">
        <f t="shared" si="59"/>
        <v/>
      </c>
      <c r="R29" s="179" t="str">
        <f t="shared" si="59"/>
        <v/>
      </c>
      <c r="S29" s="179" t="str">
        <f t="shared" si="59"/>
        <v/>
      </c>
      <c r="T29" s="180" t="str">
        <f t="shared" si="59"/>
        <v/>
      </c>
      <c r="U29" s="178" t="str">
        <f t="shared" si="59"/>
        <v/>
      </c>
      <c r="V29" s="179" t="str">
        <f t="shared" si="59"/>
        <v/>
      </c>
      <c r="W29" s="179" t="str">
        <f t="shared" si="59"/>
        <v/>
      </c>
      <c r="X29" s="179" t="str">
        <f t="shared" si="59"/>
        <v/>
      </c>
      <c r="Y29" s="179" t="str">
        <f t="shared" si="59"/>
        <v/>
      </c>
      <c r="Z29" s="179" t="str">
        <f t="shared" si="59"/>
        <v/>
      </c>
      <c r="AA29" s="180" t="str">
        <f t="shared" si="59"/>
        <v/>
      </c>
      <c r="AB29" s="178" t="str">
        <f t="shared" si="59"/>
        <v/>
      </c>
      <c r="AC29" s="179" t="str">
        <f t="shared" si="59"/>
        <v/>
      </c>
      <c r="AD29" s="179" t="str">
        <f t="shared" si="59"/>
        <v/>
      </c>
      <c r="AE29" s="179" t="str">
        <f t="shared" si="59"/>
        <v/>
      </c>
      <c r="AF29" s="179" t="str">
        <f t="shared" si="59"/>
        <v/>
      </c>
      <c r="AG29" s="179" t="str">
        <f t="shared" si="59"/>
        <v/>
      </c>
      <c r="AH29" s="180" t="str">
        <f t="shared" si="59"/>
        <v/>
      </c>
      <c r="AI29" s="181" t="str">
        <f t="shared" si="59"/>
        <v/>
      </c>
      <c r="AJ29" s="179" t="str">
        <f t="shared" si="59"/>
        <v/>
      </c>
      <c r="AK29" s="179" t="str">
        <f t="shared" si="59"/>
        <v/>
      </c>
      <c r="AL29" s="182">
        <f t="shared" ref="AL29" si="60">SUM(G29:AH29)</f>
        <v>0</v>
      </c>
      <c r="AM29" s="183">
        <f t="shared" ref="AM29" si="61">AL29/4</f>
        <v>0</v>
      </c>
      <c r="AN29" s="184" t="str">
        <f t="shared" ref="AN29:AO29" si="62">IF(C28="","",C28)</f>
        <v/>
      </c>
      <c r="AO29" s="185" t="str">
        <f t="shared" si="62"/>
        <v/>
      </c>
      <c r="AP29" s="186" t="str">
        <f>IF(D28&lt;&gt;"",VLOOKUP(D28,$AU$2:$AV$6,2,FALSE),"")</f>
        <v/>
      </c>
      <c r="AQ29" s="183">
        <f t="shared" ref="AQ29" si="63">ROUNDDOWN(AL29/$AL$6,2)</f>
        <v>0</v>
      </c>
      <c r="AR29" s="183">
        <f t="shared" ref="AR29" si="64">IF(AP29=1,"",AQ29)</f>
        <v>0</v>
      </c>
    </row>
    <row r="30" spans="1:44" ht="15.95" customHeight="1" x14ac:dyDescent="0.15">
      <c r="A30" s="134"/>
      <c r="B30" s="390" t="s">
        <v>179</v>
      </c>
      <c r="C30" s="381"/>
      <c r="D30" s="383"/>
      <c r="E30" s="385"/>
      <c r="F30" s="167" t="s">
        <v>162</v>
      </c>
      <c r="G30" s="189"/>
      <c r="H30" s="169"/>
      <c r="I30" s="168"/>
      <c r="J30" s="168"/>
      <c r="K30" s="168"/>
      <c r="L30" s="168"/>
      <c r="M30" s="170"/>
      <c r="N30" s="189"/>
      <c r="O30" s="169"/>
      <c r="P30" s="168"/>
      <c r="Q30" s="168"/>
      <c r="R30" s="168"/>
      <c r="S30" s="168"/>
      <c r="T30" s="170"/>
      <c r="U30" s="189"/>
      <c r="V30" s="169"/>
      <c r="W30" s="168"/>
      <c r="X30" s="168"/>
      <c r="Y30" s="168"/>
      <c r="Z30" s="168"/>
      <c r="AA30" s="170"/>
      <c r="AB30" s="189"/>
      <c r="AC30" s="169"/>
      <c r="AD30" s="168"/>
      <c r="AE30" s="168"/>
      <c r="AF30" s="168"/>
      <c r="AG30" s="168"/>
      <c r="AH30" s="170"/>
      <c r="AI30" s="190"/>
      <c r="AJ30" s="169"/>
      <c r="AK30" s="169"/>
      <c r="AL30" s="172">
        <f t="shared" ref="AL30" si="65">SUM(G31:AK31)</f>
        <v>0</v>
      </c>
      <c r="AM30" s="173"/>
      <c r="AN30" s="174"/>
      <c r="AO30" s="175"/>
      <c r="AP30" s="173"/>
      <c r="AQ30" s="176"/>
      <c r="AR30" s="176"/>
    </row>
    <row r="31" spans="1:44" ht="15.95" customHeight="1" x14ac:dyDescent="0.15">
      <c r="A31" s="134"/>
      <c r="B31" s="390"/>
      <c r="C31" s="391"/>
      <c r="D31" s="392"/>
      <c r="E31" s="393"/>
      <c r="F31" s="177" t="s">
        <v>165</v>
      </c>
      <c r="G31" s="178" t="str">
        <f t="shared" ref="G31:AK31" si="66">IF(G30&lt;&gt;"",VLOOKUP(G30,$AC$164:$AL$187,9,FALSE),"")</f>
        <v/>
      </c>
      <c r="H31" s="179" t="str">
        <f t="shared" si="66"/>
        <v/>
      </c>
      <c r="I31" s="179" t="str">
        <f t="shared" si="66"/>
        <v/>
      </c>
      <c r="J31" s="179" t="str">
        <f t="shared" si="66"/>
        <v/>
      </c>
      <c r="K31" s="179" t="str">
        <f t="shared" si="66"/>
        <v/>
      </c>
      <c r="L31" s="179" t="str">
        <f t="shared" si="66"/>
        <v/>
      </c>
      <c r="M31" s="180" t="str">
        <f t="shared" si="66"/>
        <v/>
      </c>
      <c r="N31" s="178" t="str">
        <f t="shared" si="66"/>
        <v/>
      </c>
      <c r="O31" s="179" t="str">
        <f t="shared" si="66"/>
        <v/>
      </c>
      <c r="P31" s="179" t="str">
        <f t="shared" si="66"/>
        <v/>
      </c>
      <c r="Q31" s="179" t="str">
        <f t="shared" si="66"/>
        <v/>
      </c>
      <c r="R31" s="179" t="str">
        <f t="shared" si="66"/>
        <v/>
      </c>
      <c r="S31" s="179" t="str">
        <f t="shared" si="66"/>
        <v/>
      </c>
      <c r="T31" s="180" t="str">
        <f t="shared" si="66"/>
        <v/>
      </c>
      <c r="U31" s="178" t="str">
        <f t="shared" si="66"/>
        <v/>
      </c>
      <c r="V31" s="179" t="str">
        <f t="shared" si="66"/>
        <v/>
      </c>
      <c r="W31" s="179" t="str">
        <f t="shared" si="66"/>
        <v/>
      </c>
      <c r="X31" s="179" t="str">
        <f t="shared" si="66"/>
        <v/>
      </c>
      <c r="Y31" s="179" t="str">
        <f t="shared" si="66"/>
        <v/>
      </c>
      <c r="Z31" s="179" t="str">
        <f t="shared" si="66"/>
        <v/>
      </c>
      <c r="AA31" s="180" t="str">
        <f t="shared" si="66"/>
        <v/>
      </c>
      <c r="AB31" s="178" t="str">
        <f t="shared" si="66"/>
        <v/>
      </c>
      <c r="AC31" s="179" t="str">
        <f t="shared" si="66"/>
        <v/>
      </c>
      <c r="AD31" s="179" t="str">
        <f t="shared" si="66"/>
        <v/>
      </c>
      <c r="AE31" s="179" t="str">
        <f t="shared" si="66"/>
        <v/>
      </c>
      <c r="AF31" s="179" t="str">
        <f t="shared" si="66"/>
        <v/>
      </c>
      <c r="AG31" s="179" t="str">
        <f t="shared" si="66"/>
        <v/>
      </c>
      <c r="AH31" s="180" t="str">
        <f t="shared" si="66"/>
        <v/>
      </c>
      <c r="AI31" s="181" t="str">
        <f t="shared" si="66"/>
        <v/>
      </c>
      <c r="AJ31" s="179" t="str">
        <f t="shared" si="66"/>
        <v/>
      </c>
      <c r="AK31" s="179" t="str">
        <f t="shared" si="66"/>
        <v/>
      </c>
      <c r="AL31" s="182">
        <f t="shared" ref="AL31" si="67">SUM(G31:AH31)</f>
        <v>0</v>
      </c>
      <c r="AM31" s="183">
        <f t="shared" ref="AM31" si="68">AL31/4</f>
        <v>0</v>
      </c>
      <c r="AN31" s="184" t="str">
        <f t="shared" ref="AN31:AO31" si="69">IF(C30="","",C30)</f>
        <v/>
      </c>
      <c r="AO31" s="185" t="str">
        <f t="shared" si="69"/>
        <v/>
      </c>
      <c r="AP31" s="186" t="str">
        <f>IF(D30&lt;&gt;"",VLOOKUP(D30,$AU$2:$AV$6,2,FALSE),"")</f>
        <v/>
      </c>
      <c r="AQ31" s="183">
        <f t="shared" ref="AQ31" si="70">ROUNDDOWN(AL31/$AL$6,2)</f>
        <v>0</v>
      </c>
      <c r="AR31" s="183">
        <f t="shared" ref="AR31" si="71">IF(AP31=1,"",AQ31)</f>
        <v>0</v>
      </c>
    </row>
    <row r="32" spans="1:44" ht="15.95" customHeight="1" x14ac:dyDescent="0.15">
      <c r="A32" s="134"/>
      <c r="B32" s="390" t="s">
        <v>180</v>
      </c>
      <c r="C32" s="381"/>
      <c r="D32" s="383"/>
      <c r="E32" s="385"/>
      <c r="F32" s="167" t="s">
        <v>162</v>
      </c>
      <c r="G32" s="189"/>
      <c r="H32" s="169"/>
      <c r="I32" s="168"/>
      <c r="J32" s="168"/>
      <c r="K32" s="168"/>
      <c r="L32" s="168"/>
      <c r="M32" s="170"/>
      <c r="N32" s="189"/>
      <c r="O32" s="169"/>
      <c r="P32" s="168"/>
      <c r="Q32" s="168"/>
      <c r="R32" s="168"/>
      <c r="S32" s="168"/>
      <c r="T32" s="170"/>
      <c r="U32" s="189"/>
      <c r="V32" s="169"/>
      <c r="W32" s="168"/>
      <c r="X32" s="168"/>
      <c r="Y32" s="168"/>
      <c r="Z32" s="168"/>
      <c r="AA32" s="170"/>
      <c r="AB32" s="189"/>
      <c r="AC32" s="169"/>
      <c r="AD32" s="168"/>
      <c r="AE32" s="168"/>
      <c r="AF32" s="168"/>
      <c r="AG32" s="168"/>
      <c r="AH32" s="170"/>
      <c r="AI32" s="190"/>
      <c r="AJ32" s="169"/>
      <c r="AK32" s="169"/>
      <c r="AL32" s="172">
        <f t="shared" ref="AL32" si="72">SUM(G33:AK33)</f>
        <v>0</v>
      </c>
      <c r="AM32" s="173"/>
      <c r="AN32" s="174"/>
      <c r="AO32" s="175"/>
      <c r="AP32" s="173"/>
      <c r="AQ32" s="176"/>
      <c r="AR32" s="176"/>
    </row>
    <row r="33" spans="1:44" ht="15.95" customHeight="1" x14ac:dyDescent="0.15">
      <c r="A33" s="134"/>
      <c r="B33" s="390"/>
      <c r="C33" s="391"/>
      <c r="D33" s="392"/>
      <c r="E33" s="393"/>
      <c r="F33" s="177" t="s">
        <v>165</v>
      </c>
      <c r="G33" s="178" t="str">
        <f t="shared" ref="G33:AK33" si="73">IF(G32&lt;&gt;"",VLOOKUP(G32,$AC$164:$AL$187,9,FALSE),"")</f>
        <v/>
      </c>
      <c r="H33" s="179" t="str">
        <f t="shared" si="73"/>
        <v/>
      </c>
      <c r="I33" s="179" t="str">
        <f t="shared" si="73"/>
        <v/>
      </c>
      <c r="J33" s="179" t="str">
        <f t="shared" si="73"/>
        <v/>
      </c>
      <c r="K33" s="179" t="str">
        <f t="shared" si="73"/>
        <v/>
      </c>
      <c r="L33" s="179" t="str">
        <f t="shared" si="73"/>
        <v/>
      </c>
      <c r="M33" s="180" t="str">
        <f t="shared" si="73"/>
        <v/>
      </c>
      <c r="N33" s="178" t="str">
        <f t="shared" si="73"/>
        <v/>
      </c>
      <c r="O33" s="179" t="str">
        <f t="shared" si="73"/>
        <v/>
      </c>
      <c r="P33" s="179" t="str">
        <f t="shared" si="73"/>
        <v/>
      </c>
      <c r="Q33" s="179" t="str">
        <f t="shared" si="73"/>
        <v/>
      </c>
      <c r="R33" s="179" t="str">
        <f t="shared" si="73"/>
        <v/>
      </c>
      <c r="S33" s="179" t="str">
        <f t="shared" si="73"/>
        <v/>
      </c>
      <c r="T33" s="180" t="str">
        <f t="shared" si="73"/>
        <v/>
      </c>
      <c r="U33" s="178" t="str">
        <f t="shared" si="73"/>
        <v/>
      </c>
      <c r="V33" s="179" t="str">
        <f t="shared" si="73"/>
        <v/>
      </c>
      <c r="W33" s="179" t="str">
        <f t="shared" si="73"/>
        <v/>
      </c>
      <c r="X33" s="179" t="str">
        <f t="shared" si="73"/>
        <v/>
      </c>
      <c r="Y33" s="179" t="str">
        <f t="shared" si="73"/>
        <v/>
      </c>
      <c r="Z33" s="179" t="str">
        <f t="shared" si="73"/>
        <v/>
      </c>
      <c r="AA33" s="180" t="str">
        <f t="shared" si="73"/>
        <v/>
      </c>
      <c r="AB33" s="178" t="str">
        <f t="shared" si="73"/>
        <v/>
      </c>
      <c r="AC33" s="179" t="str">
        <f t="shared" si="73"/>
        <v/>
      </c>
      <c r="AD33" s="179" t="str">
        <f t="shared" si="73"/>
        <v/>
      </c>
      <c r="AE33" s="179" t="str">
        <f t="shared" si="73"/>
        <v/>
      </c>
      <c r="AF33" s="179" t="str">
        <f t="shared" si="73"/>
        <v/>
      </c>
      <c r="AG33" s="179" t="str">
        <f t="shared" si="73"/>
        <v/>
      </c>
      <c r="AH33" s="180" t="str">
        <f t="shared" si="73"/>
        <v/>
      </c>
      <c r="AI33" s="181" t="str">
        <f t="shared" si="73"/>
        <v/>
      </c>
      <c r="AJ33" s="179" t="str">
        <f t="shared" si="73"/>
        <v/>
      </c>
      <c r="AK33" s="179" t="str">
        <f t="shared" si="73"/>
        <v/>
      </c>
      <c r="AL33" s="182">
        <f t="shared" ref="AL33" si="74">SUM(G33:AH33)</f>
        <v>0</v>
      </c>
      <c r="AM33" s="183">
        <f t="shared" ref="AM33" si="75">AL33/4</f>
        <v>0</v>
      </c>
      <c r="AN33" s="184" t="str">
        <f t="shared" ref="AN33:AO33" si="76">IF(C32="","",C32)</f>
        <v/>
      </c>
      <c r="AO33" s="185" t="str">
        <f t="shared" si="76"/>
        <v/>
      </c>
      <c r="AP33" s="186" t="str">
        <f>IF(D32&lt;&gt;"",VLOOKUP(D32,$AU$2:$AV$6,2,FALSE),"")</f>
        <v/>
      </c>
      <c r="AQ33" s="183">
        <f t="shared" ref="AQ33" si="77">ROUNDDOWN(AL33/$AL$6,2)</f>
        <v>0</v>
      </c>
      <c r="AR33" s="183">
        <f t="shared" ref="AR33" si="78">IF(AP33=1,"",AQ33)</f>
        <v>0</v>
      </c>
    </row>
    <row r="34" spans="1:44" ht="15.95" customHeight="1" x14ac:dyDescent="0.15">
      <c r="A34" s="134"/>
      <c r="B34" s="390" t="s">
        <v>181</v>
      </c>
      <c r="C34" s="381"/>
      <c r="D34" s="383"/>
      <c r="E34" s="385"/>
      <c r="F34" s="167" t="s">
        <v>162</v>
      </c>
      <c r="G34" s="189"/>
      <c r="H34" s="169"/>
      <c r="I34" s="168"/>
      <c r="J34" s="168"/>
      <c r="K34" s="168"/>
      <c r="L34" s="168"/>
      <c r="M34" s="170"/>
      <c r="N34" s="189"/>
      <c r="O34" s="169"/>
      <c r="P34" s="168"/>
      <c r="Q34" s="168"/>
      <c r="R34" s="168"/>
      <c r="S34" s="168"/>
      <c r="T34" s="170"/>
      <c r="U34" s="189"/>
      <c r="V34" s="169"/>
      <c r="W34" s="168"/>
      <c r="X34" s="168"/>
      <c r="Y34" s="168"/>
      <c r="Z34" s="168"/>
      <c r="AA34" s="170"/>
      <c r="AB34" s="189"/>
      <c r="AC34" s="169"/>
      <c r="AD34" s="168"/>
      <c r="AE34" s="168"/>
      <c r="AF34" s="168"/>
      <c r="AG34" s="168"/>
      <c r="AH34" s="170"/>
      <c r="AI34" s="171"/>
      <c r="AJ34" s="168"/>
      <c r="AK34" s="168"/>
      <c r="AL34" s="172">
        <f t="shared" ref="AL34" si="79">SUM(G35:AK35)</f>
        <v>0</v>
      </c>
      <c r="AM34" s="173"/>
      <c r="AN34" s="174"/>
      <c r="AO34" s="175"/>
      <c r="AP34" s="173"/>
      <c r="AQ34" s="176"/>
      <c r="AR34" s="176"/>
    </row>
    <row r="35" spans="1:44" ht="15.95" customHeight="1" x14ac:dyDescent="0.15">
      <c r="A35" s="134"/>
      <c r="B35" s="390"/>
      <c r="C35" s="391"/>
      <c r="D35" s="392"/>
      <c r="E35" s="393"/>
      <c r="F35" s="177" t="s">
        <v>165</v>
      </c>
      <c r="G35" s="178" t="str">
        <f t="shared" ref="G35:AK35" si="80">IF(G34&lt;&gt;"",VLOOKUP(G34,$AC$164:$AL$187,9,FALSE),"")</f>
        <v/>
      </c>
      <c r="H35" s="179" t="str">
        <f t="shared" si="80"/>
        <v/>
      </c>
      <c r="I35" s="179" t="str">
        <f t="shared" si="80"/>
        <v/>
      </c>
      <c r="J35" s="179" t="str">
        <f t="shared" si="80"/>
        <v/>
      </c>
      <c r="K35" s="179" t="str">
        <f t="shared" si="80"/>
        <v/>
      </c>
      <c r="L35" s="179" t="str">
        <f t="shared" si="80"/>
        <v/>
      </c>
      <c r="M35" s="180" t="str">
        <f t="shared" si="80"/>
        <v/>
      </c>
      <c r="N35" s="178" t="str">
        <f t="shared" si="80"/>
        <v/>
      </c>
      <c r="O35" s="179" t="str">
        <f t="shared" si="80"/>
        <v/>
      </c>
      <c r="P35" s="179" t="str">
        <f t="shared" si="80"/>
        <v/>
      </c>
      <c r="Q35" s="179" t="str">
        <f t="shared" si="80"/>
        <v/>
      </c>
      <c r="R35" s="179" t="str">
        <f t="shared" si="80"/>
        <v/>
      </c>
      <c r="S35" s="179" t="str">
        <f t="shared" si="80"/>
        <v/>
      </c>
      <c r="T35" s="180" t="str">
        <f t="shared" si="80"/>
        <v/>
      </c>
      <c r="U35" s="178" t="str">
        <f t="shared" si="80"/>
        <v/>
      </c>
      <c r="V35" s="179" t="str">
        <f t="shared" si="80"/>
        <v/>
      </c>
      <c r="W35" s="179" t="str">
        <f t="shared" si="80"/>
        <v/>
      </c>
      <c r="X35" s="179" t="str">
        <f t="shared" si="80"/>
        <v/>
      </c>
      <c r="Y35" s="179" t="str">
        <f t="shared" si="80"/>
        <v/>
      </c>
      <c r="Z35" s="179" t="str">
        <f t="shared" si="80"/>
        <v/>
      </c>
      <c r="AA35" s="180" t="str">
        <f t="shared" si="80"/>
        <v/>
      </c>
      <c r="AB35" s="178" t="str">
        <f t="shared" si="80"/>
        <v/>
      </c>
      <c r="AC35" s="179" t="str">
        <f t="shared" si="80"/>
        <v/>
      </c>
      <c r="AD35" s="179" t="str">
        <f t="shared" si="80"/>
        <v/>
      </c>
      <c r="AE35" s="179" t="str">
        <f t="shared" si="80"/>
        <v/>
      </c>
      <c r="AF35" s="179" t="str">
        <f t="shared" si="80"/>
        <v/>
      </c>
      <c r="AG35" s="179" t="str">
        <f t="shared" si="80"/>
        <v/>
      </c>
      <c r="AH35" s="180" t="str">
        <f t="shared" si="80"/>
        <v/>
      </c>
      <c r="AI35" s="181" t="str">
        <f t="shared" si="80"/>
        <v/>
      </c>
      <c r="AJ35" s="179" t="str">
        <f t="shared" si="80"/>
        <v/>
      </c>
      <c r="AK35" s="179" t="str">
        <f t="shared" si="80"/>
        <v/>
      </c>
      <c r="AL35" s="182">
        <f t="shared" ref="AL35" si="81">SUM(G35:AH35)</f>
        <v>0</v>
      </c>
      <c r="AM35" s="183">
        <f t="shared" ref="AM35" si="82">AL35/4</f>
        <v>0</v>
      </c>
      <c r="AN35" s="184" t="str">
        <f t="shared" ref="AN35:AO35" si="83">IF(C34="","",C34)</f>
        <v/>
      </c>
      <c r="AO35" s="185" t="str">
        <f t="shared" si="83"/>
        <v/>
      </c>
      <c r="AP35" s="186" t="str">
        <f>IF(D34&lt;&gt;"",VLOOKUP(D34,$AU$2:$AV$6,2,FALSE),"")</f>
        <v/>
      </c>
      <c r="AQ35" s="183">
        <f t="shared" ref="AQ35" si="84">ROUNDDOWN(AL35/$AL$6,2)</f>
        <v>0</v>
      </c>
      <c r="AR35" s="183">
        <f t="shared" ref="AR35" si="85">IF(AP35=1,"",AQ35)</f>
        <v>0</v>
      </c>
    </row>
    <row r="36" spans="1:44" ht="15.95" customHeight="1" x14ac:dyDescent="0.15">
      <c r="A36" s="134"/>
      <c r="B36" s="390" t="s">
        <v>182</v>
      </c>
      <c r="C36" s="381"/>
      <c r="D36" s="383"/>
      <c r="E36" s="385"/>
      <c r="F36" s="167" t="s">
        <v>162</v>
      </c>
      <c r="G36" s="189"/>
      <c r="H36" s="169"/>
      <c r="I36" s="168"/>
      <c r="J36" s="168"/>
      <c r="K36" s="168"/>
      <c r="L36" s="168"/>
      <c r="M36" s="170"/>
      <c r="N36" s="189"/>
      <c r="O36" s="169"/>
      <c r="P36" s="168"/>
      <c r="Q36" s="168"/>
      <c r="R36" s="168"/>
      <c r="S36" s="168"/>
      <c r="T36" s="170"/>
      <c r="U36" s="189"/>
      <c r="V36" s="169"/>
      <c r="W36" s="168"/>
      <c r="X36" s="168"/>
      <c r="Y36" s="168"/>
      <c r="Z36" s="168"/>
      <c r="AA36" s="170"/>
      <c r="AB36" s="189"/>
      <c r="AC36" s="169"/>
      <c r="AD36" s="168"/>
      <c r="AE36" s="168"/>
      <c r="AF36" s="168"/>
      <c r="AG36" s="168"/>
      <c r="AH36" s="170"/>
      <c r="AI36" s="171"/>
      <c r="AJ36" s="168"/>
      <c r="AK36" s="168"/>
      <c r="AL36" s="172">
        <f t="shared" ref="AL36" si="86">SUM(G37:AK37)</f>
        <v>0</v>
      </c>
      <c r="AM36" s="173"/>
      <c r="AN36" s="174"/>
      <c r="AO36" s="175"/>
      <c r="AP36" s="173"/>
      <c r="AQ36" s="176"/>
      <c r="AR36" s="176"/>
    </row>
    <row r="37" spans="1:44" ht="15.95" customHeight="1" x14ac:dyDescent="0.15">
      <c r="A37" s="134"/>
      <c r="B37" s="390"/>
      <c r="C37" s="391"/>
      <c r="D37" s="392"/>
      <c r="E37" s="393"/>
      <c r="F37" s="177" t="s">
        <v>165</v>
      </c>
      <c r="G37" s="178" t="str">
        <f t="shared" ref="G37:AK37" si="87">IF(G36&lt;&gt;"",VLOOKUP(G36,$AC$164:$AL$187,9,FALSE),"")</f>
        <v/>
      </c>
      <c r="H37" s="179" t="str">
        <f t="shared" si="87"/>
        <v/>
      </c>
      <c r="I37" s="179" t="str">
        <f t="shared" si="87"/>
        <v/>
      </c>
      <c r="J37" s="179" t="str">
        <f t="shared" si="87"/>
        <v/>
      </c>
      <c r="K37" s="179" t="str">
        <f t="shared" si="87"/>
        <v/>
      </c>
      <c r="L37" s="179" t="str">
        <f t="shared" si="87"/>
        <v/>
      </c>
      <c r="M37" s="180" t="str">
        <f t="shared" si="87"/>
        <v/>
      </c>
      <c r="N37" s="178" t="str">
        <f t="shared" si="87"/>
        <v/>
      </c>
      <c r="O37" s="179" t="str">
        <f t="shared" si="87"/>
        <v/>
      </c>
      <c r="P37" s="179" t="str">
        <f t="shared" si="87"/>
        <v/>
      </c>
      <c r="Q37" s="179" t="str">
        <f t="shared" si="87"/>
        <v/>
      </c>
      <c r="R37" s="179" t="str">
        <f t="shared" si="87"/>
        <v/>
      </c>
      <c r="S37" s="179" t="str">
        <f t="shared" si="87"/>
        <v/>
      </c>
      <c r="T37" s="180" t="str">
        <f t="shared" si="87"/>
        <v/>
      </c>
      <c r="U37" s="178" t="str">
        <f t="shared" si="87"/>
        <v/>
      </c>
      <c r="V37" s="179" t="str">
        <f t="shared" si="87"/>
        <v/>
      </c>
      <c r="W37" s="179" t="str">
        <f t="shared" si="87"/>
        <v/>
      </c>
      <c r="X37" s="179" t="str">
        <f t="shared" si="87"/>
        <v/>
      </c>
      <c r="Y37" s="179" t="str">
        <f t="shared" si="87"/>
        <v/>
      </c>
      <c r="Z37" s="179" t="str">
        <f t="shared" si="87"/>
        <v/>
      </c>
      <c r="AA37" s="180" t="str">
        <f t="shared" si="87"/>
        <v/>
      </c>
      <c r="AB37" s="178" t="str">
        <f t="shared" si="87"/>
        <v/>
      </c>
      <c r="AC37" s="179" t="str">
        <f t="shared" si="87"/>
        <v/>
      </c>
      <c r="AD37" s="179" t="str">
        <f t="shared" si="87"/>
        <v/>
      </c>
      <c r="AE37" s="179" t="str">
        <f t="shared" si="87"/>
        <v/>
      </c>
      <c r="AF37" s="179" t="str">
        <f t="shared" si="87"/>
        <v/>
      </c>
      <c r="AG37" s="179" t="str">
        <f t="shared" si="87"/>
        <v/>
      </c>
      <c r="AH37" s="180" t="str">
        <f t="shared" si="87"/>
        <v/>
      </c>
      <c r="AI37" s="181" t="str">
        <f t="shared" si="87"/>
        <v/>
      </c>
      <c r="AJ37" s="179" t="str">
        <f t="shared" si="87"/>
        <v/>
      </c>
      <c r="AK37" s="179" t="str">
        <f t="shared" si="87"/>
        <v/>
      </c>
      <c r="AL37" s="182">
        <f t="shared" ref="AL37" si="88">SUM(G37:AH37)</f>
        <v>0</v>
      </c>
      <c r="AM37" s="183">
        <f t="shared" ref="AM37" si="89">AL37/4</f>
        <v>0</v>
      </c>
      <c r="AN37" s="184" t="str">
        <f t="shared" ref="AN37:AO37" si="90">IF(C36="","",C36)</f>
        <v/>
      </c>
      <c r="AO37" s="185" t="str">
        <f t="shared" si="90"/>
        <v/>
      </c>
      <c r="AP37" s="186" t="str">
        <f>IF(D36&lt;&gt;"",VLOOKUP(D36,$AU$2:$AV$6,2,FALSE),"")</f>
        <v/>
      </c>
      <c r="AQ37" s="183">
        <f t="shared" ref="AQ37" si="91">ROUNDDOWN(AL37/$AL$6,2)</f>
        <v>0</v>
      </c>
      <c r="AR37" s="183">
        <f t="shared" ref="AR37" si="92">IF(AP37=1,"",AQ37)</f>
        <v>0</v>
      </c>
    </row>
    <row r="38" spans="1:44" ht="15.95" customHeight="1" x14ac:dyDescent="0.15">
      <c r="A38" s="134"/>
      <c r="B38" s="390" t="s">
        <v>183</v>
      </c>
      <c r="C38" s="381"/>
      <c r="D38" s="383"/>
      <c r="E38" s="385"/>
      <c r="F38" s="167" t="s">
        <v>162</v>
      </c>
      <c r="G38" s="189"/>
      <c r="H38" s="169"/>
      <c r="I38" s="168"/>
      <c r="J38" s="168"/>
      <c r="K38" s="168"/>
      <c r="L38" s="168"/>
      <c r="M38" s="170"/>
      <c r="N38" s="189"/>
      <c r="O38" s="169"/>
      <c r="P38" s="168"/>
      <c r="Q38" s="168"/>
      <c r="R38" s="168"/>
      <c r="S38" s="168"/>
      <c r="T38" s="170"/>
      <c r="U38" s="189"/>
      <c r="V38" s="169"/>
      <c r="W38" s="168"/>
      <c r="X38" s="168"/>
      <c r="Y38" s="168"/>
      <c r="Z38" s="168"/>
      <c r="AA38" s="170"/>
      <c r="AB38" s="189"/>
      <c r="AC38" s="169"/>
      <c r="AD38" s="168"/>
      <c r="AE38" s="168"/>
      <c r="AF38" s="168"/>
      <c r="AG38" s="168"/>
      <c r="AH38" s="170"/>
      <c r="AI38" s="190"/>
      <c r="AJ38" s="169"/>
      <c r="AK38" s="169"/>
      <c r="AL38" s="172">
        <f t="shared" ref="AL38" si="93">SUM(G39:AK39)</f>
        <v>0</v>
      </c>
      <c r="AM38" s="173"/>
      <c r="AN38" s="174"/>
      <c r="AO38" s="175"/>
      <c r="AP38" s="173"/>
      <c r="AQ38" s="176"/>
      <c r="AR38" s="176"/>
    </row>
    <row r="39" spans="1:44" ht="15.95" customHeight="1" x14ac:dyDescent="0.15">
      <c r="A39" s="134"/>
      <c r="B39" s="390"/>
      <c r="C39" s="391"/>
      <c r="D39" s="392"/>
      <c r="E39" s="393"/>
      <c r="F39" s="177" t="s">
        <v>165</v>
      </c>
      <c r="G39" s="178" t="str">
        <f t="shared" ref="G39:AK39" si="94">IF(G38&lt;&gt;"",VLOOKUP(G38,$AC$164:$AL$187,9,FALSE),"")</f>
        <v/>
      </c>
      <c r="H39" s="179" t="str">
        <f t="shared" si="94"/>
        <v/>
      </c>
      <c r="I39" s="179" t="str">
        <f t="shared" si="94"/>
        <v/>
      </c>
      <c r="J39" s="179" t="str">
        <f t="shared" si="94"/>
        <v/>
      </c>
      <c r="K39" s="179" t="str">
        <f t="shared" si="94"/>
        <v/>
      </c>
      <c r="L39" s="179" t="str">
        <f t="shared" si="94"/>
        <v/>
      </c>
      <c r="M39" s="180" t="str">
        <f t="shared" si="94"/>
        <v/>
      </c>
      <c r="N39" s="178" t="str">
        <f t="shared" si="94"/>
        <v/>
      </c>
      <c r="O39" s="179" t="str">
        <f t="shared" si="94"/>
        <v/>
      </c>
      <c r="P39" s="179" t="str">
        <f t="shared" si="94"/>
        <v/>
      </c>
      <c r="Q39" s="179" t="str">
        <f t="shared" si="94"/>
        <v/>
      </c>
      <c r="R39" s="179" t="str">
        <f t="shared" si="94"/>
        <v/>
      </c>
      <c r="S39" s="179" t="str">
        <f t="shared" si="94"/>
        <v/>
      </c>
      <c r="T39" s="180" t="str">
        <f t="shared" si="94"/>
        <v/>
      </c>
      <c r="U39" s="178" t="str">
        <f t="shared" si="94"/>
        <v/>
      </c>
      <c r="V39" s="179" t="str">
        <f t="shared" si="94"/>
        <v/>
      </c>
      <c r="W39" s="179" t="str">
        <f t="shared" si="94"/>
        <v/>
      </c>
      <c r="X39" s="179" t="str">
        <f t="shared" si="94"/>
        <v/>
      </c>
      <c r="Y39" s="179" t="str">
        <f t="shared" si="94"/>
        <v/>
      </c>
      <c r="Z39" s="179" t="str">
        <f t="shared" si="94"/>
        <v/>
      </c>
      <c r="AA39" s="180" t="str">
        <f t="shared" si="94"/>
        <v/>
      </c>
      <c r="AB39" s="178" t="str">
        <f t="shared" si="94"/>
        <v/>
      </c>
      <c r="AC39" s="179" t="str">
        <f t="shared" si="94"/>
        <v/>
      </c>
      <c r="AD39" s="179" t="str">
        <f t="shared" si="94"/>
        <v/>
      </c>
      <c r="AE39" s="179" t="str">
        <f t="shared" si="94"/>
        <v/>
      </c>
      <c r="AF39" s="179" t="str">
        <f t="shared" si="94"/>
        <v/>
      </c>
      <c r="AG39" s="179" t="str">
        <f t="shared" si="94"/>
        <v/>
      </c>
      <c r="AH39" s="180" t="str">
        <f t="shared" si="94"/>
        <v/>
      </c>
      <c r="AI39" s="181" t="str">
        <f t="shared" si="94"/>
        <v/>
      </c>
      <c r="AJ39" s="179" t="str">
        <f t="shared" si="94"/>
        <v/>
      </c>
      <c r="AK39" s="179" t="str">
        <f t="shared" si="94"/>
        <v/>
      </c>
      <c r="AL39" s="182">
        <f t="shared" ref="AL39" si="95">SUM(G39:AH39)</f>
        <v>0</v>
      </c>
      <c r="AM39" s="183">
        <f t="shared" ref="AM39" si="96">AL39/4</f>
        <v>0</v>
      </c>
      <c r="AN39" s="184" t="str">
        <f t="shared" ref="AN39:AO39" si="97">IF(C38="","",C38)</f>
        <v/>
      </c>
      <c r="AO39" s="185" t="str">
        <f t="shared" si="97"/>
        <v/>
      </c>
      <c r="AP39" s="186" t="str">
        <f>IF(D38&lt;&gt;"",VLOOKUP(D38,$AU$2:$AV$6,2,FALSE),"")</f>
        <v/>
      </c>
      <c r="AQ39" s="183">
        <f t="shared" ref="AQ39" si="98">ROUNDDOWN(AL39/$AL$6,2)</f>
        <v>0</v>
      </c>
      <c r="AR39" s="183">
        <f t="shared" ref="AR39" si="99">IF(AP39=1,"",AQ39)</f>
        <v>0</v>
      </c>
    </row>
    <row r="40" spans="1:44" ht="15.95" customHeight="1" x14ac:dyDescent="0.15">
      <c r="A40" s="134"/>
      <c r="B40" s="390" t="s">
        <v>184</v>
      </c>
      <c r="C40" s="381"/>
      <c r="D40" s="383"/>
      <c r="E40" s="385"/>
      <c r="F40" s="167" t="s">
        <v>162</v>
      </c>
      <c r="G40" s="189"/>
      <c r="H40" s="169"/>
      <c r="I40" s="168"/>
      <c r="J40" s="168"/>
      <c r="K40" s="168"/>
      <c r="L40" s="168"/>
      <c r="M40" s="170"/>
      <c r="N40" s="189"/>
      <c r="O40" s="169"/>
      <c r="P40" s="168"/>
      <c r="Q40" s="168"/>
      <c r="R40" s="168"/>
      <c r="S40" s="168"/>
      <c r="T40" s="170"/>
      <c r="U40" s="189"/>
      <c r="V40" s="169"/>
      <c r="W40" s="168"/>
      <c r="X40" s="168"/>
      <c r="Y40" s="168"/>
      <c r="Z40" s="168"/>
      <c r="AA40" s="170"/>
      <c r="AB40" s="189"/>
      <c r="AC40" s="169"/>
      <c r="AD40" s="168"/>
      <c r="AE40" s="168"/>
      <c r="AF40" s="168"/>
      <c r="AG40" s="168"/>
      <c r="AH40" s="170"/>
      <c r="AI40" s="190"/>
      <c r="AJ40" s="169"/>
      <c r="AK40" s="169"/>
      <c r="AL40" s="172">
        <f t="shared" ref="AL40" si="100">SUM(G41:AK41)</f>
        <v>0</v>
      </c>
      <c r="AM40" s="173"/>
      <c r="AN40" s="174"/>
      <c r="AO40" s="175"/>
      <c r="AP40" s="173"/>
      <c r="AQ40" s="176"/>
      <c r="AR40" s="176"/>
    </row>
    <row r="41" spans="1:44" ht="15.95" customHeight="1" x14ac:dyDescent="0.15">
      <c r="A41" s="134"/>
      <c r="B41" s="390"/>
      <c r="C41" s="391"/>
      <c r="D41" s="392"/>
      <c r="E41" s="393"/>
      <c r="F41" s="177" t="s">
        <v>165</v>
      </c>
      <c r="G41" s="178" t="str">
        <f t="shared" ref="G41:AK41" si="101">IF(G40&lt;&gt;"",VLOOKUP(G40,$AC$164:$AL$187,9,FALSE),"")</f>
        <v/>
      </c>
      <c r="H41" s="179" t="str">
        <f t="shared" si="101"/>
        <v/>
      </c>
      <c r="I41" s="179" t="str">
        <f t="shared" si="101"/>
        <v/>
      </c>
      <c r="J41" s="179" t="str">
        <f t="shared" si="101"/>
        <v/>
      </c>
      <c r="K41" s="179" t="str">
        <f t="shared" si="101"/>
        <v/>
      </c>
      <c r="L41" s="179" t="str">
        <f t="shared" si="101"/>
        <v/>
      </c>
      <c r="M41" s="180" t="str">
        <f t="shared" si="101"/>
        <v/>
      </c>
      <c r="N41" s="178" t="str">
        <f t="shared" si="101"/>
        <v/>
      </c>
      <c r="O41" s="179" t="str">
        <f t="shared" si="101"/>
        <v/>
      </c>
      <c r="P41" s="179" t="str">
        <f t="shared" si="101"/>
        <v/>
      </c>
      <c r="Q41" s="179" t="str">
        <f t="shared" si="101"/>
        <v/>
      </c>
      <c r="R41" s="179" t="str">
        <f t="shared" si="101"/>
        <v/>
      </c>
      <c r="S41" s="179" t="str">
        <f t="shared" si="101"/>
        <v/>
      </c>
      <c r="T41" s="180" t="str">
        <f t="shared" si="101"/>
        <v/>
      </c>
      <c r="U41" s="178" t="str">
        <f t="shared" si="101"/>
        <v/>
      </c>
      <c r="V41" s="179" t="str">
        <f t="shared" si="101"/>
        <v/>
      </c>
      <c r="W41" s="179" t="str">
        <f t="shared" si="101"/>
        <v/>
      </c>
      <c r="X41" s="179" t="str">
        <f t="shared" si="101"/>
        <v/>
      </c>
      <c r="Y41" s="179" t="str">
        <f t="shared" si="101"/>
        <v/>
      </c>
      <c r="Z41" s="179" t="str">
        <f t="shared" si="101"/>
        <v/>
      </c>
      <c r="AA41" s="180" t="str">
        <f t="shared" si="101"/>
        <v/>
      </c>
      <c r="AB41" s="178" t="str">
        <f t="shared" si="101"/>
        <v/>
      </c>
      <c r="AC41" s="179" t="str">
        <f t="shared" si="101"/>
        <v/>
      </c>
      <c r="AD41" s="179" t="str">
        <f t="shared" si="101"/>
        <v/>
      </c>
      <c r="AE41" s="179" t="str">
        <f t="shared" si="101"/>
        <v/>
      </c>
      <c r="AF41" s="179" t="str">
        <f t="shared" si="101"/>
        <v/>
      </c>
      <c r="AG41" s="179" t="str">
        <f t="shared" si="101"/>
        <v/>
      </c>
      <c r="AH41" s="180" t="str">
        <f t="shared" si="101"/>
        <v/>
      </c>
      <c r="AI41" s="181" t="str">
        <f t="shared" si="101"/>
        <v/>
      </c>
      <c r="AJ41" s="179" t="str">
        <f t="shared" si="101"/>
        <v/>
      </c>
      <c r="AK41" s="179" t="str">
        <f t="shared" si="101"/>
        <v/>
      </c>
      <c r="AL41" s="182">
        <f t="shared" ref="AL41" si="102">SUM(G41:AH41)</f>
        <v>0</v>
      </c>
      <c r="AM41" s="183">
        <f t="shared" ref="AM41" si="103">AL41/4</f>
        <v>0</v>
      </c>
      <c r="AN41" s="184" t="str">
        <f t="shared" ref="AN41:AO41" si="104">IF(C40="","",C40)</f>
        <v/>
      </c>
      <c r="AO41" s="185" t="str">
        <f t="shared" si="104"/>
        <v/>
      </c>
      <c r="AP41" s="186" t="str">
        <f>IF(D40&lt;&gt;"",VLOOKUP(D40,$AU$2:$AV$6,2,FALSE),"")</f>
        <v/>
      </c>
      <c r="AQ41" s="183">
        <f t="shared" ref="AQ41" si="105">ROUNDDOWN(AL41/$AL$6,2)</f>
        <v>0</v>
      </c>
      <c r="AR41" s="183">
        <f t="shared" ref="AR41" si="106">IF(AP41=1,"",AQ41)</f>
        <v>0</v>
      </c>
    </row>
    <row r="42" spans="1:44" ht="15.95" customHeight="1" x14ac:dyDescent="0.15">
      <c r="A42" s="134"/>
      <c r="B42" s="390" t="s">
        <v>185</v>
      </c>
      <c r="C42" s="381"/>
      <c r="D42" s="383"/>
      <c r="E42" s="385"/>
      <c r="F42" s="167" t="s">
        <v>162</v>
      </c>
      <c r="G42" s="189"/>
      <c r="H42" s="169"/>
      <c r="I42" s="168"/>
      <c r="J42" s="168"/>
      <c r="K42" s="168"/>
      <c r="L42" s="168"/>
      <c r="M42" s="170"/>
      <c r="N42" s="189"/>
      <c r="O42" s="169"/>
      <c r="P42" s="168"/>
      <c r="Q42" s="168"/>
      <c r="R42" s="168"/>
      <c r="S42" s="168"/>
      <c r="T42" s="170"/>
      <c r="U42" s="189"/>
      <c r="V42" s="169"/>
      <c r="W42" s="168"/>
      <c r="X42" s="168"/>
      <c r="Y42" s="168"/>
      <c r="Z42" s="168"/>
      <c r="AA42" s="170"/>
      <c r="AB42" s="189"/>
      <c r="AC42" s="169"/>
      <c r="AD42" s="168"/>
      <c r="AE42" s="168"/>
      <c r="AF42" s="168"/>
      <c r="AG42" s="168"/>
      <c r="AH42" s="170"/>
      <c r="AI42" s="171"/>
      <c r="AJ42" s="168"/>
      <c r="AK42" s="168"/>
      <c r="AL42" s="172">
        <f t="shared" ref="AL42" si="107">SUM(G43:AK43)</f>
        <v>0</v>
      </c>
      <c r="AM42" s="173"/>
      <c r="AN42" s="174"/>
      <c r="AO42" s="175"/>
      <c r="AP42" s="173"/>
      <c r="AQ42" s="176"/>
      <c r="AR42" s="176"/>
    </row>
    <row r="43" spans="1:44" ht="15.95" customHeight="1" x14ac:dyDescent="0.15">
      <c r="A43" s="134"/>
      <c r="B43" s="390"/>
      <c r="C43" s="391"/>
      <c r="D43" s="392"/>
      <c r="E43" s="393"/>
      <c r="F43" s="177" t="s">
        <v>165</v>
      </c>
      <c r="G43" s="178" t="str">
        <f t="shared" ref="G43:AK43" si="108">IF(G42&lt;&gt;"",VLOOKUP(G42,$AC$164:$AL$187,9,FALSE),"")</f>
        <v/>
      </c>
      <c r="H43" s="179" t="str">
        <f t="shared" si="108"/>
        <v/>
      </c>
      <c r="I43" s="179" t="str">
        <f t="shared" si="108"/>
        <v/>
      </c>
      <c r="J43" s="179" t="str">
        <f t="shared" si="108"/>
        <v/>
      </c>
      <c r="K43" s="179" t="str">
        <f t="shared" si="108"/>
        <v/>
      </c>
      <c r="L43" s="179" t="str">
        <f t="shared" si="108"/>
        <v/>
      </c>
      <c r="M43" s="180" t="str">
        <f t="shared" si="108"/>
        <v/>
      </c>
      <c r="N43" s="178" t="str">
        <f t="shared" si="108"/>
        <v/>
      </c>
      <c r="O43" s="179" t="str">
        <f t="shared" si="108"/>
        <v/>
      </c>
      <c r="P43" s="179" t="str">
        <f t="shared" si="108"/>
        <v/>
      </c>
      <c r="Q43" s="179" t="str">
        <f t="shared" si="108"/>
        <v/>
      </c>
      <c r="R43" s="179" t="str">
        <f t="shared" si="108"/>
        <v/>
      </c>
      <c r="S43" s="179" t="str">
        <f t="shared" si="108"/>
        <v/>
      </c>
      <c r="T43" s="180" t="str">
        <f t="shared" si="108"/>
        <v/>
      </c>
      <c r="U43" s="178" t="str">
        <f t="shared" si="108"/>
        <v/>
      </c>
      <c r="V43" s="179" t="str">
        <f t="shared" si="108"/>
        <v/>
      </c>
      <c r="W43" s="179" t="str">
        <f t="shared" si="108"/>
        <v/>
      </c>
      <c r="X43" s="179" t="str">
        <f t="shared" si="108"/>
        <v/>
      </c>
      <c r="Y43" s="179" t="str">
        <f t="shared" si="108"/>
        <v/>
      </c>
      <c r="Z43" s="179" t="str">
        <f t="shared" si="108"/>
        <v/>
      </c>
      <c r="AA43" s="180" t="str">
        <f t="shared" si="108"/>
        <v/>
      </c>
      <c r="AB43" s="178" t="str">
        <f t="shared" si="108"/>
        <v/>
      </c>
      <c r="AC43" s="179" t="str">
        <f t="shared" si="108"/>
        <v/>
      </c>
      <c r="AD43" s="179" t="str">
        <f t="shared" si="108"/>
        <v/>
      </c>
      <c r="AE43" s="179" t="str">
        <f t="shared" si="108"/>
        <v/>
      </c>
      <c r="AF43" s="179" t="str">
        <f t="shared" si="108"/>
        <v/>
      </c>
      <c r="AG43" s="179" t="str">
        <f t="shared" si="108"/>
        <v/>
      </c>
      <c r="AH43" s="180" t="str">
        <f t="shared" si="108"/>
        <v/>
      </c>
      <c r="AI43" s="181" t="str">
        <f t="shared" si="108"/>
        <v/>
      </c>
      <c r="AJ43" s="179" t="str">
        <f t="shared" si="108"/>
        <v/>
      </c>
      <c r="AK43" s="179" t="str">
        <f t="shared" si="108"/>
        <v/>
      </c>
      <c r="AL43" s="182">
        <f t="shared" ref="AL43" si="109">SUM(G43:AH43)</f>
        <v>0</v>
      </c>
      <c r="AM43" s="183">
        <f t="shared" ref="AM43" si="110">AL43/4</f>
        <v>0</v>
      </c>
      <c r="AN43" s="184" t="str">
        <f t="shared" ref="AN43:AO43" si="111">IF(C42="","",C42)</f>
        <v/>
      </c>
      <c r="AO43" s="185" t="str">
        <f t="shared" si="111"/>
        <v/>
      </c>
      <c r="AP43" s="186" t="str">
        <f>IF(D42&lt;&gt;"",VLOOKUP(D42,$AU$2:$AV$6,2,FALSE),"")</f>
        <v/>
      </c>
      <c r="AQ43" s="183">
        <f t="shared" ref="AQ43" si="112">ROUNDDOWN(AL43/$AL$6,2)</f>
        <v>0</v>
      </c>
      <c r="AR43" s="183">
        <f t="shared" ref="AR43" si="113">IF(AP43=1,"",AQ43)</f>
        <v>0</v>
      </c>
    </row>
    <row r="44" spans="1:44" ht="15.95" customHeight="1" x14ac:dyDescent="0.15">
      <c r="A44" s="134"/>
      <c r="B44" s="390" t="s">
        <v>186</v>
      </c>
      <c r="C44" s="381"/>
      <c r="D44" s="383"/>
      <c r="E44" s="385"/>
      <c r="F44" s="167" t="s">
        <v>162</v>
      </c>
      <c r="G44" s="189"/>
      <c r="H44" s="169"/>
      <c r="I44" s="168"/>
      <c r="J44" s="168"/>
      <c r="K44" s="168"/>
      <c r="L44" s="168"/>
      <c r="M44" s="170"/>
      <c r="N44" s="189"/>
      <c r="O44" s="169"/>
      <c r="P44" s="168"/>
      <c r="Q44" s="168"/>
      <c r="R44" s="168"/>
      <c r="S44" s="168"/>
      <c r="T44" s="170"/>
      <c r="U44" s="189"/>
      <c r="V44" s="169"/>
      <c r="W44" s="168"/>
      <c r="X44" s="168"/>
      <c r="Y44" s="168"/>
      <c r="Z44" s="168"/>
      <c r="AA44" s="170"/>
      <c r="AB44" s="189"/>
      <c r="AC44" s="169"/>
      <c r="AD44" s="168"/>
      <c r="AE44" s="168"/>
      <c r="AF44" s="168"/>
      <c r="AG44" s="168"/>
      <c r="AH44" s="170"/>
      <c r="AI44" s="171"/>
      <c r="AJ44" s="168"/>
      <c r="AK44" s="168"/>
      <c r="AL44" s="172">
        <f t="shared" ref="AL44" si="114">SUM(G45:AK45)</f>
        <v>0</v>
      </c>
      <c r="AM44" s="173"/>
      <c r="AN44" s="174"/>
      <c r="AO44" s="175"/>
      <c r="AP44" s="173"/>
      <c r="AQ44" s="176"/>
      <c r="AR44" s="176"/>
    </row>
    <row r="45" spans="1:44" ht="15.95" customHeight="1" x14ac:dyDescent="0.15">
      <c r="A45" s="134"/>
      <c r="B45" s="390"/>
      <c r="C45" s="391"/>
      <c r="D45" s="392"/>
      <c r="E45" s="393"/>
      <c r="F45" s="177" t="s">
        <v>165</v>
      </c>
      <c r="G45" s="178" t="str">
        <f t="shared" ref="G45:AK45" si="115">IF(G44&lt;&gt;"",VLOOKUP(G44,$AC$164:$AL$187,9,FALSE),"")</f>
        <v/>
      </c>
      <c r="H45" s="179" t="str">
        <f t="shared" si="115"/>
        <v/>
      </c>
      <c r="I45" s="179" t="str">
        <f t="shared" si="115"/>
        <v/>
      </c>
      <c r="J45" s="179" t="str">
        <f t="shared" si="115"/>
        <v/>
      </c>
      <c r="K45" s="179" t="str">
        <f t="shared" si="115"/>
        <v/>
      </c>
      <c r="L45" s="179" t="str">
        <f t="shared" si="115"/>
        <v/>
      </c>
      <c r="M45" s="180" t="str">
        <f t="shared" si="115"/>
        <v/>
      </c>
      <c r="N45" s="178" t="str">
        <f t="shared" si="115"/>
        <v/>
      </c>
      <c r="O45" s="179" t="str">
        <f t="shared" si="115"/>
        <v/>
      </c>
      <c r="P45" s="179" t="str">
        <f t="shared" si="115"/>
        <v/>
      </c>
      <c r="Q45" s="179" t="str">
        <f t="shared" si="115"/>
        <v/>
      </c>
      <c r="R45" s="179" t="str">
        <f t="shared" si="115"/>
        <v/>
      </c>
      <c r="S45" s="179" t="str">
        <f t="shared" si="115"/>
        <v/>
      </c>
      <c r="T45" s="180" t="str">
        <f t="shared" si="115"/>
        <v/>
      </c>
      <c r="U45" s="178" t="str">
        <f t="shared" si="115"/>
        <v/>
      </c>
      <c r="V45" s="179" t="str">
        <f t="shared" si="115"/>
        <v/>
      </c>
      <c r="W45" s="179" t="str">
        <f t="shared" si="115"/>
        <v/>
      </c>
      <c r="X45" s="179" t="str">
        <f t="shared" si="115"/>
        <v/>
      </c>
      <c r="Y45" s="179" t="str">
        <f t="shared" si="115"/>
        <v/>
      </c>
      <c r="Z45" s="179" t="str">
        <f t="shared" si="115"/>
        <v/>
      </c>
      <c r="AA45" s="180" t="str">
        <f t="shared" si="115"/>
        <v/>
      </c>
      <c r="AB45" s="178" t="str">
        <f t="shared" si="115"/>
        <v/>
      </c>
      <c r="AC45" s="179" t="str">
        <f t="shared" si="115"/>
        <v/>
      </c>
      <c r="AD45" s="179" t="str">
        <f t="shared" si="115"/>
        <v/>
      </c>
      <c r="AE45" s="179" t="str">
        <f t="shared" si="115"/>
        <v/>
      </c>
      <c r="AF45" s="179" t="str">
        <f t="shared" si="115"/>
        <v/>
      </c>
      <c r="AG45" s="179" t="str">
        <f t="shared" si="115"/>
        <v/>
      </c>
      <c r="AH45" s="180" t="str">
        <f t="shared" si="115"/>
        <v/>
      </c>
      <c r="AI45" s="181" t="str">
        <f t="shared" si="115"/>
        <v/>
      </c>
      <c r="AJ45" s="179" t="str">
        <f t="shared" si="115"/>
        <v/>
      </c>
      <c r="AK45" s="179" t="str">
        <f t="shared" si="115"/>
        <v/>
      </c>
      <c r="AL45" s="182">
        <f t="shared" ref="AL45" si="116">SUM(G45:AH45)</f>
        <v>0</v>
      </c>
      <c r="AM45" s="183">
        <f t="shared" ref="AM45" si="117">AL45/4</f>
        <v>0</v>
      </c>
      <c r="AN45" s="184" t="str">
        <f t="shared" ref="AN45:AO45" si="118">IF(C44="","",C44)</f>
        <v/>
      </c>
      <c r="AO45" s="185" t="str">
        <f t="shared" si="118"/>
        <v/>
      </c>
      <c r="AP45" s="186" t="str">
        <f>IF(D44&lt;&gt;"",VLOOKUP(D44,$AU$2:$AV$6,2,FALSE),"")</f>
        <v/>
      </c>
      <c r="AQ45" s="183">
        <f t="shared" ref="AQ45" si="119">ROUNDDOWN(AL45/$AL$6,2)</f>
        <v>0</v>
      </c>
      <c r="AR45" s="183">
        <f t="shared" ref="AR45" si="120">IF(AP45=1,"",AQ45)</f>
        <v>0</v>
      </c>
    </row>
    <row r="46" spans="1:44" ht="15.95" customHeight="1" x14ac:dyDescent="0.15">
      <c r="A46" s="134"/>
      <c r="B46" s="390" t="s">
        <v>187</v>
      </c>
      <c r="C46" s="381"/>
      <c r="D46" s="383"/>
      <c r="E46" s="385"/>
      <c r="F46" s="167" t="s">
        <v>162</v>
      </c>
      <c r="G46" s="189"/>
      <c r="H46" s="169"/>
      <c r="I46" s="168"/>
      <c r="J46" s="168"/>
      <c r="K46" s="168"/>
      <c r="L46" s="168"/>
      <c r="M46" s="170"/>
      <c r="N46" s="189"/>
      <c r="O46" s="169"/>
      <c r="P46" s="168"/>
      <c r="Q46" s="168"/>
      <c r="R46" s="168"/>
      <c r="S46" s="168"/>
      <c r="T46" s="170"/>
      <c r="U46" s="189"/>
      <c r="V46" s="169"/>
      <c r="W46" s="168"/>
      <c r="X46" s="168"/>
      <c r="Y46" s="168"/>
      <c r="Z46" s="168"/>
      <c r="AA46" s="170"/>
      <c r="AB46" s="189"/>
      <c r="AC46" s="169"/>
      <c r="AD46" s="168"/>
      <c r="AE46" s="168"/>
      <c r="AF46" s="168"/>
      <c r="AG46" s="168"/>
      <c r="AH46" s="170"/>
      <c r="AI46" s="190"/>
      <c r="AJ46" s="169"/>
      <c r="AK46" s="169"/>
      <c r="AL46" s="172">
        <f t="shared" ref="AL46" si="121">SUM(G47:AK47)</f>
        <v>0</v>
      </c>
      <c r="AM46" s="173"/>
      <c r="AN46" s="174"/>
      <c r="AO46" s="175"/>
      <c r="AP46" s="173"/>
      <c r="AQ46" s="176"/>
      <c r="AR46" s="176"/>
    </row>
    <row r="47" spans="1:44" ht="15.95" customHeight="1" x14ac:dyDescent="0.15">
      <c r="A47" s="134"/>
      <c r="B47" s="390"/>
      <c r="C47" s="391"/>
      <c r="D47" s="392"/>
      <c r="E47" s="393"/>
      <c r="F47" s="177" t="s">
        <v>165</v>
      </c>
      <c r="G47" s="178" t="str">
        <f t="shared" ref="G47:AK47" si="122">IF(G46&lt;&gt;"",VLOOKUP(G46,$AC$164:$AL$187,9,FALSE),"")</f>
        <v/>
      </c>
      <c r="H47" s="179" t="str">
        <f t="shared" si="122"/>
        <v/>
      </c>
      <c r="I47" s="179" t="str">
        <f t="shared" si="122"/>
        <v/>
      </c>
      <c r="J47" s="179" t="str">
        <f t="shared" si="122"/>
        <v/>
      </c>
      <c r="K47" s="179" t="str">
        <f t="shared" si="122"/>
        <v/>
      </c>
      <c r="L47" s="179" t="str">
        <f t="shared" si="122"/>
        <v/>
      </c>
      <c r="M47" s="180" t="str">
        <f t="shared" si="122"/>
        <v/>
      </c>
      <c r="N47" s="178" t="str">
        <f t="shared" si="122"/>
        <v/>
      </c>
      <c r="O47" s="179" t="str">
        <f t="shared" si="122"/>
        <v/>
      </c>
      <c r="P47" s="179" t="str">
        <f t="shared" si="122"/>
        <v/>
      </c>
      <c r="Q47" s="179" t="str">
        <f t="shared" si="122"/>
        <v/>
      </c>
      <c r="R47" s="179" t="str">
        <f t="shared" si="122"/>
        <v/>
      </c>
      <c r="S47" s="179" t="str">
        <f t="shared" si="122"/>
        <v/>
      </c>
      <c r="T47" s="180" t="str">
        <f t="shared" si="122"/>
        <v/>
      </c>
      <c r="U47" s="178" t="str">
        <f t="shared" si="122"/>
        <v/>
      </c>
      <c r="V47" s="179" t="str">
        <f t="shared" si="122"/>
        <v/>
      </c>
      <c r="W47" s="179" t="str">
        <f t="shared" si="122"/>
        <v/>
      </c>
      <c r="X47" s="179" t="str">
        <f t="shared" si="122"/>
        <v/>
      </c>
      <c r="Y47" s="179" t="str">
        <f t="shared" si="122"/>
        <v/>
      </c>
      <c r="Z47" s="179" t="str">
        <f t="shared" si="122"/>
        <v/>
      </c>
      <c r="AA47" s="180" t="str">
        <f t="shared" si="122"/>
        <v/>
      </c>
      <c r="AB47" s="178" t="str">
        <f t="shared" si="122"/>
        <v/>
      </c>
      <c r="AC47" s="179" t="str">
        <f t="shared" si="122"/>
        <v/>
      </c>
      <c r="AD47" s="179" t="str">
        <f t="shared" si="122"/>
        <v/>
      </c>
      <c r="AE47" s="179" t="str">
        <f t="shared" si="122"/>
        <v/>
      </c>
      <c r="AF47" s="179" t="str">
        <f t="shared" si="122"/>
        <v/>
      </c>
      <c r="AG47" s="179" t="str">
        <f t="shared" si="122"/>
        <v/>
      </c>
      <c r="AH47" s="180" t="str">
        <f t="shared" si="122"/>
        <v/>
      </c>
      <c r="AI47" s="181" t="str">
        <f t="shared" si="122"/>
        <v/>
      </c>
      <c r="AJ47" s="179" t="str">
        <f t="shared" si="122"/>
        <v/>
      </c>
      <c r="AK47" s="179" t="str">
        <f t="shared" si="122"/>
        <v/>
      </c>
      <c r="AL47" s="182">
        <f t="shared" ref="AL47" si="123">SUM(G47:AH47)</f>
        <v>0</v>
      </c>
      <c r="AM47" s="183">
        <f t="shared" ref="AM47" si="124">AL47/4</f>
        <v>0</v>
      </c>
      <c r="AN47" s="184" t="str">
        <f t="shared" ref="AN47:AO47" si="125">IF(C46="","",C46)</f>
        <v/>
      </c>
      <c r="AO47" s="185" t="str">
        <f t="shared" si="125"/>
        <v/>
      </c>
      <c r="AP47" s="186" t="str">
        <f>IF(D46&lt;&gt;"",VLOOKUP(D46,$AU$2:$AV$6,2,FALSE),"")</f>
        <v/>
      </c>
      <c r="AQ47" s="183">
        <f t="shared" ref="AQ47" si="126">ROUNDDOWN(AL47/$AL$6,2)</f>
        <v>0</v>
      </c>
      <c r="AR47" s="183">
        <f t="shared" ref="AR47" si="127">IF(AP47=1,"",AQ47)</f>
        <v>0</v>
      </c>
    </row>
    <row r="48" spans="1:44" ht="15.95" customHeight="1" x14ac:dyDescent="0.15">
      <c r="A48" s="134"/>
      <c r="B48" s="390" t="s">
        <v>188</v>
      </c>
      <c r="C48" s="381"/>
      <c r="D48" s="383"/>
      <c r="E48" s="385"/>
      <c r="F48" s="167" t="s">
        <v>162</v>
      </c>
      <c r="G48" s="189"/>
      <c r="H48" s="169"/>
      <c r="I48" s="168"/>
      <c r="J48" s="168"/>
      <c r="K48" s="168"/>
      <c r="L48" s="168"/>
      <c r="M48" s="170"/>
      <c r="N48" s="189"/>
      <c r="O48" s="169"/>
      <c r="P48" s="168"/>
      <c r="Q48" s="168"/>
      <c r="R48" s="168"/>
      <c r="S48" s="168"/>
      <c r="T48" s="170"/>
      <c r="U48" s="189"/>
      <c r="V48" s="169"/>
      <c r="W48" s="168"/>
      <c r="X48" s="168"/>
      <c r="Y48" s="168"/>
      <c r="Z48" s="168"/>
      <c r="AA48" s="170"/>
      <c r="AB48" s="189"/>
      <c r="AC48" s="169"/>
      <c r="AD48" s="168"/>
      <c r="AE48" s="168"/>
      <c r="AF48" s="168"/>
      <c r="AG48" s="168"/>
      <c r="AH48" s="170"/>
      <c r="AI48" s="190"/>
      <c r="AJ48" s="169"/>
      <c r="AK48" s="169"/>
      <c r="AL48" s="172">
        <f t="shared" ref="AL48" si="128">SUM(G49:AK49)</f>
        <v>0</v>
      </c>
      <c r="AM48" s="173"/>
      <c r="AN48" s="174"/>
      <c r="AO48" s="175"/>
      <c r="AP48" s="173"/>
      <c r="AQ48" s="176"/>
      <c r="AR48" s="176"/>
    </row>
    <row r="49" spans="1:44" ht="15.95" customHeight="1" x14ac:dyDescent="0.15">
      <c r="A49" s="134"/>
      <c r="B49" s="390"/>
      <c r="C49" s="391"/>
      <c r="D49" s="392"/>
      <c r="E49" s="393"/>
      <c r="F49" s="177" t="s">
        <v>165</v>
      </c>
      <c r="G49" s="178" t="str">
        <f t="shared" ref="G49:AK49" si="129">IF(G48&lt;&gt;"",VLOOKUP(G48,$AC$164:$AL$187,9,FALSE),"")</f>
        <v/>
      </c>
      <c r="H49" s="179" t="str">
        <f t="shared" si="129"/>
        <v/>
      </c>
      <c r="I49" s="179" t="str">
        <f t="shared" si="129"/>
        <v/>
      </c>
      <c r="J49" s="179" t="str">
        <f t="shared" si="129"/>
        <v/>
      </c>
      <c r="K49" s="179" t="str">
        <f t="shared" si="129"/>
        <v/>
      </c>
      <c r="L49" s="179" t="str">
        <f t="shared" si="129"/>
        <v/>
      </c>
      <c r="M49" s="180" t="str">
        <f t="shared" si="129"/>
        <v/>
      </c>
      <c r="N49" s="178" t="str">
        <f t="shared" si="129"/>
        <v/>
      </c>
      <c r="O49" s="179" t="str">
        <f t="shared" si="129"/>
        <v/>
      </c>
      <c r="P49" s="179" t="str">
        <f t="shared" si="129"/>
        <v/>
      </c>
      <c r="Q49" s="179" t="str">
        <f t="shared" si="129"/>
        <v/>
      </c>
      <c r="R49" s="179" t="str">
        <f t="shared" si="129"/>
        <v/>
      </c>
      <c r="S49" s="179" t="str">
        <f t="shared" si="129"/>
        <v/>
      </c>
      <c r="T49" s="180" t="str">
        <f t="shared" si="129"/>
        <v/>
      </c>
      <c r="U49" s="178" t="str">
        <f t="shared" si="129"/>
        <v/>
      </c>
      <c r="V49" s="179" t="str">
        <f t="shared" si="129"/>
        <v/>
      </c>
      <c r="W49" s="179" t="str">
        <f t="shared" si="129"/>
        <v/>
      </c>
      <c r="X49" s="179" t="str">
        <f t="shared" si="129"/>
        <v/>
      </c>
      <c r="Y49" s="179" t="str">
        <f t="shared" si="129"/>
        <v/>
      </c>
      <c r="Z49" s="179" t="str">
        <f t="shared" si="129"/>
        <v/>
      </c>
      <c r="AA49" s="180" t="str">
        <f t="shared" si="129"/>
        <v/>
      </c>
      <c r="AB49" s="178" t="str">
        <f t="shared" si="129"/>
        <v/>
      </c>
      <c r="AC49" s="179" t="str">
        <f t="shared" si="129"/>
        <v/>
      </c>
      <c r="AD49" s="179" t="str">
        <f t="shared" si="129"/>
        <v/>
      </c>
      <c r="AE49" s="179" t="str">
        <f t="shared" si="129"/>
        <v/>
      </c>
      <c r="AF49" s="179" t="str">
        <f t="shared" si="129"/>
        <v/>
      </c>
      <c r="AG49" s="179" t="str">
        <f t="shared" si="129"/>
        <v/>
      </c>
      <c r="AH49" s="180" t="str">
        <f t="shared" si="129"/>
        <v/>
      </c>
      <c r="AI49" s="181" t="str">
        <f t="shared" si="129"/>
        <v/>
      </c>
      <c r="AJ49" s="179" t="str">
        <f t="shared" si="129"/>
        <v/>
      </c>
      <c r="AK49" s="179" t="str">
        <f t="shared" si="129"/>
        <v/>
      </c>
      <c r="AL49" s="182">
        <f t="shared" ref="AL49" si="130">SUM(G49:AH49)</f>
        <v>0</v>
      </c>
      <c r="AM49" s="183">
        <f t="shared" ref="AM49" si="131">AL49/4</f>
        <v>0</v>
      </c>
      <c r="AN49" s="184" t="str">
        <f t="shared" ref="AN49:AO49" si="132">IF(C48="","",C48)</f>
        <v/>
      </c>
      <c r="AO49" s="185" t="str">
        <f t="shared" si="132"/>
        <v/>
      </c>
      <c r="AP49" s="186" t="str">
        <f>IF(D48&lt;&gt;"",VLOOKUP(D48,$AU$2:$AV$6,2,FALSE),"")</f>
        <v/>
      </c>
      <c r="AQ49" s="183">
        <f t="shared" ref="AQ49" si="133">ROUNDDOWN(AL49/$AL$6,2)</f>
        <v>0</v>
      </c>
      <c r="AR49" s="183">
        <f t="shared" ref="AR49" si="134">IF(AP49=1,"",AQ49)</f>
        <v>0</v>
      </c>
    </row>
    <row r="50" spans="1:44" ht="15.95" customHeight="1" x14ac:dyDescent="0.15">
      <c r="A50" s="134"/>
      <c r="B50" s="390" t="s">
        <v>189</v>
      </c>
      <c r="C50" s="381"/>
      <c r="D50" s="383"/>
      <c r="E50" s="385"/>
      <c r="F50" s="167" t="s">
        <v>162</v>
      </c>
      <c r="G50" s="189"/>
      <c r="H50" s="169"/>
      <c r="I50" s="168"/>
      <c r="J50" s="168"/>
      <c r="K50" s="168"/>
      <c r="L50" s="168"/>
      <c r="M50" s="170"/>
      <c r="N50" s="189"/>
      <c r="O50" s="169"/>
      <c r="P50" s="168"/>
      <c r="Q50" s="168"/>
      <c r="R50" s="168"/>
      <c r="S50" s="168"/>
      <c r="T50" s="170"/>
      <c r="U50" s="189"/>
      <c r="V50" s="169"/>
      <c r="W50" s="168"/>
      <c r="X50" s="168"/>
      <c r="Y50" s="168"/>
      <c r="Z50" s="168"/>
      <c r="AA50" s="170"/>
      <c r="AB50" s="189"/>
      <c r="AC50" s="169"/>
      <c r="AD50" s="168"/>
      <c r="AE50" s="168"/>
      <c r="AF50" s="168"/>
      <c r="AG50" s="168"/>
      <c r="AH50" s="170"/>
      <c r="AI50" s="171"/>
      <c r="AJ50" s="168"/>
      <c r="AK50" s="168"/>
      <c r="AL50" s="172">
        <f t="shared" ref="AL50" si="135">SUM(G51:AK51)</f>
        <v>0</v>
      </c>
      <c r="AM50" s="173"/>
      <c r="AN50" s="174"/>
      <c r="AO50" s="175"/>
      <c r="AP50" s="173"/>
      <c r="AQ50" s="176"/>
      <c r="AR50" s="176"/>
    </row>
    <row r="51" spans="1:44" ht="15.95" customHeight="1" x14ac:dyDescent="0.15">
      <c r="A51" s="134"/>
      <c r="B51" s="390"/>
      <c r="C51" s="391"/>
      <c r="D51" s="392"/>
      <c r="E51" s="393"/>
      <c r="F51" s="177" t="s">
        <v>165</v>
      </c>
      <c r="G51" s="178" t="str">
        <f t="shared" ref="G51:AK51" si="136">IF(G50&lt;&gt;"",VLOOKUP(G50,$AC$164:$AL$187,9,FALSE),"")</f>
        <v/>
      </c>
      <c r="H51" s="179" t="str">
        <f t="shared" si="136"/>
        <v/>
      </c>
      <c r="I51" s="179" t="str">
        <f t="shared" si="136"/>
        <v/>
      </c>
      <c r="J51" s="179" t="str">
        <f t="shared" si="136"/>
        <v/>
      </c>
      <c r="K51" s="179" t="str">
        <f t="shared" si="136"/>
        <v/>
      </c>
      <c r="L51" s="179" t="str">
        <f t="shared" si="136"/>
        <v/>
      </c>
      <c r="M51" s="180" t="str">
        <f t="shared" si="136"/>
        <v/>
      </c>
      <c r="N51" s="178" t="str">
        <f t="shared" si="136"/>
        <v/>
      </c>
      <c r="O51" s="179" t="str">
        <f t="shared" si="136"/>
        <v/>
      </c>
      <c r="P51" s="179" t="str">
        <f t="shared" si="136"/>
        <v/>
      </c>
      <c r="Q51" s="179" t="str">
        <f t="shared" si="136"/>
        <v/>
      </c>
      <c r="R51" s="179" t="str">
        <f t="shared" si="136"/>
        <v/>
      </c>
      <c r="S51" s="179" t="str">
        <f t="shared" si="136"/>
        <v/>
      </c>
      <c r="T51" s="180" t="str">
        <f t="shared" si="136"/>
        <v/>
      </c>
      <c r="U51" s="178" t="str">
        <f t="shared" si="136"/>
        <v/>
      </c>
      <c r="V51" s="179" t="str">
        <f t="shared" si="136"/>
        <v/>
      </c>
      <c r="W51" s="179" t="str">
        <f t="shared" si="136"/>
        <v/>
      </c>
      <c r="X51" s="179" t="str">
        <f t="shared" si="136"/>
        <v/>
      </c>
      <c r="Y51" s="179" t="str">
        <f t="shared" si="136"/>
        <v/>
      </c>
      <c r="Z51" s="179" t="str">
        <f t="shared" si="136"/>
        <v/>
      </c>
      <c r="AA51" s="180" t="str">
        <f t="shared" si="136"/>
        <v/>
      </c>
      <c r="AB51" s="178" t="str">
        <f t="shared" si="136"/>
        <v/>
      </c>
      <c r="AC51" s="179" t="str">
        <f t="shared" si="136"/>
        <v/>
      </c>
      <c r="AD51" s="179" t="str">
        <f t="shared" si="136"/>
        <v/>
      </c>
      <c r="AE51" s="179" t="str">
        <f t="shared" si="136"/>
        <v/>
      </c>
      <c r="AF51" s="179" t="str">
        <f t="shared" si="136"/>
        <v/>
      </c>
      <c r="AG51" s="179" t="str">
        <f t="shared" si="136"/>
        <v/>
      </c>
      <c r="AH51" s="180" t="str">
        <f t="shared" si="136"/>
        <v/>
      </c>
      <c r="AI51" s="181" t="str">
        <f t="shared" si="136"/>
        <v/>
      </c>
      <c r="AJ51" s="179" t="str">
        <f t="shared" si="136"/>
        <v/>
      </c>
      <c r="AK51" s="179" t="str">
        <f t="shared" si="136"/>
        <v/>
      </c>
      <c r="AL51" s="182">
        <f t="shared" ref="AL51" si="137">SUM(G51:AH51)</f>
        <v>0</v>
      </c>
      <c r="AM51" s="183">
        <f t="shared" ref="AM51" si="138">AL51/4</f>
        <v>0</v>
      </c>
      <c r="AN51" s="184" t="str">
        <f t="shared" ref="AN51:AO51" si="139">IF(C50="","",C50)</f>
        <v/>
      </c>
      <c r="AO51" s="185" t="str">
        <f t="shared" si="139"/>
        <v/>
      </c>
      <c r="AP51" s="186" t="str">
        <f>IF(D50&lt;&gt;"",VLOOKUP(D50,$AU$2:$AV$6,2,FALSE),"")</f>
        <v/>
      </c>
      <c r="AQ51" s="183">
        <f t="shared" ref="AQ51" si="140">ROUNDDOWN(AL51/$AL$6,2)</f>
        <v>0</v>
      </c>
      <c r="AR51" s="183">
        <f t="shared" ref="AR51" si="141">IF(AP51=1,"",AQ51)</f>
        <v>0</v>
      </c>
    </row>
    <row r="52" spans="1:44" ht="15.95" customHeight="1" x14ac:dyDescent="0.15">
      <c r="A52" s="134"/>
      <c r="B52" s="390" t="s">
        <v>190</v>
      </c>
      <c r="C52" s="381"/>
      <c r="D52" s="383"/>
      <c r="E52" s="385"/>
      <c r="F52" s="167" t="s">
        <v>162</v>
      </c>
      <c r="G52" s="189"/>
      <c r="H52" s="169"/>
      <c r="I52" s="168"/>
      <c r="J52" s="168"/>
      <c r="K52" s="168"/>
      <c r="L52" s="168"/>
      <c r="M52" s="170"/>
      <c r="N52" s="189"/>
      <c r="O52" s="169"/>
      <c r="P52" s="168"/>
      <c r="Q52" s="168"/>
      <c r="R52" s="168"/>
      <c r="S52" s="168"/>
      <c r="T52" s="170"/>
      <c r="U52" s="189"/>
      <c r="V52" s="169"/>
      <c r="W52" s="168"/>
      <c r="X52" s="168"/>
      <c r="Y52" s="168"/>
      <c r="Z52" s="168"/>
      <c r="AA52" s="170"/>
      <c r="AB52" s="189"/>
      <c r="AC52" s="169"/>
      <c r="AD52" s="168"/>
      <c r="AE52" s="168"/>
      <c r="AF52" s="168"/>
      <c r="AG52" s="168"/>
      <c r="AH52" s="170"/>
      <c r="AI52" s="171"/>
      <c r="AJ52" s="168"/>
      <c r="AK52" s="168"/>
      <c r="AL52" s="172">
        <f t="shared" ref="AL52" si="142">SUM(G53:AK53)</f>
        <v>0</v>
      </c>
      <c r="AM52" s="173"/>
      <c r="AN52" s="174"/>
      <c r="AO52" s="175"/>
      <c r="AP52" s="173"/>
      <c r="AQ52" s="176"/>
      <c r="AR52" s="176"/>
    </row>
    <row r="53" spans="1:44" ht="15.95" customHeight="1" x14ac:dyDescent="0.15">
      <c r="A53" s="134"/>
      <c r="B53" s="390"/>
      <c r="C53" s="391"/>
      <c r="D53" s="392"/>
      <c r="E53" s="393"/>
      <c r="F53" s="177" t="s">
        <v>165</v>
      </c>
      <c r="G53" s="178" t="str">
        <f t="shared" ref="G53:AK53" si="143">IF(G52&lt;&gt;"",VLOOKUP(G52,$AC$164:$AL$187,9,FALSE),"")</f>
        <v/>
      </c>
      <c r="H53" s="179" t="str">
        <f t="shared" si="143"/>
        <v/>
      </c>
      <c r="I53" s="179" t="str">
        <f t="shared" si="143"/>
        <v/>
      </c>
      <c r="J53" s="179" t="str">
        <f t="shared" si="143"/>
        <v/>
      </c>
      <c r="K53" s="179" t="str">
        <f t="shared" si="143"/>
        <v/>
      </c>
      <c r="L53" s="179" t="str">
        <f t="shared" si="143"/>
        <v/>
      </c>
      <c r="M53" s="180" t="str">
        <f t="shared" si="143"/>
        <v/>
      </c>
      <c r="N53" s="178" t="str">
        <f t="shared" si="143"/>
        <v/>
      </c>
      <c r="O53" s="179" t="str">
        <f t="shared" si="143"/>
        <v/>
      </c>
      <c r="P53" s="179" t="str">
        <f t="shared" si="143"/>
        <v/>
      </c>
      <c r="Q53" s="179" t="str">
        <f t="shared" si="143"/>
        <v/>
      </c>
      <c r="R53" s="179" t="str">
        <f t="shared" si="143"/>
        <v/>
      </c>
      <c r="S53" s="179" t="str">
        <f t="shared" si="143"/>
        <v/>
      </c>
      <c r="T53" s="180" t="str">
        <f t="shared" si="143"/>
        <v/>
      </c>
      <c r="U53" s="178" t="str">
        <f t="shared" si="143"/>
        <v/>
      </c>
      <c r="V53" s="179" t="str">
        <f t="shared" si="143"/>
        <v/>
      </c>
      <c r="W53" s="179" t="str">
        <f t="shared" si="143"/>
        <v/>
      </c>
      <c r="X53" s="179" t="str">
        <f t="shared" si="143"/>
        <v/>
      </c>
      <c r="Y53" s="179" t="str">
        <f t="shared" si="143"/>
        <v/>
      </c>
      <c r="Z53" s="179" t="str">
        <f t="shared" si="143"/>
        <v/>
      </c>
      <c r="AA53" s="180" t="str">
        <f t="shared" si="143"/>
        <v/>
      </c>
      <c r="AB53" s="178" t="str">
        <f t="shared" si="143"/>
        <v/>
      </c>
      <c r="AC53" s="179" t="str">
        <f t="shared" si="143"/>
        <v/>
      </c>
      <c r="AD53" s="179" t="str">
        <f t="shared" si="143"/>
        <v/>
      </c>
      <c r="AE53" s="179" t="str">
        <f t="shared" si="143"/>
        <v/>
      </c>
      <c r="AF53" s="179" t="str">
        <f t="shared" si="143"/>
        <v/>
      </c>
      <c r="AG53" s="179" t="str">
        <f t="shared" si="143"/>
        <v/>
      </c>
      <c r="AH53" s="180" t="str">
        <f t="shared" si="143"/>
        <v/>
      </c>
      <c r="AI53" s="181" t="str">
        <f t="shared" si="143"/>
        <v/>
      </c>
      <c r="AJ53" s="179" t="str">
        <f t="shared" si="143"/>
        <v/>
      </c>
      <c r="AK53" s="179" t="str">
        <f t="shared" si="143"/>
        <v/>
      </c>
      <c r="AL53" s="182">
        <f t="shared" ref="AL53" si="144">SUM(G53:AH53)</f>
        <v>0</v>
      </c>
      <c r="AM53" s="183">
        <f t="shared" ref="AM53" si="145">AL53/4</f>
        <v>0</v>
      </c>
      <c r="AN53" s="184" t="str">
        <f t="shared" ref="AN53:AO53" si="146">IF(C52="","",C52)</f>
        <v/>
      </c>
      <c r="AO53" s="185" t="str">
        <f t="shared" si="146"/>
        <v/>
      </c>
      <c r="AP53" s="186" t="str">
        <f>IF(D52&lt;&gt;"",VLOOKUP(D52,$AU$2:$AV$6,2,FALSE),"")</f>
        <v/>
      </c>
      <c r="AQ53" s="183">
        <f t="shared" ref="AQ53" si="147">ROUNDDOWN(AL53/$AL$6,2)</f>
        <v>0</v>
      </c>
      <c r="AR53" s="183">
        <f t="shared" ref="AR53" si="148">IF(AP53=1,"",AQ53)</f>
        <v>0</v>
      </c>
    </row>
    <row r="54" spans="1:44" ht="15.95" customHeight="1" x14ac:dyDescent="0.15">
      <c r="A54" s="134"/>
      <c r="B54" s="390" t="s">
        <v>191</v>
      </c>
      <c r="C54" s="381"/>
      <c r="D54" s="383"/>
      <c r="E54" s="385"/>
      <c r="F54" s="167" t="s">
        <v>162</v>
      </c>
      <c r="G54" s="189"/>
      <c r="H54" s="169"/>
      <c r="I54" s="168"/>
      <c r="J54" s="168"/>
      <c r="K54" s="168"/>
      <c r="L54" s="168"/>
      <c r="M54" s="170"/>
      <c r="N54" s="189"/>
      <c r="O54" s="169"/>
      <c r="P54" s="168"/>
      <c r="Q54" s="168"/>
      <c r="R54" s="168"/>
      <c r="S54" s="168"/>
      <c r="T54" s="170"/>
      <c r="U54" s="189"/>
      <c r="V54" s="169"/>
      <c r="W54" s="168"/>
      <c r="X54" s="168"/>
      <c r="Y54" s="168"/>
      <c r="Z54" s="168"/>
      <c r="AA54" s="170"/>
      <c r="AB54" s="189"/>
      <c r="AC54" s="169"/>
      <c r="AD54" s="168"/>
      <c r="AE54" s="168"/>
      <c r="AF54" s="168"/>
      <c r="AG54" s="168"/>
      <c r="AH54" s="170"/>
      <c r="AI54" s="190"/>
      <c r="AJ54" s="169"/>
      <c r="AK54" s="169"/>
      <c r="AL54" s="172">
        <f t="shared" ref="AL54" si="149">SUM(G55:AK55)</f>
        <v>0</v>
      </c>
      <c r="AM54" s="173"/>
      <c r="AN54" s="174"/>
      <c r="AO54" s="175"/>
      <c r="AP54" s="173"/>
      <c r="AQ54" s="176"/>
      <c r="AR54" s="176"/>
    </row>
    <row r="55" spans="1:44" ht="15.95" customHeight="1" x14ac:dyDescent="0.15">
      <c r="A55" s="134"/>
      <c r="B55" s="390"/>
      <c r="C55" s="391"/>
      <c r="D55" s="392"/>
      <c r="E55" s="393"/>
      <c r="F55" s="177" t="s">
        <v>165</v>
      </c>
      <c r="G55" s="178" t="str">
        <f t="shared" ref="G55:AK55" si="150">IF(G54&lt;&gt;"",VLOOKUP(G54,$AC$164:$AL$187,9,FALSE),"")</f>
        <v/>
      </c>
      <c r="H55" s="179" t="str">
        <f t="shared" si="150"/>
        <v/>
      </c>
      <c r="I55" s="179" t="str">
        <f t="shared" si="150"/>
        <v/>
      </c>
      <c r="J55" s="179" t="str">
        <f t="shared" si="150"/>
        <v/>
      </c>
      <c r="K55" s="179" t="str">
        <f t="shared" si="150"/>
        <v/>
      </c>
      <c r="L55" s="179" t="str">
        <f t="shared" si="150"/>
        <v/>
      </c>
      <c r="M55" s="180" t="str">
        <f t="shared" si="150"/>
        <v/>
      </c>
      <c r="N55" s="178" t="str">
        <f t="shared" si="150"/>
        <v/>
      </c>
      <c r="O55" s="179" t="str">
        <f t="shared" si="150"/>
        <v/>
      </c>
      <c r="P55" s="179" t="str">
        <f t="shared" si="150"/>
        <v/>
      </c>
      <c r="Q55" s="179" t="str">
        <f t="shared" si="150"/>
        <v/>
      </c>
      <c r="R55" s="179" t="str">
        <f t="shared" si="150"/>
        <v/>
      </c>
      <c r="S55" s="179" t="str">
        <f t="shared" si="150"/>
        <v/>
      </c>
      <c r="T55" s="180" t="str">
        <f t="shared" si="150"/>
        <v/>
      </c>
      <c r="U55" s="178" t="str">
        <f t="shared" si="150"/>
        <v/>
      </c>
      <c r="V55" s="179" t="str">
        <f t="shared" si="150"/>
        <v/>
      </c>
      <c r="W55" s="179" t="str">
        <f t="shared" si="150"/>
        <v/>
      </c>
      <c r="X55" s="179" t="str">
        <f t="shared" si="150"/>
        <v/>
      </c>
      <c r="Y55" s="179" t="str">
        <f t="shared" si="150"/>
        <v/>
      </c>
      <c r="Z55" s="179" t="str">
        <f t="shared" si="150"/>
        <v/>
      </c>
      <c r="AA55" s="180" t="str">
        <f t="shared" si="150"/>
        <v/>
      </c>
      <c r="AB55" s="178" t="str">
        <f t="shared" si="150"/>
        <v/>
      </c>
      <c r="AC55" s="179" t="str">
        <f t="shared" si="150"/>
        <v/>
      </c>
      <c r="AD55" s="179" t="str">
        <f t="shared" si="150"/>
        <v/>
      </c>
      <c r="AE55" s="179" t="str">
        <f t="shared" si="150"/>
        <v/>
      </c>
      <c r="AF55" s="179" t="str">
        <f t="shared" si="150"/>
        <v/>
      </c>
      <c r="AG55" s="179" t="str">
        <f t="shared" si="150"/>
        <v/>
      </c>
      <c r="AH55" s="180" t="str">
        <f t="shared" si="150"/>
        <v/>
      </c>
      <c r="AI55" s="181" t="str">
        <f t="shared" si="150"/>
        <v/>
      </c>
      <c r="AJ55" s="179" t="str">
        <f t="shared" si="150"/>
        <v/>
      </c>
      <c r="AK55" s="179" t="str">
        <f t="shared" si="150"/>
        <v/>
      </c>
      <c r="AL55" s="182">
        <f t="shared" ref="AL55" si="151">SUM(G55:AH55)</f>
        <v>0</v>
      </c>
      <c r="AM55" s="183">
        <f t="shared" ref="AM55" si="152">AL55/4</f>
        <v>0</v>
      </c>
      <c r="AN55" s="184" t="str">
        <f t="shared" ref="AN55:AO55" si="153">IF(C54="","",C54)</f>
        <v/>
      </c>
      <c r="AO55" s="185" t="str">
        <f t="shared" si="153"/>
        <v/>
      </c>
      <c r="AP55" s="186" t="str">
        <f>IF(D54&lt;&gt;"",VLOOKUP(D54,$AU$2:$AV$6,2,FALSE),"")</f>
        <v/>
      </c>
      <c r="AQ55" s="183">
        <f t="shared" ref="AQ55" si="154">ROUNDDOWN(AL55/$AL$6,2)</f>
        <v>0</v>
      </c>
      <c r="AR55" s="183">
        <f t="shared" ref="AR55" si="155">IF(AP55=1,"",AQ55)</f>
        <v>0</v>
      </c>
    </row>
    <row r="56" spans="1:44" ht="15.95" customHeight="1" x14ac:dyDescent="0.15">
      <c r="A56" s="134"/>
      <c r="B56" s="390" t="s">
        <v>193</v>
      </c>
      <c r="C56" s="381"/>
      <c r="D56" s="383"/>
      <c r="E56" s="385"/>
      <c r="F56" s="167" t="s">
        <v>162</v>
      </c>
      <c r="G56" s="189"/>
      <c r="H56" s="169"/>
      <c r="I56" s="168"/>
      <c r="J56" s="168"/>
      <c r="K56" s="168"/>
      <c r="L56" s="168"/>
      <c r="M56" s="170"/>
      <c r="N56" s="189"/>
      <c r="O56" s="169"/>
      <c r="P56" s="168"/>
      <c r="Q56" s="168"/>
      <c r="R56" s="168"/>
      <c r="S56" s="168"/>
      <c r="T56" s="170"/>
      <c r="U56" s="189"/>
      <c r="V56" s="169"/>
      <c r="W56" s="168"/>
      <c r="X56" s="168"/>
      <c r="Y56" s="168"/>
      <c r="Z56" s="168"/>
      <c r="AA56" s="170"/>
      <c r="AB56" s="189"/>
      <c r="AC56" s="169"/>
      <c r="AD56" s="168"/>
      <c r="AE56" s="168"/>
      <c r="AF56" s="168"/>
      <c r="AG56" s="168"/>
      <c r="AH56" s="170"/>
      <c r="AI56" s="190"/>
      <c r="AJ56" s="169"/>
      <c r="AK56" s="169"/>
      <c r="AL56" s="172">
        <f t="shared" ref="AL56" si="156">SUM(G57:AK57)</f>
        <v>0</v>
      </c>
      <c r="AM56" s="173"/>
      <c r="AN56" s="174"/>
      <c r="AO56" s="175"/>
      <c r="AP56" s="173"/>
      <c r="AQ56" s="176"/>
      <c r="AR56" s="176"/>
    </row>
    <row r="57" spans="1:44" ht="15.95" customHeight="1" x14ac:dyDescent="0.15">
      <c r="A57" s="134"/>
      <c r="B57" s="390"/>
      <c r="C57" s="391"/>
      <c r="D57" s="392"/>
      <c r="E57" s="393"/>
      <c r="F57" s="177" t="s">
        <v>165</v>
      </c>
      <c r="G57" s="178" t="str">
        <f t="shared" ref="G57:AK57" si="157">IF(G56&lt;&gt;"",VLOOKUP(G56,$AC$164:$AL$187,9,FALSE),"")</f>
        <v/>
      </c>
      <c r="H57" s="179" t="str">
        <f t="shared" si="157"/>
        <v/>
      </c>
      <c r="I57" s="179" t="str">
        <f t="shared" si="157"/>
        <v/>
      </c>
      <c r="J57" s="179" t="str">
        <f t="shared" si="157"/>
        <v/>
      </c>
      <c r="K57" s="179" t="str">
        <f t="shared" si="157"/>
        <v/>
      </c>
      <c r="L57" s="179" t="str">
        <f t="shared" si="157"/>
        <v/>
      </c>
      <c r="M57" s="180" t="str">
        <f t="shared" si="157"/>
        <v/>
      </c>
      <c r="N57" s="178" t="str">
        <f t="shared" si="157"/>
        <v/>
      </c>
      <c r="O57" s="179" t="str">
        <f t="shared" si="157"/>
        <v/>
      </c>
      <c r="P57" s="179" t="str">
        <f t="shared" si="157"/>
        <v/>
      </c>
      <c r="Q57" s="179" t="str">
        <f t="shared" si="157"/>
        <v/>
      </c>
      <c r="R57" s="179" t="str">
        <f t="shared" si="157"/>
        <v/>
      </c>
      <c r="S57" s="179" t="str">
        <f t="shared" si="157"/>
        <v/>
      </c>
      <c r="T57" s="180" t="str">
        <f t="shared" si="157"/>
        <v/>
      </c>
      <c r="U57" s="178" t="str">
        <f t="shared" si="157"/>
        <v/>
      </c>
      <c r="V57" s="179" t="str">
        <f t="shared" si="157"/>
        <v/>
      </c>
      <c r="W57" s="179" t="str">
        <f t="shared" si="157"/>
        <v/>
      </c>
      <c r="X57" s="179" t="str">
        <f t="shared" si="157"/>
        <v/>
      </c>
      <c r="Y57" s="179" t="str">
        <f t="shared" si="157"/>
        <v/>
      </c>
      <c r="Z57" s="179" t="str">
        <f t="shared" si="157"/>
        <v/>
      </c>
      <c r="AA57" s="180" t="str">
        <f t="shared" si="157"/>
        <v/>
      </c>
      <c r="AB57" s="178" t="str">
        <f t="shared" si="157"/>
        <v/>
      </c>
      <c r="AC57" s="179" t="str">
        <f t="shared" si="157"/>
        <v/>
      </c>
      <c r="AD57" s="179" t="str">
        <f t="shared" si="157"/>
        <v/>
      </c>
      <c r="AE57" s="179" t="str">
        <f t="shared" si="157"/>
        <v/>
      </c>
      <c r="AF57" s="179" t="str">
        <f t="shared" si="157"/>
        <v/>
      </c>
      <c r="AG57" s="179" t="str">
        <f t="shared" si="157"/>
        <v/>
      </c>
      <c r="AH57" s="180" t="str">
        <f t="shared" si="157"/>
        <v/>
      </c>
      <c r="AI57" s="181" t="str">
        <f t="shared" si="157"/>
        <v/>
      </c>
      <c r="AJ57" s="179" t="str">
        <f t="shared" si="157"/>
        <v/>
      </c>
      <c r="AK57" s="179" t="str">
        <f t="shared" si="157"/>
        <v/>
      </c>
      <c r="AL57" s="182">
        <f t="shared" ref="AL57" si="158">SUM(G57:AH57)</f>
        <v>0</v>
      </c>
      <c r="AM57" s="183">
        <f t="shared" ref="AM57" si="159">AL57/4</f>
        <v>0</v>
      </c>
      <c r="AN57" s="184" t="str">
        <f t="shared" ref="AN57:AO57" si="160">IF(C56="","",C56)</f>
        <v/>
      </c>
      <c r="AO57" s="185" t="str">
        <f t="shared" si="160"/>
        <v/>
      </c>
      <c r="AP57" s="186" t="str">
        <f>IF(D56&lt;&gt;"",VLOOKUP(D56,$AU$2:$AV$6,2,FALSE),"")</f>
        <v/>
      </c>
      <c r="AQ57" s="183">
        <f t="shared" ref="AQ57" si="161">ROUNDDOWN(AL57/$AL$6,2)</f>
        <v>0</v>
      </c>
      <c r="AR57" s="183">
        <f t="shared" ref="AR57" si="162">IF(AP57=1,"",AQ57)</f>
        <v>0</v>
      </c>
    </row>
    <row r="58" spans="1:44" ht="15.95" customHeight="1" x14ac:dyDescent="0.15">
      <c r="A58" s="134"/>
      <c r="B58" s="390" t="s">
        <v>195</v>
      </c>
      <c r="C58" s="381"/>
      <c r="D58" s="383"/>
      <c r="E58" s="385"/>
      <c r="F58" s="167" t="s">
        <v>162</v>
      </c>
      <c r="G58" s="189"/>
      <c r="H58" s="169"/>
      <c r="I58" s="168"/>
      <c r="J58" s="168"/>
      <c r="K58" s="168"/>
      <c r="L58" s="168"/>
      <c r="M58" s="170"/>
      <c r="N58" s="189"/>
      <c r="O58" s="169"/>
      <c r="P58" s="168"/>
      <c r="Q58" s="168"/>
      <c r="R58" s="168"/>
      <c r="S58" s="168"/>
      <c r="T58" s="170"/>
      <c r="U58" s="189"/>
      <c r="V58" s="169"/>
      <c r="W58" s="168"/>
      <c r="X58" s="168"/>
      <c r="Y58" s="168"/>
      <c r="Z58" s="168"/>
      <c r="AA58" s="170"/>
      <c r="AB58" s="189"/>
      <c r="AC58" s="169"/>
      <c r="AD58" s="168"/>
      <c r="AE58" s="168"/>
      <c r="AF58" s="168"/>
      <c r="AG58" s="168"/>
      <c r="AH58" s="170"/>
      <c r="AI58" s="171"/>
      <c r="AJ58" s="168"/>
      <c r="AK58" s="168"/>
      <c r="AL58" s="172">
        <f t="shared" ref="AL58" si="163">SUM(G59:AK59)</f>
        <v>0</v>
      </c>
      <c r="AM58" s="173"/>
      <c r="AN58" s="174"/>
      <c r="AO58" s="175"/>
      <c r="AP58" s="173"/>
      <c r="AQ58" s="176"/>
      <c r="AR58" s="176"/>
    </row>
    <row r="59" spans="1:44" ht="15.95" customHeight="1" x14ac:dyDescent="0.15">
      <c r="A59" s="134"/>
      <c r="B59" s="390"/>
      <c r="C59" s="391"/>
      <c r="D59" s="392"/>
      <c r="E59" s="393"/>
      <c r="F59" s="177" t="s">
        <v>165</v>
      </c>
      <c r="G59" s="178" t="str">
        <f t="shared" ref="G59:AK59" si="164">IF(G58&lt;&gt;"",VLOOKUP(G58,$AC$164:$AL$187,9,FALSE),"")</f>
        <v/>
      </c>
      <c r="H59" s="179" t="str">
        <f t="shared" si="164"/>
        <v/>
      </c>
      <c r="I59" s="179" t="str">
        <f t="shared" si="164"/>
        <v/>
      </c>
      <c r="J59" s="179" t="str">
        <f t="shared" si="164"/>
        <v/>
      </c>
      <c r="K59" s="179" t="str">
        <f t="shared" si="164"/>
        <v/>
      </c>
      <c r="L59" s="179" t="str">
        <f t="shared" si="164"/>
        <v/>
      </c>
      <c r="M59" s="180" t="str">
        <f t="shared" si="164"/>
        <v/>
      </c>
      <c r="N59" s="178" t="str">
        <f t="shared" si="164"/>
        <v/>
      </c>
      <c r="O59" s="179" t="str">
        <f t="shared" si="164"/>
        <v/>
      </c>
      <c r="P59" s="179" t="str">
        <f t="shared" si="164"/>
        <v/>
      </c>
      <c r="Q59" s="179" t="str">
        <f t="shared" si="164"/>
        <v/>
      </c>
      <c r="R59" s="179" t="str">
        <f t="shared" si="164"/>
        <v/>
      </c>
      <c r="S59" s="179" t="str">
        <f t="shared" si="164"/>
        <v/>
      </c>
      <c r="T59" s="180" t="str">
        <f t="shared" si="164"/>
        <v/>
      </c>
      <c r="U59" s="178" t="str">
        <f t="shared" si="164"/>
        <v/>
      </c>
      <c r="V59" s="179" t="str">
        <f t="shared" si="164"/>
        <v/>
      </c>
      <c r="W59" s="179" t="str">
        <f t="shared" si="164"/>
        <v/>
      </c>
      <c r="X59" s="179" t="str">
        <f t="shared" si="164"/>
        <v/>
      </c>
      <c r="Y59" s="179" t="str">
        <f t="shared" si="164"/>
        <v/>
      </c>
      <c r="Z59" s="179" t="str">
        <f t="shared" si="164"/>
        <v/>
      </c>
      <c r="AA59" s="180" t="str">
        <f t="shared" si="164"/>
        <v/>
      </c>
      <c r="AB59" s="178" t="str">
        <f t="shared" si="164"/>
        <v/>
      </c>
      <c r="AC59" s="179" t="str">
        <f t="shared" si="164"/>
        <v/>
      </c>
      <c r="AD59" s="179" t="str">
        <f t="shared" si="164"/>
        <v/>
      </c>
      <c r="AE59" s="179" t="str">
        <f t="shared" si="164"/>
        <v/>
      </c>
      <c r="AF59" s="179" t="str">
        <f t="shared" si="164"/>
        <v/>
      </c>
      <c r="AG59" s="179" t="str">
        <f t="shared" si="164"/>
        <v/>
      </c>
      <c r="AH59" s="180" t="str">
        <f t="shared" si="164"/>
        <v/>
      </c>
      <c r="AI59" s="181" t="str">
        <f t="shared" si="164"/>
        <v/>
      </c>
      <c r="AJ59" s="179" t="str">
        <f t="shared" si="164"/>
        <v/>
      </c>
      <c r="AK59" s="179" t="str">
        <f t="shared" si="164"/>
        <v/>
      </c>
      <c r="AL59" s="182">
        <f t="shared" ref="AL59" si="165">SUM(G59:AH59)</f>
        <v>0</v>
      </c>
      <c r="AM59" s="183">
        <f t="shared" ref="AM59" si="166">AL59/4</f>
        <v>0</v>
      </c>
      <c r="AN59" s="184" t="str">
        <f t="shared" ref="AN59:AO59" si="167">IF(C58="","",C58)</f>
        <v/>
      </c>
      <c r="AO59" s="185" t="str">
        <f t="shared" si="167"/>
        <v/>
      </c>
      <c r="AP59" s="186" t="str">
        <f>IF(D58&lt;&gt;"",VLOOKUP(D58,$AU$2:$AV$6,2,FALSE),"")</f>
        <v/>
      </c>
      <c r="AQ59" s="183">
        <f t="shared" ref="AQ59" si="168">ROUNDDOWN(AL59/$AL$6,2)</f>
        <v>0</v>
      </c>
      <c r="AR59" s="183">
        <f t="shared" ref="AR59" si="169">IF(AP59=1,"",AQ59)</f>
        <v>0</v>
      </c>
    </row>
    <row r="60" spans="1:44" ht="15.95" customHeight="1" x14ac:dyDescent="0.15">
      <c r="A60" s="134"/>
      <c r="B60" s="390" t="s">
        <v>197</v>
      </c>
      <c r="C60" s="381"/>
      <c r="D60" s="383"/>
      <c r="E60" s="385"/>
      <c r="F60" s="167" t="s">
        <v>162</v>
      </c>
      <c r="G60" s="189"/>
      <c r="H60" s="169"/>
      <c r="I60" s="168"/>
      <c r="J60" s="168"/>
      <c r="K60" s="168"/>
      <c r="L60" s="168"/>
      <c r="M60" s="170"/>
      <c r="N60" s="189"/>
      <c r="O60" s="169"/>
      <c r="P60" s="168"/>
      <c r="Q60" s="168"/>
      <c r="R60" s="168"/>
      <c r="S60" s="168"/>
      <c r="T60" s="170"/>
      <c r="U60" s="189"/>
      <c r="V60" s="169"/>
      <c r="W60" s="168"/>
      <c r="X60" s="168"/>
      <c r="Y60" s="168"/>
      <c r="Z60" s="168"/>
      <c r="AA60" s="170"/>
      <c r="AB60" s="189"/>
      <c r="AC60" s="169"/>
      <c r="AD60" s="168"/>
      <c r="AE60" s="168"/>
      <c r="AF60" s="168"/>
      <c r="AG60" s="168"/>
      <c r="AH60" s="170"/>
      <c r="AI60" s="171"/>
      <c r="AJ60" s="168"/>
      <c r="AK60" s="168"/>
      <c r="AL60" s="172">
        <f t="shared" ref="AL60" si="170">SUM(G61:AK61)</f>
        <v>0</v>
      </c>
      <c r="AM60" s="173"/>
      <c r="AN60" s="174"/>
      <c r="AO60" s="175"/>
      <c r="AP60" s="173"/>
      <c r="AQ60" s="176"/>
      <c r="AR60" s="176"/>
    </row>
    <row r="61" spans="1:44" ht="15.95" customHeight="1" x14ac:dyDescent="0.15">
      <c r="A61" s="134"/>
      <c r="B61" s="390"/>
      <c r="C61" s="391"/>
      <c r="D61" s="392"/>
      <c r="E61" s="393"/>
      <c r="F61" s="177" t="s">
        <v>165</v>
      </c>
      <c r="G61" s="178" t="str">
        <f t="shared" ref="G61:AK61" si="171">IF(G60&lt;&gt;"",VLOOKUP(G60,$AC$164:$AL$187,9,FALSE),"")</f>
        <v/>
      </c>
      <c r="H61" s="179" t="str">
        <f t="shared" si="171"/>
        <v/>
      </c>
      <c r="I61" s="179" t="str">
        <f t="shared" si="171"/>
        <v/>
      </c>
      <c r="J61" s="179" t="str">
        <f t="shared" si="171"/>
        <v/>
      </c>
      <c r="K61" s="179" t="str">
        <f t="shared" si="171"/>
        <v/>
      </c>
      <c r="L61" s="179" t="str">
        <f t="shared" si="171"/>
        <v/>
      </c>
      <c r="M61" s="180" t="str">
        <f t="shared" si="171"/>
        <v/>
      </c>
      <c r="N61" s="178" t="str">
        <f t="shared" si="171"/>
        <v/>
      </c>
      <c r="O61" s="179" t="str">
        <f t="shared" si="171"/>
        <v/>
      </c>
      <c r="P61" s="179" t="str">
        <f t="shared" si="171"/>
        <v/>
      </c>
      <c r="Q61" s="179" t="str">
        <f t="shared" si="171"/>
        <v/>
      </c>
      <c r="R61" s="179" t="str">
        <f t="shared" si="171"/>
        <v/>
      </c>
      <c r="S61" s="179" t="str">
        <f t="shared" si="171"/>
        <v/>
      </c>
      <c r="T61" s="180" t="str">
        <f t="shared" si="171"/>
        <v/>
      </c>
      <c r="U61" s="178" t="str">
        <f t="shared" si="171"/>
        <v/>
      </c>
      <c r="V61" s="179" t="str">
        <f t="shared" si="171"/>
        <v/>
      </c>
      <c r="W61" s="179" t="str">
        <f t="shared" si="171"/>
        <v/>
      </c>
      <c r="X61" s="179" t="str">
        <f t="shared" si="171"/>
        <v/>
      </c>
      <c r="Y61" s="179" t="str">
        <f t="shared" si="171"/>
        <v/>
      </c>
      <c r="Z61" s="179" t="str">
        <f t="shared" si="171"/>
        <v/>
      </c>
      <c r="AA61" s="180" t="str">
        <f t="shared" si="171"/>
        <v/>
      </c>
      <c r="AB61" s="178" t="str">
        <f t="shared" si="171"/>
        <v/>
      </c>
      <c r="AC61" s="179" t="str">
        <f t="shared" si="171"/>
        <v/>
      </c>
      <c r="AD61" s="179" t="str">
        <f t="shared" si="171"/>
        <v/>
      </c>
      <c r="AE61" s="179" t="str">
        <f t="shared" si="171"/>
        <v/>
      </c>
      <c r="AF61" s="179" t="str">
        <f t="shared" si="171"/>
        <v/>
      </c>
      <c r="AG61" s="179" t="str">
        <f t="shared" si="171"/>
        <v/>
      </c>
      <c r="AH61" s="180" t="str">
        <f t="shared" si="171"/>
        <v/>
      </c>
      <c r="AI61" s="181" t="str">
        <f t="shared" si="171"/>
        <v/>
      </c>
      <c r="AJ61" s="179" t="str">
        <f t="shared" si="171"/>
        <v/>
      </c>
      <c r="AK61" s="179" t="str">
        <f t="shared" si="171"/>
        <v/>
      </c>
      <c r="AL61" s="182">
        <f t="shared" ref="AL61" si="172">SUM(G61:AH61)</f>
        <v>0</v>
      </c>
      <c r="AM61" s="183">
        <f t="shared" ref="AM61" si="173">AL61/4</f>
        <v>0</v>
      </c>
      <c r="AN61" s="184" t="str">
        <f t="shared" ref="AN61:AO61" si="174">IF(C60="","",C60)</f>
        <v/>
      </c>
      <c r="AO61" s="185" t="str">
        <f t="shared" si="174"/>
        <v/>
      </c>
      <c r="AP61" s="186" t="str">
        <f>IF(D60&lt;&gt;"",VLOOKUP(D60,$AU$2:$AV$6,2,FALSE),"")</f>
        <v/>
      </c>
      <c r="AQ61" s="183">
        <f t="shared" ref="AQ61" si="175">ROUNDDOWN(AL61/$AL$6,2)</f>
        <v>0</v>
      </c>
      <c r="AR61" s="183">
        <f t="shared" ref="AR61" si="176">IF(AP61=1,"",AQ61)</f>
        <v>0</v>
      </c>
    </row>
    <row r="62" spans="1:44" ht="15.95" customHeight="1" x14ac:dyDescent="0.15">
      <c r="A62" s="134"/>
      <c r="B62" s="390" t="s">
        <v>198</v>
      </c>
      <c r="C62" s="381"/>
      <c r="D62" s="383"/>
      <c r="E62" s="385"/>
      <c r="F62" s="167" t="s">
        <v>162</v>
      </c>
      <c r="G62" s="189"/>
      <c r="H62" s="169"/>
      <c r="I62" s="168"/>
      <c r="J62" s="168"/>
      <c r="K62" s="168"/>
      <c r="L62" s="168"/>
      <c r="M62" s="170"/>
      <c r="N62" s="189"/>
      <c r="O62" s="169"/>
      <c r="P62" s="168"/>
      <c r="Q62" s="168"/>
      <c r="R62" s="168"/>
      <c r="S62" s="168"/>
      <c r="T62" s="170"/>
      <c r="U62" s="189"/>
      <c r="V62" s="169"/>
      <c r="W62" s="168"/>
      <c r="X62" s="168"/>
      <c r="Y62" s="168"/>
      <c r="Z62" s="168"/>
      <c r="AA62" s="170"/>
      <c r="AB62" s="189"/>
      <c r="AC62" s="169"/>
      <c r="AD62" s="168"/>
      <c r="AE62" s="168"/>
      <c r="AF62" s="168"/>
      <c r="AG62" s="168"/>
      <c r="AH62" s="170"/>
      <c r="AI62" s="190"/>
      <c r="AJ62" s="169"/>
      <c r="AK62" s="169"/>
      <c r="AL62" s="172">
        <f t="shared" ref="AL62" si="177">SUM(G63:AK63)</f>
        <v>0</v>
      </c>
      <c r="AM62" s="173"/>
      <c r="AN62" s="174"/>
      <c r="AO62" s="175"/>
      <c r="AP62" s="173"/>
      <c r="AQ62" s="176"/>
      <c r="AR62" s="176"/>
    </row>
    <row r="63" spans="1:44" ht="15.95" customHeight="1" x14ac:dyDescent="0.15">
      <c r="A63" s="134"/>
      <c r="B63" s="390"/>
      <c r="C63" s="391"/>
      <c r="D63" s="392"/>
      <c r="E63" s="393"/>
      <c r="F63" s="177" t="s">
        <v>165</v>
      </c>
      <c r="G63" s="178" t="str">
        <f t="shared" ref="G63:AK63" si="178">IF(G62&lt;&gt;"",VLOOKUP(G62,$AC$164:$AL$187,9,FALSE),"")</f>
        <v/>
      </c>
      <c r="H63" s="179" t="str">
        <f t="shared" si="178"/>
        <v/>
      </c>
      <c r="I63" s="179" t="str">
        <f t="shared" si="178"/>
        <v/>
      </c>
      <c r="J63" s="179" t="str">
        <f t="shared" si="178"/>
        <v/>
      </c>
      <c r="K63" s="179" t="str">
        <f t="shared" si="178"/>
        <v/>
      </c>
      <c r="L63" s="179" t="str">
        <f t="shared" si="178"/>
        <v/>
      </c>
      <c r="M63" s="180" t="str">
        <f t="shared" si="178"/>
        <v/>
      </c>
      <c r="N63" s="178" t="str">
        <f t="shared" si="178"/>
        <v/>
      </c>
      <c r="O63" s="179" t="str">
        <f t="shared" si="178"/>
        <v/>
      </c>
      <c r="P63" s="179" t="str">
        <f t="shared" si="178"/>
        <v/>
      </c>
      <c r="Q63" s="179" t="str">
        <f t="shared" si="178"/>
        <v/>
      </c>
      <c r="R63" s="179" t="str">
        <f t="shared" si="178"/>
        <v/>
      </c>
      <c r="S63" s="179" t="str">
        <f t="shared" si="178"/>
        <v/>
      </c>
      <c r="T63" s="180" t="str">
        <f t="shared" si="178"/>
        <v/>
      </c>
      <c r="U63" s="178" t="str">
        <f t="shared" si="178"/>
        <v/>
      </c>
      <c r="V63" s="179" t="str">
        <f t="shared" si="178"/>
        <v/>
      </c>
      <c r="W63" s="179" t="str">
        <f t="shared" si="178"/>
        <v/>
      </c>
      <c r="X63" s="179" t="str">
        <f t="shared" si="178"/>
        <v/>
      </c>
      <c r="Y63" s="179" t="str">
        <f t="shared" si="178"/>
        <v/>
      </c>
      <c r="Z63" s="179" t="str">
        <f t="shared" si="178"/>
        <v/>
      </c>
      <c r="AA63" s="180" t="str">
        <f t="shared" si="178"/>
        <v/>
      </c>
      <c r="AB63" s="178" t="str">
        <f t="shared" si="178"/>
        <v/>
      </c>
      <c r="AC63" s="179" t="str">
        <f t="shared" si="178"/>
        <v/>
      </c>
      <c r="AD63" s="179" t="str">
        <f t="shared" si="178"/>
        <v/>
      </c>
      <c r="AE63" s="179" t="str">
        <f t="shared" si="178"/>
        <v/>
      </c>
      <c r="AF63" s="179" t="str">
        <f t="shared" si="178"/>
        <v/>
      </c>
      <c r="AG63" s="179" t="str">
        <f t="shared" si="178"/>
        <v/>
      </c>
      <c r="AH63" s="180" t="str">
        <f t="shared" si="178"/>
        <v/>
      </c>
      <c r="AI63" s="181" t="str">
        <f t="shared" si="178"/>
        <v/>
      </c>
      <c r="AJ63" s="179" t="str">
        <f t="shared" si="178"/>
        <v/>
      </c>
      <c r="AK63" s="179" t="str">
        <f t="shared" si="178"/>
        <v/>
      </c>
      <c r="AL63" s="182">
        <f t="shared" ref="AL63" si="179">SUM(G63:AH63)</f>
        <v>0</v>
      </c>
      <c r="AM63" s="183">
        <f t="shared" ref="AM63" si="180">AL63/4</f>
        <v>0</v>
      </c>
      <c r="AN63" s="184" t="str">
        <f t="shared" ref="AN63:AO63" si="181">IF(C62="","",C62)</f>
        <v/>
      </c>
      <c r="AO63" s="185" t="str">
        <f t="shared" si="181"/>
        <v/>
      </c>
      <c r="AP63" s="186" t="str">
        <f>IF(D62&lt;&gt;"",VLOOKUP(D62,$AU$2:$AV$6,2,FALSE),"")</f>
        <v/>
      </c>
      <c r="AQ63" s="183">
        <f>ROUNDDOWN(AL63/$AL$6,2)</f>
        <v>0</v>
      </c>
      <c r="AR63" s="183">
        <f t="shared" ref="AR63" si="182">IF(AP63=1,"",AQ63)</f>
        <v>0</v>
      </c>
    </row>
    <row r="64" spans="1:44" ht="15.95" customHeight="1" x14ac:dyDescent="0.15">
      <c r="A64" s="134"/>
      <c r="B64" s="390" t="s">
        <v>200</v>
      </c>
      <c r="C64" s="381"/>
      <c r="D64" s="383"/>
      <c r="E64" s="385"/>
      <c r="F64" s="167" t="s">
        <v>162</v>
      </c>
      <c r="G64" s="189"/>
      <c r="H64" s="169"/>
      <c r="I64" s="168"/>
      <c r="J64" s="168"/>
      <c r="K64" s="168"/>
      <c r="L64" s="168"/>
      <c r="M64" s="170"/>
      <c r="N64" s="189"/>
      <c r="O64" s="169"/>
      <c r="P64" s="168"/>
      <c r="Q64" s="168"/>
      <c r="R64" s="168"/>
      <c r="S64" s="168"/>
      <c r="T64" s="170"/>
      <c r="U64" s="189"/>
      <c r="V64" s="169"/>
      <c r="W64" s="168"/>
      <c r="X64" s="168"/>
      <c r="Y64" s="168"/>
      <c r="Z64" s="168"/>
      <c r="AA64" s="170"/>
      <c r="AB64" s="189"/>
      <c r="AC64" s="169"/>
      <c r="AD64" s="168"/>
      <c r="AE64" s="168"/>
      <c r="AF64" s="168"/>
      <c r="AG64" s="168"/>
      <c r="AH64" s="170"/>
      <c r="AI64" s="190"/>
      <c r="AJ64" s="169"/>
      <c r="AK64" s="169"/>
      <c r="AL64" s="172">
        <f t="shared" ref="AL64" si="183">SUM(G65:AK65)</f>
        <v>0</v>
      </c>
      <c r="AM64" s="173"/>
      <c r="AN64" s="174"/>
      <c r="AO64" s="175"/>
      <c r="AP64" s="173"/>
      <c r="AQ64" s="176"/>
      <c r="AR64" s="176"/>
    </row>
    <row r="65" spans="1:44" ht="15.95" customHeight="1" x14ac:dyDescent="0.15">
      <c r="A65" s="134"/>
      <c r="B65" s="390"/>
      <c r="C65" s="391"/>
      <c r="D65" s="392"/>
      <c r="E65" s="393"/>
      <c r="F65" s="177" t="s">
        <v>165</v>
      </c>
      <c r="G65" s="178" t="str">
        <f t="shared" ref="G65:AK65" si="184">IF(G64&lt;&gt;"",VLOOKUP(G64,$AC$164:$AL$187,9,FALSE),"")</f>
        <v/>
      </c>
      <c r="H65" s="179" t="str">
        <f t="shared" si="184"/>
        <v/>
      </c>
      <c r="I65" s="179" t="str">
        <f t="shared" si="184"/>
        <v/>
      </c>
      <c r="J65" s="179" t="str">
        <f t="shared" si="184"/>
        <v/>
      </c>
      <c r="K65" s="179" t="str">
        <f t="shared" si="184"/>
        <v/>
      </c>
      <c r="L65" s="179" t="str">
        <f t="shared" si="184"/>
        <v/>
      </c>
      <c r="M65" s="180" t="str">
        <f t="shared" si="184"/>
        <v/>
      </c>
      <c r="N65" s="178" t="str">
        <f t="shared" si="184"/>
        <v/>
      </c>
      <c r="O65" s="179" t="str">
        <f t="shared" si="184"/>
        <v/>
      </c>
      <c r="P65" s="179" t="str">
        <f t="shared" si="184"/>
        <v/>
      </c>
      <c r="Q65" s="179" t="str">
        <f t="shared" si="184"/>
        <v/>
      </c>
      <c r="R65" s="179" t="str">
        <f t="shared" si="184"/>
        <v/>
      </c>
      <c r="S65" s="179" t="str">
        <f t="shared" si="184"/>
        <v/>
      </c>
      <c r="T65" s="180" t="str">
        <f t="shared" si="184"/>
        <v/>
      </c>
      <c r="U65" s="178" t="str">
        <f t="shared" si="184"/>
        <v/>
      </c>
      <c r="V65" s="179" t="str">
        <f t="shared" si="184"/>
        <v/>
      </c>
      <c r="W65" s="179" t="str">
        <f t="shared" si="184"/>
        <v/>
      </c>
      <c r="X65" s="179" t="str">
        <f t="shared" si="184"/>
        <v/>
      </c>
      <c r="Y65" s="179" t="str">
        <f t="shared" si="184"/>
        <v/>
      </c>
      <c r="Z65" s="179" t="str">
        <f t="shared" si="184"/>
        <v/>
      </c>
      <c r="AA65" s="180" t="str">
        <f t="shared" si="184"/>
        <v/>
      </c>
      <c r="AB65" s="178" t="str">
        <f t="shared" si="184"/>
        <v/>
      </c>
      <c r="AC65" s="179" t="str">
        <f t="shared" si="184"/>
        <v/>
      </c>
      <c r="AD65" s="179" t="str">
        <f t="shared" si="184"/>
        <v/>
      </c>
      <c r="AE65" s="179" t="str">
        <f t="shared" si="184"/>
        <v/>
      </c>
      <c r="AF65" s="179" t="str">
        <f t="shared" si="184"/>
        <v/>
      </c>
      <c r="AG65" s="179" t="str">
        <f t="shared" si="184"/>
        <v/>
      </c>
      <c r="AH65" s="180" t="str">
        <f t="shared" si="184"/>
        <v/>
      </c>
      <c r="AI65" s="181" t="str">
        <f t="shared" si="184"/>
        <v/>
      </c>
      <c r="AJ65" s="179" t="str">
        <f t="shared" si="184"/>
        <v/>
      </c>
      <c r="AK65" s="179" t="str">
        <f t="shared" si="184"/>
        <v/>
      </c>
      <c r="AL65" s="182">
        <f t="shared" ref="AL65" si="185">SUM(G65:AH65)</f>
        <v>0</v>
      </c>
      <c r="AM65" s="183">
        <f t="shared" ref="AM65" si="186">AL65/4</f>
        <v>0</v>
      </c>
      <c r="AN65" s="184" t="str">
        <f t="shared" ref="AN65:AO65" si="187">IF(C64="","",C64)</f>
        <v/>
      </c>
      <c r="AO65" s="185" t="str">
        <f t="shared" si="187"/>
        <v/>
      </c>
      <c r="AP65" s="186" t="str">
        <f>IF(D64&lt;&gt;"",VLOOKUP(D64,$AU$2:$AV$6,2,FALSE),"")</f>
        <v/>
      </c>
      <c r="AQ65" s="183">
        <f t="shared" ref="AQ65" si="188">ROUNDDOWN(AL65/$AL$6,2)</f>
        <v>0</v>
      </c>
      <c r="AR65" s="183">
        <f t="shared" ref="AR65" si="189">IF(AP65=1,"",AQ65)</f>
        <v>0</v>
      </c>
    </row>
    <row r="66" spans="1:44" ht="15.95" customHeight="1" x14ac:dyDescent="0.15">
      <c r="A66" s="134"/>
      <c r="B66" s="390" t="s">
        <v>201</v>
      </c>
      <c r="C66" s="381"/>
      <c r="D66" s="383"/>
      <c r="E66" s="385"/>
      <c r="F66" s="167" t="s">
        <v>162</v>
      </c>
      <c r="G66" s="189"/>
      <c r="H66" s="169"/>
      <c r="I66" s="168"/>
      <c r="J66" s="168"/>
      <c r="K66" s="168"/>
      <c r="L66" s="168"/>
      <c r="M66" s="170"/>
      <c r="N66" s="189"/>
      <c r="O66" s="169"/>
      <c r="P66" s="168"/>
      <c r="Q66" s="168"/>
      <c r="R66" s="168"/>
      <c r="S66" s="168"/>
      <c r="T66" s="170"/>
      <c r="U66" s="189"/>
      <c r="V66" s="169"/>
      <c r="W66" s="168"/>
      <c r="X66" s="168"/>
      <c r="Y66" s="168"/>
      <c r="Z66" s="168"/>
      <c r="AA66" s="170"/>
      <c r="AB66" s="189"/>
      <c r="AC66" s="169"/>
      <c r="AD66" s="168"/>
      <c r="AE66" s="168"/>
      <c r="AF66" s="168"/>
      <c r="AG66" s="168"/>
      <c r="AH66" s="170"/>
      <c r="AI66" s="171"/>
      <c r="AJ66" s="168"/>
      <c r="AK66" s="168"/>
      <c r="AL66" s="172">
        <f t="shared" ref="AL66" si="190">SUM(G67:AK67)</f>
        <v>0</v>
      </c>
      <c r="AM66" s="173"/>
      <c r="AN66" s="174"/>
      <c r="AO66" s="175"/>
      <c r="AP66" s="173"/>
      <c r="AQ66" s="176"/>
      <c r="AR66" s="176"/>
    </row>
    <row r="67" spans="1:44" ht="15.95" customHeight="1" x14ac:dyDescent="0.15">
      <c r="A67" s="134"/>
      <c r="B67" s="390"/>
      <c r="C67" s="391"/>
      <c r="D67" s="392"/>
      <c r="E67" s="393"/>
      <c r="F67" s="177" t="s">
        <v>165</v>
      </c>
      <c r="G67" s="178" t="str">
        <f t="shared" ref="G67:AK67" si="191">IF(G66&lt;&gt;"",VLOOKUP(G66,$AC$164:$AL$187,9,FALSE),"")</f>
        <v/>
      </c>
      <c r="H67" s="179" t="str">
        <f t="shared" si="191"/>
        <v/>
      </c>
      <c r="I67" s="179" t="str">
        <f t="shared" si="191"/>
        <v/>
      </c>
      <c r="J67" s="179" t="str">
        <f t="shared" si="191"/>
        <v/>
      </c>
      <c r="K67" s="179" t="str">
        <f t="shared" si="191"/>
        <v/>
      </c>
      <c r="L67" s="179" t="str">
        <f t="shared" si="191"/>
        <v/>
      </c>
      <c r="M67" s="180" t="str">
        <f t="shared" si="191"/>
        <v/>
      </c>
      <c r="N67" s="178" t="str">
        <f t="shared" si="191"/>
        <v/>
      </c>
      <c r="O67" s="179" t="str">
        <f t="shared" si="191"/>
        <v/>
      </c>
      <c r="P67" s="179" t="str">
        <f t="shared" si="191"/>
        <v/>
      </c>
      <c r="Q67" s="179" t="str">
        <f t="shared" si="191"/>
        <v/>
      </c>
      <c r="R67" s="179" t="str">
        <f t="shared" si="191"/>
        <v/>
      </c>
      <c r="S67" s="179" t="str">
        <f t="shared" si="191"/>
        <v/>
      </c>
      <c r="T67" s="180" t="str">
        <f t="shared" si="191"/>
        <v/>
      </c>
      <c r="U67" s="178" t="str">
        <f t="shared" si="191"/>
        <v/>
      </c>
      <c r="V67" s="179" t="str">
        <f t="shared" si="191"/>
        <v/>
      </c>
      <c r="W67" s="179" t="str">
        <f t="shared" si="191"/>
        <v/>
      </c>
      <c r="X67" s="179" t="str">
        <f t="shared" si="191"/>
        <v/>
      </c>
      <c r="Y67" s="179" t="str">
        <f t="shared" si="191"/>
        <v/>
      </c>
      <c r="Z67" s="179" t="str">
        <f t="shared" si="191"/>
        <v/>
      </c>
      <c r="AA67" s="180" t="str">
        <f t="shared" si="191"/>
        <v/>
      </c>
      <c r="AB67" s="178" t="str">
        <f t="shared" si="191"/>
        <v/>
      </c>
      <c r="AC67" s="179" t="str">
        <f t="shared" si="191"/>
        <v/>
      </c>
      <c r="AD67" s="179" t="str">
        <f t="shared" si="191"/>
        <v/>
      </c>
      <c r="AE67" s="179" t="str">
        <f t="shared" si="191"/>
        <v/>
      </c>
      <c r="AF67" s="179" t="str">
        <f t="shared" si="191"/>
        <v/>
      </c>
      <c r="AG67" s="179" t="str">
        <f t="shared" si="191"/>
        <v/>
      </c>
      <c r="AH67" s="180" t="str">
        <f t="shared" si="191"/>
        <v/>
      </c>
      <c r="AI67" s="181" t="str">
        <f t="shared" si="191"/>
        <v/>
      </c>
      <c r="AJ67" s="179" t="str">
        <f t="shared" si="191"/>
        <v/>
      </c>
      <c r="AK67" s="179" t="str">
        <f t="shared" si="191"/>
        <v/>
      </c>
      <c r="AL67" s="182">
        <f t="shared" ref="AL67" si="192">SUM(G67:AH67)</f>
        <v>0</v>
      </c>
      <c r="AM67" s="183">
        <f t="shared" ref="AM67" si="193">AL67/4</f>
        <v>0</v>
      </c>
      <c r="AN67" s="184" t="str">
        <f t="shared" ref="AN67:AO67" si="194">IF(C66="","",C66)</f>
        <v/>
      </c>
      <c r="AO67" s="185" t="str">
        <f t="shared" si="194"/>
        <v/>
      </c>
      <c r="AP67" s="186" t="str">
        <f>IF(D66&lt;&gt;"",VLOOKUP(D66,$AU$2:$AV$6,2,FALSE),"")</f>
        <v/>
      </c>
      <c r="AQ67" s="183">
        <f t="shared" ref="AQ67" si="195">ROUNDDOWN(AL67/$AL$6,2)</f>
        <v>0</v>
      </c>
      <c r="AR67" s="183">
        <f t="shared" ref="AR67" si="196">IF(AP67=1,"",AQ67)</f>
        <v>0</v>
      </c>
    </row>
    <row r="68" spans="1:44" ht="15.95" customHeight="1" x14ac:dyDescent="0.15">
      <c r="A68" s="134"/>
      <c r="B68" s="390" t="s">
        <v>202</v>
      </c>
      <c r="C68" s="381"/>
      <c r="D68" s="383"/>
      <c r="E68" s="385"/>
      <c r="F68" s="167" t="s">
        <v>162</v>
      </c>
      <c r="G68" s="189"/>
      <c r="H68" s="169"/>
      <c r="I68" s="168"/>
      <c r="J68" s="168"/>
      <c r="K68" s="168"/>
      <c r="L68" s="168"/>
      <c r="M68" s="170"/>
      <c r="N68" s="189"/>
      <c r="O68" s="169"/>
      <c r="P68" s="168"/>
      <c r="Q68" s="168"/>
      <c r="R68" s="168"/>
      <c r="S68" s="168"/>
      <c r="T68" s="170"/>
      <c r="U68" s="189"/>
      <c r="V68" s="169"/>
      <c r="W68" s="168"/>
      <c r="X68" s="168"/>
      <c r="Y68" s="168"/>
      <c r="Z68" s="168"/>
      <c r="AA68" s="170"/>
      <c r="AB68" s="189"/>
      <c r="AC68" s="169"/>
      <c r="AD68" s="168"/>
      <c r="AE68" s="168"/>
      <c r="AF68" s="168"/>
      <c r="AG68" s="168"/>
      <c r="AH68" s="170"/>
      <c r="AI68" s="171"/>
      <c r="AJ68" s="168"/>
      <c r="AK68" s="168"/>
      <c r="AL68" s="172">
        <f t="shared" ref="AL68" si="197">SUM(G69:AK69)</f>
        <v>0</v>
      </c>
      <c r="AM68" s="173"/>
      <c r="AN68" s="174"/>
      <c r="AO68" s="175"/>
      <c r="AP68" s="173"/>
      <c r="AQ68" s="176"/>
      <c r="AR68" s="176"/>
    </row>
    <row r="69" spans="1:44" ht="15.95" customHeight="1" x14ac:dyDescent="0.15">
      <c r="A69" s="134"/>
      <c r="B69" s="390"/>
      <c r="C69" s="391"/>
      <c r="D69" s="392"/>
      <c r="E69" s="393"/>
      <c r="F69" s="177" t="s">
        <v>165</v>
      </c>
      <c r="G69" s="178" t="str">
        <f t="shared" ref="G69:AK69" si="198">IF(G68&lt;&gt;"",VLOOKUP(G68,$AC$164:$AL$187,9,FALSE),"")</f>
        <v/>
      </c>
      <c r="H69" s="179" t="str">
        <f t="shared" si="198"/>
        <v/>
      </c>
      <c r="I69" s="179" t="str">
        <f t="shared" si="198"/>
        <v/>
      </c>
      <c r="J69" s="179" t="str">
        <f t="shared" si="198"/>
        <v/>
      </c>
      <c r="K69" s="179" t="str">
        <f t="shared" si="198"/>
        <v/>
      </c>
      <c r="L69" s="179" t="str">
        <f t="shared" si="198"/>
        <v/>
      </c>
      <c r="M69" s="180" t="str">
        <f t="shared" si="198"/>
        <v/>
      </c>
      <c r="N69" s="178" t="str">
        <f t="shared" si="198"/>
        <v/>
      </c>
      <c r="O69" s="179" t="str">
        <f t="shared" si="198"/>
        <v/>
      </c>
      <c r="P69" s="179" t="str">
        <f t="shared" si="198"/>
        <v/>
      </c>
      <c r="Q69" s="179" t="str">
        <f t="shared" si="198"/>
        <v/>
      </c>
      <c r="R69" s="179" t="str">
        <f t="shared" si="198"/>
        <v/>
      </c>
      <c r="S69" s="179" t="str">
        <f t="shared" si="198"/>
        <v/>
      </c>
      <c r="T69" s="180" t="str">
        <f t="shared" si="198"/>
        <v/>
      </c>
      <c r="U69" s="178" t="str">
        <f t="shared" si="198"/>
        <v/>
      </c>
      <c r="V69" s="179" t="str">
        <f t="shared" si="198"/>
        <v/>
      </c>
      <c r="W69" s="179" t="str">
        <f t="shared" si="198"/>
        <v/>
      </c>
      <c r="X69" s="179" t="str">
        <f t="shared" si="198"/>
        <v/>
      </c>
      <c r="Y69" s="179" t="str">
        <f t="shared" si="198"/>
        <v/>
      </c>
      <c r="Z69" s="179" t="str">
        <f t="shared" si="198"/>
        <v/>
      </c>
      <c r="AA69" s="180" t="str">
        <f t="shared" si="198"/>
        <v/>
      </c>
      <c r="AB69" s="178" t="str">
        <f t="shared" si="198"/>
        <v/>
      </c>
      <c r="AC69" s="179" t="str">
        <f t="shared" si="198"/>
        <v/>
      </c>
      <c r="AD69" s="179" t="str">
        <f t="shared" si="198"/>
        <v/>
      </c>
      <c r="AE69" s="179" t="str">
        <f t="shared" si="198"/>
        <v/>
      </c>
      <c r="AF69" s="179" t="str">
        <f t="shared" si="198"/>
        <v/>
      </c>
      <c r="AG69" s="179" t="str">
        <f t="shared" si="198"/>
        <v/>
      </c>
      <c r="AH69" s="180" t="str">
        <f t="shared" si="198"/>
        <v/>
      </c>
      <c r="AI69" s="181" t="str">
        <f t="shared" si="198"/>
        <v/>
      </c>
      <c r="AJ69" s="179" t="str">
        <f t="shared" si="198"/>
        <v/>
      </c>
      <c r="AK69" s="179" t="str">
        <f t="shared" si="198"/>
        <v/>
      </c>
      <c r="AL69" s="182">
        <f t="shared" ref="AL69" si="199">SUM(G69:AH69)</f>
        <v>0</v>
      </c>
      <c r="AM69" s="183">
        <f t="shared" ref="AM69" si="200">AL69/4</f>
        <v>0</v>
      </c>
      <c r="AN69" s="184" t="str">
        <f t="shared" ref="AN69:AO69" si="201">IF(C68="","",C68)</f>
        <v/>
      </c>
      <c r="AO69" s="185" t="str">
        <f t="shared" si="201"/>
        <v/>
      </c>
      <c r="AP69" s="186" t="str">
        <f>IF(D68&lt;&gt;"",VLOOKUP(D68,$AU$2:$AV$6,2,FALSE),"")</f>
        <v/>
      </c>
      <c r="AQ69" s="183">
        <f t="shared" ref="AQ69" si="202">ROUNDDOWN(AL69/$AL$6,2)</f>
        <v>0</v>
      </c>
      <c r="AR69" s="183">
        <f t="shared" ref="AR69" si="203">IF(AP69=1,"",AQ69)</f>
        <v>0</v>
      </c>
    </row>
    <row r="70" spans="1:44" ht="15.95" customHeight="1" x14ac:dyDescent="0.15">
      <c r="A70" s="134"/>
      <c r="B70" s="390" t="s">
        <v>203</v>
      </c>
      <c r="C70" s="381"/>
      <c r="D70" s="383"/>
      <c r="E70" s="385"/>
      <c r="F70" s="167" t="s">
        <v>162</v>
      </c>
      <c r="G70" s="189"/>
      <c r="H70" s="169"/>
      <c r="I70" s="168"/>
      <c r="J70" s="168"/>
      <c r="K70" s="168"/>
      <c r="L70" s="168"/>
      <c r="M70" s="170"/>
      <c r="N70" s="189"/>
      <c r="O70" s="169"/>
      <c r="P70" s="168"/>
      <c r="Q70" s="168"/>
      <c r="R70" s="168"/>
      <c r="S70" s="168"/>
      <c r="T70" s="170"/>
      <c r="U70" s="189"/>
      <c r="V70" s="169"/>
      <c r="W70" s="168"/>
      <c r="X70" s="168"/>
      <c r="Y70" s="168"/>
      <c r="Z70" s="168"/>
      <c r="AA70" s="170"/>
      <c r="AB70" s="189"/>
      <c r="AC70" s="169"/>
      <c r="AD70" s="168"/>
      <c r="AE70" s="168"/>
      <c r="AF70" s="168"/>
      <c r="AG70" s="168"/>
      <c r="AH70" s="170"/>
      <c r="AI70" s="190"/>
      <c r="AJ70" s="169"/>
      <c r="AK70" s="169"/>
      <c r="AL70" s="172">
        <f t="shared" ref="AL70" si="204">SUM(G71:AK71)</f>
        <v>0</v>
      </c>
      <c r="AM70" s="173"/>
      <c r="AN70" s="174"/>
      <c r="AO70" s="175"/>
      <c r="AP70" s="173"/>
      <c r="AQ70" s="176"/>
      <c r="AR70" s="176"/>
    </row>
    <row r="71" spans="1:44" ht="15.95" customHeight="1" x14ac:dyDescent="0.15">
      <c r="A71" s="134"/>
      <c r="B71" s="390"/>
      <c r="C71" s="391"/>
      <c r="D71" s="392"/>
      <c r="E71" s="393"/>
      <c r="F71" s="177" t="s">
        <v>165</v>
      </c>
      <c r="G71" s="178" t="str">
        <f t="shared" ref="G71:AK71" si="205">IF(G70&lt;&gt;"",VLOOKUP(G70,$AC$164:$AL$187,9,FALSE),"")</f>
        <v/>
      </c>
      <c r="H71" s="179" t="str">
        <f t="shared" si="205"/>
        <v/>
      </c>
      <c r="I71" s="179" t="str">
        <f t="shared" si="205"/>
        <v/>
      </c>
      <c r="J71" s="179" t="str">
        <f t="shared" si="205"/>
        <v/>
      </c>
      <c r="K71" s="179" t="str">
        <f t="shared" si="205"/>
        <v/>
      </c>
      <c r="L71" s="179" t="str">
        <f t="shared" si="205"/>
        <v/>
      </c>
      <c r="M71" s="180" t="str">
        <f t="shared" si="205"/>
        <v/>
      </c>
      <c r="N71" s="178" t="str">
        <f t="shared" si="205"/>
        <v/>
      </c>
      <c r="O71" s="179" t="str">
        <f t="shared" si="205"/>
        <v/>
      </c>
      <c r="P71" s="179" t="str">
        <f t="shared" si="205"/>
        <v/>
      </c>
      <c r="Q71" s="179" t="str">
        <f t="shared" si="205"/>
        <v/>
      </c>
      <c r="R71" s="179" t="str">
        <f t="shared" si="205"/>
        <v/>
      </c>
      <c r="S71" s="179" t="str">
        <f t="shared" si="205"/>
        <v/>
      </c>
      <c r="T71" s="180" t="str">
        <f t="shared" si="205"/>
        <v/>
      </c>
      <c r="U71" s="178" t="str">
        <f t="shared" si="205"/>
        <v/>
      </c>
      <c r="V71" s="179" t="str">
        <f t="shared" si="205"/>
        <v/>
      </c>
      <c r="W71" s="179" t="str">
        <f t="shared" si="205"/>
        <v/>
      </c>
      <c r="X71" s="179" t="str">
        <f t="shared" si="205"/>
        <v/>
      </c>
      <c r="Y71" s="179" t="str">
        <f t="shared" si="205"/>
        <v/>
      </c>
      <c r="Z71" s="179" t="str">
        <f t="shared" si="205"/>
        <v/>
      </c>
      <c r="AA71" s="180" t="str">
        <f t="shared" si="205"/>
        <v/>
      </c>
      <c r="AB71" s="178" t="str">
        <f t="shared" si="205"/>
        <v/>
      </c>
      <c r="AC71" s="179" t="str">
        <f t="shared" si="205"/>
        <v/>
      </c>
      <c r="AD71" s="179" t="str">
        <f t="shared" si="205"/>
        <v/>
      </c>
      <c r="AE71" s="179" t="str">
        <f t="shared" si="205"/>
        <v/>
      </c>
      <c r="AF71" s="179" t="str">
        <f t="shared" si="205"/>
        <v/>
      </c>
      <c r="AG71" s="179" t="str">
        <f t="shared" si="205"/>
        <v/>
      </c>
      <c r="AH71" s="180" t="str">
        <f t="shared" si="205"/>
        <v/>
      </c>
      <c r="AI71" s="181" t="str">
        <f t="shared" si="205"/>
        <v/>
      </c>
      <c r="AJ71" s="179" t="str">
        <f t="shared" si="205"/>
        <v/>
      </c>
      <c r="AK71" s="179" t="str">
        <f t="shared" si="205"/>
        <v/>
      </c>
      <c r="AL71" s="182">
        <f t="shared" ref="AL71" si="206">SUM(G71:AH71)</f>
        <v>0</v>
      </c>
      <c r="AM71" s="183">
        <f t="shared" ref="AM71" si="207">AL71/4</f>
        <v>0</v>
      </c>
      <c r="AN71" s="184" t="str">
        <f t="shared" ref="AN71:AO71" si="208">IF(C70="","",C70)</f>
        <v/>
      </c>
      <c r="AO71" s="185" t="str">
        <f t="shared" si="208"/>
        <v/>
      </c>
      <c r="AP71" s="186" t="str">
        <f>IF(D70&lt;&gt;"",VLOOKUP(D70,$AU$2:$AV$6,2,FALSE),"")</f>
        <v/>
      </c>
      <c r="AQ71" s="183">
        <f t="shared" ref="AQ71" si="209">ROUNDDOWN(AL71/$AL$6,2)</f>
        <v>0</v>
      </c>
      <c r="AR71" s="183">
        <f t="shared" ref="AR71" si="210">IF(AP71=1,"",AQ71)</f>
        <v>0</v>
      </c>
    </row>
    <row r="72" spans="1:44" ht="15.95" customHeight="1" x14ac:dyDescent="0.15">
      <c r="A72" s="134"/>
      <c r="B72" s="390" t="s">
        <v>204</v>
      </c>
      <c r="C72" s="381"/>
      <c r="D72" s="383"/>
      <c r="E72" s="385"/>
      <c r="F72" s="167" t="s">
        <v>162</v>
      </c>
      <c r="G72" s="189"/>
      <c r="H72" s="169"/>
      <c r="I72" s="168"/>
      <c r="J72" s="168"/>
      <c r="K72" s="168"/>
      <c r="L72" s="168"/>
      <c r="M72" s="170"/>
      <c r="N72" s="189"/>
      <c r="O72" s="169"/>
      <c r="P72" s="168"/>
      <c r="Q72" s="168"/>
      <c r="R72" s="168"/>
      <c r="S72" s="168"/>
      <c r="T72" s="170"/>
      <c r="U72" s="189"/>
      <c r="V72" s="169"/>
      <c r="W72" s="168"/>
      <c r="X72" s="168"/>
      <c r="Y72" s="168"/>
      <c r="Z72" s="168"/>
      <c r="AA72" s="170"/>
      <c r="AB72" s="189"/>
      <c r="AC72" s="169"/>
      <c r="AD72" s="168"/>
      <c r="AE72" s="168"/>
      <c r="AF72" s="168"/>
      <c r="AG72" s="168"/>
      <c r="AH72" s="170"/>
      <c r="AI72" s="190"/>
      <c r="AJ72" s="169"/>
      <c r="AK72" s="169"/>
      <c r="AL72" s="172">
        <f t="shared" ref="AL72" si="211">SUM(G73:AK73)</f>
        <v>0</v>
      </c>
      <c r="AM72" s="173"/>
      <c r="AN72" s="174"/>
      <c r="AO72" s="175"/>
      <c r="AP72" s="173"/>
      <c r="AQ72" s="176"/>
      <c r="AR72" s="176"/>
    </row>
    <row r="73" spans="1:44" ht="15.95" customHeight="1" x14ac:dyDescent="0.15">
      <c r="A73" s="134"/>
      <c r="B73" s="390"/>
      <c r="C73" s="391"/>
      <c r="D73" s="392"/>
      <c r="E73" s="393"/>
      <c r="F73" s="177" t="s">
        <v>165</v>
      </c>
      <c r="G73" s="178" t="str">
        <f t="shared" ref="G73:AK73" si="212">IF(G72&lt;&gt;"",VLOOKUP(G72,$AC$164:$AL$187,9,FALSE),"")</f>
        <v/>
      </c>
      <c r="H73" s="179" t="str">
        <f t="shared" si="212"/>
        <v/>
      </c>
      <c r="I73" s="179" t="str">
        <f t="shared" si="212"/>
        <v/>
      </c>
      <c r="J73" s="179" t="str">
        <f t="shared" si="212"/>
        <v/>
      </c>
      <c r="K73" s="179" t="str">
        <f t="shared" si="212"/>
        <v/>
      </c>
      <c r="L73" s="179" t="str">
        <f t="shared" si="212"/>
        <v/>
      </c>
      <c r="M73" s="180" t="str">
        <f t="shared" si="212"/>
        <v/>
      </c>
      <c r="N73" s="178" t="str">
        <f t="shared" si="212"/>
        <v/>
      </c>
      <c r="O73" s="179" t="str">
        <f t="shared" si="212"/>
        <v/>
      </c>
      <c r="P73" s="179" t="str">
        <f t="shared" si="212"/>
        <v/>
      </c>
      <c r="Q73" s="179" t="str">
        <f t="shared" si="212"/>
        <v/>
      </c>
      <c r="R73" s="179" t="str">
        <f t="shared" si="212"/>
        <v/>
      </c>
      <c r="S73" s="179" t="str">
        <f t="shared" si="212"/>
        <v/>
      </c>
      <c r="T73" s="180" t="str">
        <f t="shared" si="212"/>
        <v/>
      </c>
      <c r="U73" s="178" t="str">
        <f t="shared" si="212"/>
        <v/>
      </c>
      <c r="V73" s="179" t="str">
        <f t="shared" si="212"/>
        <v/>
      </c>
      <c r="W73" s="179" t="str">
        <f t="shared" si="212"/>
        <v/>
      </c>
      <c r="X73" s="179" t="str">
        <f t="shared" si="212"/>
        <v/>
      </c>
      <c r="Y73" s="179" t="str">
        <f t="shared" si="212"/>
        <v/>
      </c>
      <c r="Z73" s="179" t="str">
        <f t="shared" si="212"/>
        <v/>
      </c>
      <c r="AA73" s="180" t="str">
        <f t="shared" si="212"/>
        <v/>
      </c>
      <c r="AB73" s="178" t="str">
        <f t="shared" si="212"/>
        <v/>
      </c>
      <c r="AC73" s="179" t="str">
        <f t="shared" si="212"/>
        <v/>
      </c>
      <c r="AD73" s="179" t="str">
        <f t="shared" si="212"/>
        <v/>
      </c>
      <c r="AE73" s="179" t="str">
        <f t="shared" si="212"/>
        <v/>
      </c>
      <c r="AF73" s="179" t="str">
        <f t="shared" si="212"/>
        <v/>
      </c>
      <c r="AG73" s="179" t="str">
        <f t="shared" si="212"/>
        <v/>
      </c>
      <c r="AH73" s="180" t="str">
        <f t="shared" si="212"/>
        <v/>
      </c>
      <c r="AI73" s="181" t="str">
        <f t="shared" si="212"/>
        <v/>
      </c>
      <c r="AJ73" s="179" t="str">
        <f t="shared" si="212"/>
        <v/>
      </c>
      <c r="AK73" s="179" t="str">
        <f t="shared" si="212"/>
        <v/>
      </c>
      <c r="AL73" s="182">
        <f t="shared" ref="AL73" si="213">SUM(G73:AH73)</f>
        <v>0</v>
      </c>
      <c r="AM73" s="183">
        <f t="shared" ref="AM73" si="214">AL73/4</f>
        <v>0</v>
      </c>
      <c r="AN73" s="184" t="str">
        <f t="shared" ref="AN73:AO73" si="215">IF(C72="","",C72)</f>
        <v/>
      </c>
      <c r="AO73" s="185" t="str">
        <f t="shared" si="215"/>
        <v/>
      </c>
      <c r="AP73" s="186" t="str">
        <f>IF(D72&lt;&gt;"",VLOOKUP(D72,$AU$2:$AV$6,2,FALSE),"")</f>
        <v/>
      </c>
      <c r="AQ73" s="183">
        <f t="shared" ref="AQ73" si="216">ROUNDDOWN(AL73/$AL$6,2)</f>
        <v>0</v>
      </c>
      <c r="AR73" s="183">
        <f t="shared" ref="AR73" si="217">IF(AP73=1,"",AQ73)</f>
        <v>0</v>
      </c>
    </row>
    <row r="74" spans="1:44" ht="15.95" customHeight="1" x14ac:dyDescent="0.15">
      <c r="A74" s="134"/>
      <c r="B74" s="390" t="s">
        <v>205</v>
      </c>
      <c r="C74" s="381"/>
      <c r="D74" s="383"/>
      <c r="E74" s="385"/>
      <c r="F74" s="167" t="s">
        <v>162</v>
      </c>
      <c r="G74" s="189"/>
      <c r="H74" s="169"/>
      <c r="I74" s="168"/>
      <c r="J74" s="168"/>
      <c r="K74" s="168"/>
      <c r="L74" s="168"/>
      <c r="M74" s="170"/>
      <c r="N74" s="189"/>
      <c r="O74" s="169"/>
      <c r="P74" s="168"/>
      <c r="Q74" s="168"/>
      <c r="R74" s="168"/>
      <c r="S74" s="168"/>
      <c r="T74" s="170"/>
      <c r="U74" s="189"/>
      <c r="V74" s="169"/>
      <c r="W74" s="168"/>
      <c r="X74" s="168"/>
      <c r="Y74" s="168"/>
      <c r="Z74" s="168"/>
      <c r="AA74" s="170"/>
      <c r="AB74" s="189"/>
      <c r="AC74" s="169"/>
      <c r="AD74" s="168"/>
      <c r="AE74" s="168"/>
      <c r="AF74" s="168"/>
      <c r="AG74" s="168"/>
      <c r="AH74" s="170"/>
      <c r="AI74" s="171"/>
      <c r="AJ74" s="168"/>
      <c r="AK74" s="168"/>
      <c r="AL74" s="172">
        <f t="shared" ref="AL74" si="218">SUM(G75:AK75)</f>
        <v>0</v>
      </c>
      <c r="AM74" s="173"/>
      <c r="AN74" s="174"/>
      <c r="AO74" s="175"/>
      <c r="AP74" s="173"/>
      <c r="AQ74" s="176"/>
      <c r="AR74" s="176"/>
    </row>
    <row r="75" spans="1:44" ht="15.95" customHeight="1" x14ac:dyDescent="0.15">
      <c r="A75" s="134"/>
      <c r="B75" s="390"/>
      <c r="C75" s="391"/>
      <c r="D75" s="392"/>
      <c r="E75" s="393"/>
      <c r="F75" s="177" t="s">
        <v>165</v>
      </c>
      <c r="G75" s="178" t="str">
        <f t="shared" ref="G75:AK75" si="219">IF(G74&lt;&gt;"",VLOOKUP(G74,$AC$164:$AL$187,9,FALSE),"")</f>
        <v/>
      </c>
      <c r="H75" s="179" t="str">
        <f t="shared" si="219"/>
        <v/>
      </c>
      <c r="I75" s="179" t="str">
        <f t="shared" si="219"/>
        <v/>
      </c>
      <c r="J75" s="179" t="str">
        <f t="shared" si="219"/>
        <v/>
      </c>
      <c r="K75" s="179" t="str">
        <f t="shared" si="219"/>
        <v/>
      </c>
      <c r="L75" s="179" t="str">
        <f t="shared" si="219"/>
        <v/>
      </c>
      <c r="M75" s="180" t="str">
        <f t="shared" si="219"/>
        <v/>
      </c>
      <c r="N75" s="178" t="str">
        <f t="shared" si="219"/>
        <v/>
      </c>
      <c r="O75" s="179" t="str">
        <f t="shared" si="219"/>
        <v/>
      </c>
      <c r="P75" s="179" t="str">
        <f t="shared" si="219"/>
        <v/>
      </c>
      <c r="Q75" s="179" t="str">
        <f t="shared" si="219"/>
        <v/>
      </c>
      <c r="R75" s="179" t="str">
        <f t="shared" si="219"/>
        <v/>
      </c>
      <c r="S75" s="179" t="str">
        <f t="shared" si="219"/>
        <v/>
      </c>
      <c r="T75" s="180" t="str">
        <f t="shared" si="219"/>
        <v/>
      </c>
      <c r="U75" s="178" t="str">
        <f t="shared" si="219"/>
        <v/>
      </c>
      <c r="V75" s="179" t="str">
        <f t="shared" si="219"/>
        <v/>
      </c>
      <c r="W75" s="179" t="str">
        <f t="shared" si="219"/>
        <v/>
      </c>
      <c r="X75" s="179" t="str">
        <f t="shared" si="219"/>
        <v/>
      </c>
      <c r="Y75" s="179" t="str">
        <f t="shared" si="219"/>
        <v/>
      </c>
      <c r="Z75" s="179" t="str">
        <f t="shared" si="219"/>
        <v/>
      </c>
      <c r="AA75" s="180" t="str">
        <f t="shared" si="219"/>
        <v/>
      </c>
      <c r="AB75" s="178" t="str">
        <f t="shared" si="219"/>
        <v/>
      </c>
      <c r="AC75" s="179" t="str">
        <f t="shared" si="219"/>
        <v/>
      </c>
      <c r="AD75" s="179" t="str">
        <f t="shared" si="219"/>
        <v/>
      </c>
      <c r="AE75" s="179" t="str">
        <f t="shared" si="219"/>
        <v/>
      </c>
      <c r="AF75" s="179" t="str">
        <f t="shared" si="219"/>
        <v/>
      </c>
      <c r="AG75" s="179" t="str">
        <f t="shared" si="219"/>
        <v/>
      </c>
      <c r="AH75" s="180" t="str">
        <f t="shared" si="219"/>
        <v/>
      </c>
      <c r="AI75" s="181" t="str">
        <f t="shared" si="219"/>
        <v/>
      </c>
      <c r="AJ75" s="179" t="str">
        <f t="shared" si="219"/>
        <v/>
      </c>
      <c r="AK75" s="179" t="str">
        <f t="shared" si="219"/>
        <v/>
      </c>
      <c r="AL75" s="182">
        <f t="shared" ref="AL75" si="220">SUM(G75:AH75)</f>
        <v>0</v>
      </c>
      <c r="AM75" s="183">
        <f t="shared" ref="AM75" si="221">AL75/4</f>
        <v>0</v>
      </c>
      <c r="AN75" s="184" t="str">
        <f t="shared" ref="AN75:AO75" si="222">IF(C74="","",C74)</f>
        <v/>
      </c>
      <c r="AO75" s="185" t="str">
        <f t="shared" si="222"/>
        <v/>
      </c>
      <c r="AP75" s="186" t="str">
        <f>IF(D74&lt;&gt;"",VLOOKUP(D74,$AU$2:$AV$6,2,FALSE),"")</f>
        <v/>
      </c>
      <c r="AQ75" s="183">
        <f t="shared" ref="AQ75" si="223">ROUNDDOWN(AL75/$AL$6,2)</f>
        <v>0</v>
      </c>
      <c r="AR75" s="183">
        <f t="shared" ref="AR75" si="224">IF(AP75=1,"",AQ75)</f>
        <v>0</v>
      </c>
    </row>
    <row r="76" spans="1:44" ht="15.95" customHeight="1" x14ac:dyDescent="0.15">
      <c r="A76" s="134"/>
      <c r="B76" s="390" t="s">
        <v>206</v>
      </c>
      <c r="C76" s="381"/>
      <c r="D76" s="383"/>
      <c r="E76" s="385"/>
      <c r="F76" s="167" t="s">
        <v>162</v>
      </c>
      <c r="G76" s="189"/>
      <c r="H76" s="169"/>
      <c r="I76" s="168"/>
      <c r="J76" s="168"/>
      <c r="K76" s="168"/>
      <c r="L76" s="168"/>
      <c r="M76" s="170"/>
      <c r="N76" s="189"/>
      <c r="O76" s="169"/>
      <c r="P76" s="168"/>
      <c r="Q76" s="168"/>
      <c r="R76" s="168"/>
      <c r="S76" s="168"/>
      <c r="T76" s="170"/>
      <c r="U76" s="189"/>
      <c r="V76" s="169"/>
      <c r="W76" s="168"/>
      <c r="X76" s="168"/>
      <c r="Y76" s="168"/>
      <c r="Z76" s="168"/>
      <c r="AA76" s="170"/>
      <c r="AB76" s="189"/>
      <c r="AC76" s="169"/>
      <c r="AD76" s="168"/>
      <c r="AE76" s="168"/>
      <c r="AF76" s="168"/>
      <c r="AG76" s="168"/>
      <c r="AH76" s="170"/>
      <c r="AI76" s="171"/>
      <c r="AJ76" s="168"/>
      <c r="AK76" s="168"/>
      <c r="AL76" s="172">
        <f t="shared" ref="AL76" si="225">SUM(G77:AK77)</f>
        <v>0</v>
      </c>
      <c r="AM76" s="173"/>
      <c r="AN76" s="174"/>
      <c r="AO76" s="175"/>
      <c r="AP76" s="173"/>
      <c r="AQ76" s="176"/>
      <c r="AR76" s="176"/>
    </row>
    <row r="77" spans="1:44" ht="15.95" customHeight="1" x14ac:dyDescent="0.15">
      <c r="A77" s="134"/>
      <c r="B77" s="390"/>
      <c r="C77" s="391"/>
      <c r="D77" s="392"/>
      <c r="E77" s="393"/>
      <c r="F77" s="177" t="s">
        <v>165</v>
      </c>
      <c r="G77" s="178" t="str">
        <f t="shared" ref="G77:AK77" si="226">IF(G76&lt;&gt;"",VLOOKUP(G76,$AC$164:$AL$187,9,FALSE),"")</f>
        <v/>
      </c>
      <c r="H77" s="179" t="str">
        <f t="shared" si="226"/>
        <v/>
      </c>
      <c r="I77" s="179" t="str">
        <f t="shared" si="226"/>
        <v/>
      </c>
      <c r="J77" s="179" t="str">
        <f t="shared" si="226"/>
        <v/>
      </c>
      <c r="K77" s="179" t="str">
        <f t="shared" si="226"/>
        <v/>
      </c>
      <c r="L77" s="179" t="str">
        <f t="shared" si="226"/>
        <v/>
      </c>
      <c r="M77" s="180" t="str">
        <f t="shared" si="226"/>
        <v/>
      </c>
      <c r="N77" s="178" t="str">
        <f t="shared" si="226"/>
        <v/>
      </c>
      <c r="O77" s="179" t="str">
        <f t="shared" si="226"/>
        <v/>
      </c>
      <c r="P77" s="179" t="str">
        <f t="shared" si="226"/>
        <v/>
      </c>
      <c r="Q77" s="179" t="str">
        <f t="shared" si="226"/>
        <v/>
      </c>
      <c r="R77" s="179" t="str">
        <f t="shared" si="226"/>
        <v/>
      </c>
      <c r="S77" s="179" t="str">
        <f t="shared" si="226"/>
        <v/>
      </c>
      <c r="T77" s="180" t="str">
        <f t="shared" si="226"/>
        <v/>
      </c>
      <c r="U77" s="178" t="str">
        <f t="shared" si="226"/>
        <v/>
      </c>
      <c r="V77" s="179" t="str">
        <f t="shared" si="226"/>
        <v/>
      </c>
      <c r="W77" s="179" t="str">
        <f t="shared" si="226"/>
        <v/>
      </c>
      <c r="X77" s="179" t="str">
        <f t="shared" si="226"/>
        <v/>
      </c>
      <c r="Y77" s="179" t="str">
        <f t="shared" si="226"/>
        <v/>
      </c>
      <c r="Z77" s="179" t="str">
        <f t="shared" si="226"/>
        <v/>
      </c>
      <c r="AA77" s="180" t="str">
        <f t="shared" si="226"/>
        <v/>
      </c>
      <c r="AB77" s="178" t="str">
        <f t="shared" si="226"/>
        <v/>
      </c>
      <c r="AC77" s="179" t="str">
        <f t="shared" si="226"/>
        <v/>
      </c>
      <c r="AD77" s="179" t="str">
        <f t="shared" si="226"/>
        <v/>
      </c>
      <c r="AE77" s="179" t="str">
        <f t="shared" si="226"/>
        <v/>
      </c>
      <c r="AF77" s="179" t="str">
        <f t="shared" si="226"/>
        <v/>
      </c>
      <c r="AG77" s="179" t="str">
        <f t="shared" si="226"/>
        <v/>
      </c>
      <c r="AH77" s="180" t="str">
        <f t="shared" si="226"/>
        <v/>
      </c>
      <c r="AI77" s="181" t="str">
        <f t="shared" si="226"/>
        <v/>
      </c>
      <c r="AJ77" s="179" t="str">
        <f t="shared" si="226"/>
        <v/>
      </c>
      <c r="AK77" s="179" t="str">
        <f t="shared" si="226"/>
        <v/>
      </c>
      <c r="AL77" s="182">
        <f t="shared" ref="AL77" si="227">SUM(G77:AH77)</f>
        <v>0</v>
      </c>
      <c r="AM77" s="183">
        <f t="shared" ref="AM77" si="228">AL77/4</f>
        <v>0</v>
      </c>
      <c r="AN77" s="184" t="str">
        <f t="shared" ref="AN77:AO77" si="229">IF(C76="","",C76)</f>
        <v/>
      </c>
      <c r="AO77" s="185" t="str">
        <f t="shared" si="229"/>
        <v/>
      </c>
      <c r="AP77" s="186" t="str">
        <f>IF(D76&lt;&gt;"",VLOOKUP(D76,$AU$2:$AV$6,2,FALSE),"")</f>
        <v/>
      </c>
      <c r="AQ77" s="183">
        <f t="shared" ref="AQ77" si="230">ROUNDDOWN(AL77/$AL$6,2)</f>
        <v>0</v>
      </c>
      <c r="AR77" s="183">
        <f t="shared" ref="AR77" si="231">IF(AP77=1,"",AQ77)</f>
        <v>0</v>
      </c>
    </row>
    <row r="78" spans="1:44" ht="15.95" hidden="1" customHeight="1" x14ac:dyDescent="0.15">
      <c r="A78" s="134"/>
      <c r="B78" s="390" t="s">
        <v>207</v>
      </c>
      <c r="C78" s="381"/>
      <c r="D78" s="383"/>
      <c r="E78" s="385"/>
      <c r="F78" s="167" t="s">
        <v>162</v>
      </c>
      <c r="G78" s="189"/>
      <c r="H78" s="169"/>
      <c r="I78" s="168"/>
      <c r="J78" s="168"/>
      <c r="K78" s="168"/>
      <c r="L78" s="168"/>
      <c r="M78" s="170"/>
      <c r="N78" s="189"/>
      <c r="O78" s="169"/>
      <c r="P78" s="168"/>
      <c r="Q78" s="168"/>
      <c r="R78" s="168"/>
      <c r="S78" s="168"/>
      <c r="T78" s="170"/>
      <c r="U78" s="189"/>
      <c r="V78" s="169"/>
      <c r="W78" s="168"/>
      <c r="X78" s="168"/>
      <c r="Y78" s="168"/>
      <c r="Z78" s="168"/>
      <c r="AA78" s="170"/>
      <c r="AB78" s="189"/>
      <c r="AC78" s="169"/>
      <c r="AD78" s="168"/>
      <c r="AE78" s="168"/>
      <c r="AF78" s="168"/>
      <c r="AG78" s="168"/>
      <c r="AH78" s="170"/>
      <c r="AI78" s="190"/>
      <c r="AJ78" s="169"/>
      <c r="AK78" s="169"/>
      <c r="AL78" s="172">
        <f t="shared" ref="AL78" si="232">SUM(G79:AK79)</f>
        <v>0</v>
      </c>
      <c r="AM78" s="173"/>
      <c r="AN78" s="174"/>
      <c r="AO78" s="175"/>
      <c r="AP78" s="173"/>
      <c r="AQ78" s="176"/>
      <c r="AR78" s="176"/>
    </row>
    <row r="79" spans="1:44" ht="15.95" hidden="1" customHeight="1" x14ac:dyDescent="0.15">
      <c r="A79" s="134"/>
      <c r="B79" s="390"/>
      <c r="C79" s="391"/>
      <c r="D79" s="392"/>
      <c r="E79" s="393"/>
      <c r="F79" s="177" t="s">
        <v>165</v>
      </c>
      <c r="G79" s="178" t="str">
        <f t="shared" ref="G79:AK79" si="233">IF(G78&lt;&gt;"",VLOOKUP(G78,$AC$164:$AL$187,9,FALSE),"")</f>
        <v/>
      </c>
      <c r="H79" s="179" t="str">
        <f t="shared" si="233"/>
        <v/>
      </c>
      <c r="I79" s="179" t="str">
        <f t="shared" si="233"/>
        <v/>
      </c>
      <c r="J79" s="179" t="str">
        <f t="shared" si="233"/>
        <v/>
      </c>
      <c r="K79" s="179" t="str">
        <f t="shared" si="233"/>
        <v/>
      </c>
      <c r="L79" s="179" t="str">
        <f t="shared" si="233"/>
        <v/>
      </c>
      <c r="M79" s="180" t="str">
        <f t="shared" si="233"/>
        <v/>
      </c>
      <c r="N79" s="178" t="str">
        <f t="shared" si="233"/>
        <v/>
      </c>
      <c r="O79" s="179" t="str">
        <f t="shared" si="233"/>
        <v/>
      </c>
      <c r="P79" s="179" t="str">
        <f t="shared" si="233"/>
        <v/>
      </c>
      <c r="Q79" s="179" t="str">
        <f t="shared" si="233"/>
        <v/>
      </c>
      <c r="R79" s="179" t="str">
        <f t="shared" si="233"/>
        <v/>
      </c>
      <c r="S79" s="179" t="str">
        <f t="shared" si="233"/>
        <v/>
      </c>
      <c r="T79" s="180" t="str">
        <f t="shared" si="233"/>
        <v/>
      </c>
      <c r="U79" s="178" t="str">
        <f t="shared" si="233"/>
        <v/>
      </c>
      <c r="V79" s="179" t="str">
        <f t="shared" si="233"/>
        <v/>
      </c>
      <c r="W79" s="179" t="str">
        <f t="shared" si="233"/>
        <v/>
      </c>
      <c r="X79" s="179" t="str">
        <f t="shared" si="233"/>
        <v/>
      </c>
      <c r="Y79" s="179" t="str">
        <f t="shared" si="233"/>
        <v/>
      </c>
      <c r="Z79" s="179" t="str">
        <f t="shared" si="233"/>
        <v/>
      </c>
      <c r="AA79" s="180" t="str">
        <f t="shared" si="233"/>
        <v/>
      </c>
      <c r="AB79" s="178" t="str">
        <f t="shared" si="233"/>
        <v/>
      </c>
      <c r="AC79" s="179" t="str">
        <f t="shared" si="233"/>
        <v/>
      </c>
      <c r="AD79" s="179" t="str">
        <f t="shared" si="233"/>
        <v/>
      </c>
      <c r="AE79" s="179" t="str">
        <f t="shared" si="233"/>
        <v/>
      </c>
      <c r="AF79" s="179" t="str">
        <f t="shared" si="233"/>
        <v/>
      </c>
      <c r="AG79" s="179" t="str">
        <f t="shared" si="233"/>
        <v/>
      </c>
      <c r="AH79" s="180" t="str">
        <f t="shared" si="233"/>
        <v/>
      </c>
      <c r="AI79" s="181" t="str">
        <f t="shared" si="233"/>
        <v/>
      </c>
      <c r="AJ79" s="179" t="str">
        <f t="shared" si="233"/>
        <v/>
      </c>
      <c r="AK79" s="179" t="str">
        <f t="shared" si="233"/>
        <v/>
      </c>
      <c r="AL79" s="182">
        <f t="shared" ref="AL79" si="234">SUM(G79:AH79)</f>
        <v>0</v>
      </c>
      <c r="AM79" s="183">
        <f t="shared" ref="AM79" si="235">AL79/4</f>
        <v>0</v>
      </c>
      <c r="AN79" s="184" t="str">
        <f t="shared" ref="AN79:AO79" si="236">IF(C78="","",C78)</f>
        <v/>
      </c>
      <c r="AO79" s="185" t="str">
        <f t="shared" si="236"/>
        <v/>
      </c>
      <c r="AP79" s="186" t="str">
        <f>IF(D78&lt;&gt;"",VLOOKUP(D78,$AU$2:$AV$6,2,FALSE),"")</f>
        <v/>
      </c>
      <c r="AQ79" s="183">
        <f t="shared" ref="AQ79" si="237">ROUNDDOWN(AL79/$AL$6,2)</f>
        <v>0</v>
      </c>
      <c r="AR79" s="183">
        <f t="shared" ref="AR79" si="238">IF(AP79=1,"",AQ79)</f>
        <v>0</v>
      </c>
    </row>
    <row r="80" spans="1:44" ht="15.95" hidden="1" customHeight="1" x14ac:dyDescent="0.15">
      <c r="A80" s="134"/>
      <c r="B80" s="390" t="s">
        <v>208</v>
      </c>
      <c r="C80" s="381"/>
      <c r="D80" s="383"/>
      <c r="E80" s="385"/>
      <c r="F80" s="167" t="s">
        <v>162</v>
      </c>
      <c r="G80" s="189"/>
      <c r="H80" s="169"/>
      <c r="I80" s="168"/>
      <c r="J80" s="168"/>
      <c r="K80" s="168"/>
      <c r="L80" s="168"/>
      <c r="M80" s="170"/>
      <c r="N80" s="189"/>
      <c r="O80" s="169"/>
      <c r="P80" s="168"/>
      <c r="Q80" s="168"/>
      <c r="R80" s="168"/>
      <c r="S80" s="168"/>
      <c r="T80" s="170"/>
      <c r="U80" s="189"/>
      <c r="V80" s="169"/>
      <c r="W80" s="168"/>
      <c r="X80" s="168"/>
      <c r="Y80" s="168"/>
      <c r="Z80" s="168"/>
      <c r="AA80" s="170"/>
      <c r="AB80" s="189"/>
      <c r="AC80" s="169"/>
      <c r="AD80" s="168"/>
      <c r="AE80" s="168"/>
      <c r="AF80" s="168"/>
      <c r="AG80" s="168"/>
      <c r="AH80" s="170"/>
      <c r="AI80" s="190"/>
      <c r="AJ80" s="169"/>
      <c r="AK80" s="169"/>
      <c r="AL80" s="172">
        <f t="shared" ref="AL80" si="239">SUM(G81:AK81)</f>
        <v>0</v>
      </c>
      <c r="AM80" s="173"/>
      <c r="AN80" s="174"/>
      <c r="AO80" s="175"/>
      <c r="AP80" s="173"/>
      <c r="AQ80" s="176"/>
      <c r="AR80" s="176"/>
    </row>
    <row r="81" spans="1:44" ht="15.95" hidden="1" customHeight="1" x14ac:dyDescent="0.15">
      <c r="A81" s="134"/>
      <c r="B81" s="390"/>
      <c r="C81" s="391"/>
      <c r="D81" s="392"/>
      <c r="E81" s="393"/>
      <c r="F81" s="177" t="s">
        <v>165</v>
      </c>
      <c r="G81" s="178" t="str">
        <f t="shared" ref="G81:AK81" si="240">IF(G80&lt;&gt;"",VLOOKUP(G80,$AC$164:$AL$187,9,FALSE),"")</f>
        <v/>
      </c>
      <c r="H81" s="179" t="str">
        <f t="shared" si="240"/>
        <v/>
      </c>
      <c r="I81" s="179" t="str">
        <f t="shared" si="240"/>
        <v/>
      </c>
      <c r="J81" s="179" t="str">
        <f t="shared" si="240"/>
        <v/>
      </c>
      <c r="K81" s="179" t="str">
        <f t="shared" si="240"/>
        <v/>
      </c>
      <c r="L81" s="179" t="str">
        <f t="shared" si="240"/>
        <v/>
      </c>
      <c r="M81" s="180" t="str">
        <f t="shared" si="240"/>
        <v/>
      </c>
      <c r="N81" s="178" t="str">
        <f t="shared" si="240"/>
        <v/>
      </c>
      <c r="O81" s="179" t="str">
        <f t="shared" si="240"/>
        <v/>
      </c>
      <c r="P81" s="179" t="str">
        <f t="shared" si="240"/>
        <v/>
      </c>
      <c r="Q81" s="179" t="str">
        <f t="shared" si="240"/>
        <v/>
      </c>
      <c r="R81" s="179" t="str">
        <f t="shared" si="240"/>
        <v/>
      </c>
      <c r="S81" s="179" t="str">
        <f t="shared" si="240"/>
        <v/>
      </c>
      <c r="T81" s="180" t="str">
        <f t="shared" si="240"/>
        <v/>
      </c>
      <c r="U81" s="178" t="str">
        <f t="shared" si="240"/>
        <v/>
      </c>
      <c r="V81" s="179" t="str">
        <f t="shared" si="240"/>
        <v/>
      </c>
      <c r="W81" s="179" t="str">
        <f t="shared" si="240"/>
        <v/>
      </c>
      <c r="X81" s="179" t="str">
        <f t="shared" si="240"/>
        <v/>
      </c>
      <c r="Y81" s="179" t="str">
        <f t="shared" si="240"/>
        <v/>
      </c>
      <c r="Z81" s="179" t="str">
        <f t="shared" si="240"/>
        <v/>
      </c>
      <c r="AA81" s="180" t="str">
        <f t="shared" si="240"/>
        <v/>
      </c>
      <c r="AB81" s="178" t="str">
        <f t="shared" si="240"/>
        <v/>
      </c>
      <c r="AC81" s="179" t="str">
        <f t="shared" si="240"/>
        <v/>
      </c>
      <c r="AD81" s="179" t="str">
        <f t="shared" si="240"/>
        <v/>
      </c>
      <c r="AE81" s="179" t="str">
        <f t="shared" si="240"/>
        <v/>
      </c>
      <c r="AF81" s="179" t="str">
        <f t="shared" si="240"/>
        <v/>
      </c>
      <c r="AG81" s="179" t="str">
        <f t="shared" si="240"/>
        <v/>
      </c>
      <c r="AH81" s="180" t="str">
        <f t="shared" si="240"/>
        <v/>
      </c>
      <c r="AI81" s="181" t="str">
        <f t="shared" si="240"/>
        <v/>
      </c>
      <c r="AJ81" s="179" t="str">
        <f t="shared" si="240"/>
        <v/>
      </c>
      <c r="AK81" s="179" t="str">
        <f t="shared" si="240"/>
        <v/>
      </c>
      <c r="AL81" s="182">
        <f t="shared" ref="AL81" si="241">SUM(G81:AH81)</f>
        <v>0</v>
      </c>
      <c r="AM81" s="183">
        <f t="shared" ref="AM81" si="242">AL81/4</f>
        <v>0</v>
      </c>
      <c r="AN81" s="184" t="str">
        <f t="shared" ref="AN81:AO81" si="243">IF(C80="","",C80)</f>
        <v/>
      </c>
      <c r="AO81" s="185" t="str">
        <f t="shared" si="243"/>
        <v/>
      </c>
      <c r="AP81" s="186" t="str">
        <f>IF(D80&lt;&gt;"",VLOOKUP(D80,$AU$2:$AV$6,2,FALSE),"")</f>
        <v/>
      </c>
      <c r="AQ81" s="183">
        <f t="shared" ref="AQ81" si="244">ROUNDDOWN(AL81/$AL$6,2)</f>
        <v>0</v>
      </c>
      <c r="AR81" s="183">
        <f t="shared" ref="AR81" si="245">IF(AP81=1,"",AQ81)</f>
        <v>0</v>
      </c>
    </row>
    <row r="82" spans="1:44" ht="15.95" hidden="1" customHeight="1" x14ac:dyDescent="0.15">
      <c r="A82" s="134"/>
      <c r="B82" s="390" t="s">
        <v>210</v>
      </c>
      <c r="C82" s="381"/>
      <c r="D82" s="383"/>
      <c r="E82" s="385"/>
      <c r="F82" s="167" t="s">
        <v>162</v>
      </c>
      <c r="G82" s="189"/>
      <c r="H82" s="169"/>
      <c r="I82" s="168"/>
      <c r="J82" s="168"/>
      <c r="K82" s="168"/>
      <c r="L82" s="168"/>
      <c r="M82" s="170"/>
      <c r="N82" s="189"/>
      <c r="O82" s="169"/>
      <c r="P82" s="168"/>
      <c r="Q82" s="168"/>
      <c r="R82" s="168"/>
      <c r="S82" s="168"/>
      <c r="T82" s="170"/>
      <c r="U82" s="189"/>
      <c r="V82" s="169"/>
      <c r="W82" s="168"/>
      <c r="X82" s="168"/>
      <c r="Y82" s="168"/>
      <c r="Z82" s="168"/>
      <c r="AA82" s="170"/>
      <c r="AB82" s="189"/>
      <c r="AC82" s="169"/>
      <c r="AD82" s="168"/>
      <c r="AE82" s="168"/>
      <c r="AF82" s="168"/>
      <c r="AG82" s="168"/>
      <c r="AH82" s="170"/>
      <c r="AI82" s="171"/>
      <c r="AJ82" s="168"/>
      <c r="AK82" s="168"/>
      <c r="AL82" s="172">
        <f t="shared" ref="AL82" si="246">SUM(G83:AK83)</f>
        <v>0</v>
      </c>
      <c r="AM82" s="173"/>
      <c r="AN82" s="174"/>
      <c r="AO82" s="175"/>
      <c r="AP82" s="173"/>
      <c r="AQ82" s="176"/>
      <c r="AR82" s="176"/>
    </row>
    <row r="83" spans="1:44" ht="15.95" hidden="1" customHeight="1" x14ac:dyDescent="0.15">
      <c r="A83" s="134"/>
      <c r="B83" s="390"/>
      <c r="C83" s="391"/>
      <c r="D83" s="392"/>
      <c r="E83" s="393"/>
      <c r="F83" s="177" t="s">
        <v>165</v>
      </c>
      <c r="G83" s="178" t="str">
        <f t="shared" ref="G83:AK83" si="247">IF(G82&lt;&gt;"",VLOOKUP(G82,$AC$164:$AL$187,9,FALSE),"")</f>
        <v/>
      </c>
      <c r="H83" s="179" t="str">
        <f t="shared" si="247"/>
        <v/>
      </c>
      <c r="I83" s="179" t="str">
        <f t="shared" si="247"/>
        <v/>
      </c>
      <c r="J83" s="179" t="str">
        <f t="shared" si="247"/>
        <v/>
      </c>
      <c r="K83" s="179" t="str">
        <f t="shared" si="247"/>
        <v/>
      </c>
      <c r="L83" s="179" t="str">
        <f t="shared" si="247"/>
        <v/>
      </c>
      <c r="M83" s="180" t="str">
        <f t="shared" si="247"/>
        <v/>
      </c>
      <c r="N83" s="178" t="str">
        <f t="shared" si="247"/>
        <v/>
      </c>
      <c r="O83" s="179" t="str">
        <f t="shared" si="247"/>
        <v/>
      </c>
      <c r="P83" s="179" t="str">
        <f t="shared" si="247"/>
        <v/>
      </c>
      <c r="Q83" s="179" t="str">
        <f t="shared" si="247"/>
        <v/>
      </c>
      <c r="R83" s="179" t="str">
        <f t="shared" si="247"/>
        <v/>
      </c>
      <c r="S83" s="179" t="str">
        <f t="shared" si="247"/>
        <v/>
      </c>
      <c r="T83" s="180" t="str">
        <f t="shared" si="247"/>
        <v/>
      </c>
      <c r="U83" s="178" t="str">
        <f t="shared" si="247"/>
        <v/>
      </c>
      <c r="V83" s="179" t="str">
        <f t="shared" si="247"/>
        <v/>
      </c>
      <c r="W83" s="179" t="str">
        <f t="shared" si="247"/>
        <v/>
      </c>
      <c r="X83" s="179" t="str">
        <f t="shared" si="247"/>
        <v/>
      </c>
      <c r="Y83" s="179" t="str">
        <f t="shared" si="247"/>
        <v/>
      </c>
      <c r="Z83" s="179" t="str">
        <f t="shared" si="247"/>
        <v/>
      </c>
      <c r="AA83" s="180" t="str">
        <f t="shared" si="247"/>
        <v/>
      </c>
      <c r="AB83" s="178" t="str">
        <f t="shared" si="247"/>
        <v/>
      </c>
      <c r="AC83" s="179" t="str">
        <f t="shared" si="247"/>
        <v/>
      </c>
      <c r="AD83" s="179" t="str">
        <f t="shared" si="247"/>
        <v/>
      </c>
      <c r="AE83" s="179" t="str">
        <f t="shared" si="247"/>
        <v/>
      </c>
      <c r="AF83" s="179" t="str">
        <f t="shared" si="247"/>
        <v/>
      </c>
      <c r="AG83" s="179" t="str">
        <f t="shared" si="247"/>
        <v/>
      </c>
      <c r="AH83" s="180" t="str">
        <f t="shared" si="247"/>
        <v/>
      </c>
      <c r="AI83" s="181" t="str">
        <f t="shared" si="247"/>
        <v/>
      </c>
      <c r="AJ83" s="179" t="str">
        <f t="shared" si="247"/>
        <v/>
      </c>
      <c r="AK83" s="179" t="str">
        <f t="shared" si="247"/>
        <v/>
      </c>
      <c r="AL83" s="182">
        <f t="shared" ref="AL83" si="248">SUM(G83:AH83)</f>
        <v>0</v>
      </c>
      <c r="AM83" s="183">
        <f t="shared" ref="AM83" si="249">AL83/4</f>
        <v>0</v>
      </c>
      <c r="AN83" s="184" t="str">
        <f t="shared" ref="AN83:AO83" si="250">IF(C82="","",C82)</f>
        <v/>
      </c>
      <c r="AO83" s="185" t="str">
        <f t="shared" si="250"/>
        <v/>
      </c>
      <c r="AP83" s="186" t="str">
        <f>IF(D82&lt;&gt;"",VLOOKUP(D82,$AU$2:$AV$6,2,FALSE),"")</f>
        <v/>
      </c>
      <c r="AQ83" s="183">
        <f t="shared" ref="AQ83" si="251">ROUNDDOWN(AL83/$AL$6,2)</f>
        <v>0</v>
      </c>
      <c r="AR83" s="183">
        <f t="shared" ref="AR83" si="252">IF(AP83=1,"",AQ83)</f>
        <v>0</v>
      </c>
    </row>
    <row r="84" spans="1:44" ht="15.95" hidden="1" customHeight="1" x14ac:dyDescent="0.15">
      <c r="A84" s="134"/>
      <c r="B84" s="390" t="s">
        <v>211</v>
      </c>
      <c r="C84" s="381"/>
      <c r="D84" s="383"/>
      <c r="E84" s="385"/>
      <c r="F84" s="167" t="s">
        <v>162</v>
      </c>
      <c r="G84" s="189"/>
      <c r="H84" s="169"/>
      <c r="I84" s="168"/>
      <c r="J84" s="168"/>
      <c r="K84" s="168"/>
      <c r="L84" s="168"/>
      <c r="M84" s="170"/>
      <c r="N84" s="189"/>
      <c r="O84" s="169"/>
      <c r="P84" s="168"/>
      <c r="Q84" s="168"/>
      <c r="R84" s="168"/>
      <c r="S84" s="168"/>
      <c r="T84" s="170"/>
      <c r="U84" s="189"/>
      <c r="V84" s="169"/>
      <c r="W84" s="168"/>
      <c r="X84" s="168"/>
      <c r="Y84" s="168"/>
      <c r="Z84" s="168"/>
      <c r="AA84" s="170"/>
      <c r="AB84" s="189"/>
      <c r="AC84" s="169"/>
      <c r="AD84" s="168"/>
      <c r="AE84" s="168"/>
      <c r="AF84" s="168"/>
      <c r="AG84" s="168"/>
      <c r="AH84" s="170"/>
      <c r="AI84" s="171"/>
      <c r="AJ84" s="168"/>
      <c r="AK84" s="168"/>
      <c r="AL84" s="172">
        <f t="shared" ref="AL84" si="253">SUM(G85:AK85)</f>
        <v>0</v>
      </c>
      <c r="AM84" s="173"/>
      <c r="AN84" s="174"/>
      <c r="AO84" s="175"/>
      <c r="AP84" s="173"/>
      <c r="AQ84" s="176"/>
      <c r="AR84" s="176"/>
    </row>
    <row r="85" spans="1:44" ht="15.95" hidden="1" customHeight="1" x14ac:dyDescent="0.15">
      <c r="A85" s="134"/>
      <c r="B85" s="390"/>
      <c r="C85" s="391"/>
      <c r="D85" s="392"/>
      <c r="E85" s="393"/>
      <c r="F85" s="177" t="s">
        <v>165</v>
      </c>
      <c r="G85" s="178" t="str">
        <f t="shared" ref="G85:AK85" si="254">IF(G84&lt;&gt;"",VLOOKUP(G84,$AC$164:$AL$187,9,FALSE),"")</f>
        <v/>
      </c>
      <c r="H85" s="179" t="str">
        <f t="shared" si="254"/>
        <v/>
      </c>
      <c r="I85" s="179" t="str">
        <f t="shared" si="254"/>
        <v/>
      </c>
      <c r="J85" s="179" t="str">
        <f t="shared" si="254"/>
        <v/>
      </c>
      <c r="K85" s="179" t="str">
        <f t="shared" si="254"/>
        <v/>
      </c>
      <c r="L85" s="179" t="str">
        <f t="shared" si="254"/>
        <v/>
      </c>
      <c r="M85" s="180" t="str">
        <f t="shared" si="254"/>
        <v/>
      </c>
      <c r="N85" s="178" t="str">
        <f t="shared" si="254"/>
        <v/>
      </c>
      <c r="O85" s="179" t="str">
        <f t="shared" si="254"/>
        <v/>
      </c>
      <c r="P85" s="179" t="str">
        <f t="shared" si="254"/>
        <v/>
      </c>
      <c r="Q85" s="179" t="str">
        <f t="shared" si="254"/>
        <v/>
      </c>
      <c r="R85" s="179" t="str">
        <f t="shared" si="254"/>
        <v/>
      </c>
      <c r="S85" s="179" t="str">
        <f t="shared" si="254"/>
        <v/>
      </c>
      <c r="T85" s="180" t="str">
        <f t="shared" si="254"/>
        <v/>
      </c>
      <c r="U85" s="178" t="str">
        <f t="shared" si="254"/>
        <v/>
      </c>
      <c r="V85" s="179" t="str">
        <f t="shared" si="254"/>
        <v/>
      </c>
      <c r="W85" s="179" t="str">
        <f t="shared" si="254"/>
        <v/>
      </c>
      <c r="X85" s="179" t="str">
        <f t="shared" si="254"/>
        <v/>
      </c>
      <c r="Y85" s="179" t="str">
        <f t="shared" si="254"/>
        <v/>
      </c>
      <c r="Z85" s="179" t="str">
        <f t="shared" si="254"/>
        <v/>
      </c>
      <c r="AA85" s="180" t="str">
        <f t="shared" si="254"/>
        <v/>
      </c>
      <c r="AB85" s="178" t="str">
        <f t="shared" si="254"/>
        <v/>
      </c>
      <c r="AC85" s="179" t="str">
        <f t="shared" si="254"/>
        <v/>
      </c>
      <c r="AD85" s="179" t="str">
        <f t="shared" si="254"/>
        <v/>
      </c>
      <c r="AE85" s="179" t="str">
        <f t="shared" si="254"/>
        <v/>
      </c>
      <c r="AF85" s="179" t="str">
        <f t="shared" si="254"/>
        <v/>
      </c>
      <c r="AG85" s="179" t="str">
        <f t="shared" si="254"/>
        <v/>
      </c>
      <c r="AH85" s="180" t="str">
        <f t="shared" si="254"/>
        <v/>
      </c>
      <c r="AI85" s="181" t="str">
        <f t="shared" si="254"/>
        <v/>
      </c>
      <c r="AJ85" s="179" t="str">
        <f t="shared" si="254"/>
        <v/>
      </c>
      <c r="AK85" s="179" t="str">
        <f t="shared" si="254"/>
        <v/>
      </c>
      <c r="AL85" s="182">
        <f t="shared" ref="AL85" si="255">SUM(G85:AH85)</f>
        <v>0</v>
      </c>
      <c r="AM85" s="183">
        <f t="shared" ref="AM85" si="256">AL85/4</f>
        <v>0</v>
      </c>
      <c r="AN85" s="184" t="str">
        <f t="shared" ref="AN85:AO85" si="257">IF(C84="","",C84)</f>
        <v/>
      </c>
      <c r="AO85" s="185" t="str">
        <f t="shared" si="257"/>
        <v/>
      </c>
      <c r="AP85" s="186" t="str">
        <f>IF(D84&lt;&gt;"",VLOOKUP(D84,$AU$2:$AV$6,2,FALSE),"")</f>
        <v/>
      </c>
      <c r="AQ85" s="183">
        <f t="shared" ref="AQ85" si="258">ROUNDDOWN(AL85/$AL$6,2)</f>
        <v>0</v>
      </c>
      <c r="AR85" s="183">
        <f t="shared" ref="AR85" si="259">IF(AP85=1,"",AQ85)</f>
        <v>0</v>
      </c>
    </row>
    <row r="86" spans="1:44" ht="15.95" hidden="1" customHeight="1" x14ac:dyDescent="0.15">
      <c r="A86" s="134"/>
      <c r="B86" s="390" t="s">
        <v>212</v>
      </c>
      <c r="C86" s="381"/>
      <c r="D86" s="383"/>
      <c r="E86" s="385"/>
      <c r="F86" s="167" t="s">
        <v>162</v>
      </c>
      <c r="G86" s="189"/>
      <c r="H86" s="169"/>
      <c r="I86" s="168"/>
      <c r="J86" s="168"/>
      <c r="K86" s="168"/>
      <c r="L86" s="168"/>
      <c r="M86" s="170"/>
      <c r="N86" s="189"/>
      <c r="O86" s="169"/>
      <c r="P86" s="168"/>
      <c r="Q86" s="168"/>
      <c r="R86" s="168"/>
      <c r="S86" s="168"/>
      <c r="T86" s="170"/>
      <c r="U86" s="189"/>
      <c r="V86" s="169"/>
      <c r="W86" s="168"/>
      <c r="X86" s="168"/>
      <c r="Y86" s="168"/>
      <c r="Z86" s="168"/>
      <c r="AA86" s="170"/>
      <c r="AB86" s="189"/>
      <c r="AC86" s="169"/>
      <c r="AD86" s="168"/>
      <c r="AE86" s="168"/>
      <c r="AF86" s="168"/>
      <c r="AG86" s="168"/>
      <c r="AH86" s="170"/>
      <c r="AI86" s="190"/>
      <c r="AJ86" s="169"/>
      <c r="AK86" s="169"/>
      <c r="AL86" s="172">
        <f t="shared" ref="AL86" si="260">SUM(G87:AK87)</f>
        <v>0</v>
      </c>
      <c r="AM86" s="173"/>
      <c r="AN86" s="174"/>
      <c r="AO86" s="175"/>
      <c r="AP86" s="173"/>
      <c r="AQ86" s="176"/>
      <c r="AR86" s="176"/>
    </row>
    <row r="87" spans="1:44" ht="15.95" hidden="1" customHeight="1" x14ac:dyDescent="0.15">
      <c r="A87" s="134"/>
      <c r="B87" s="390"/>
      <c r="C87" s="391"/>
      <c r="D87" s="392"/>
      <c r="E87" s="393"/>
      <c r="F87" s="177" t="s">
        <v>165</v>
      </c>
      <c r="G87" s="178" t="str">
        <f t="shared" ref="G87:AK87" si="261">IF(G86&lt;&gt;"",VLOOKUP(G86,$AC$164:$AL$187,9,FALSE),"")</f>
        <v/>
      </c>
      <c r="H87" s="179" t="str">
        <f t="shared" si="261"/>
        <v/>
      </c>
      <c r="I87" s="179" t="str">
        <f t="shared" si="261"/>
        <v/>
      </c>
      <c r="J87" s="179" t="str">
        <f t="shared" si="261"/>
        <v/>
      </c>
      <c r="K87" s="179" t="str">
        <f t="shared" si="261"/>
        <v/>
      </c>
      <c r="L87" s="179" t="str">
        <f t="shared" si="261"/>
        <v/>
      </c>
      <c r="M87" s="180" t="str">
        <f t="shared" si="261"/>
        <v/>
      </c>
      <c r="N87" s="178" t="str">
        <f t="shared" si="261"/>
        <v/>
      </c>
      <c r="O87" s="179" t="str">
        <f t="shared" si="261"/>
        <v/>
      </c>
      <c r="P87" s="179" t="str">
        <f t="shared" si="261"/>
        <v/>
      </c>
      <c r="Q87" s="179" t="str">
        <f t="shared" si="261"/>
        <v/>
      </c>
      <c r="R87" s="179" t="str">
        <f t="shared" si="261"/>
        <v/>
      </c>
      <c r="S87" s="179" t="str">
        <f t="shared" si="261"/>
        <v/>
      </c>
      <c r="T87" s="180" t="str">
        <f t="shared" si="261"/>
        <v/>
      </c>
      <c r="U87" s="178" t="str">
        <f t="shared" si="261"/>
        <v/>
      </c>
      <c r="V87" s="179" t="str">
        <f t="shared" si="261"/>
        <v/>
      </c>
      <c r="W87" s="179" t="str">
        <f t="shared" si="261"/>
        <v/>
      </c>
      <c r="X87" s="179" t="str">
        <f t="shared" si="261"/>
        <v/>
      </c>
      <c r="Y87" s="179" t="str">
        <f t="shared" si="261"/>
        <v/>
      </c>
      <c r="Z87" s="179" t="str">
        <f t="shared" si="261"/>
        <v/>
      </c>
      <c r="AA87" s="180" t="str">
        <f t="shared" si="261"/>
        <v/>
      </c>
      <c r="AB87" s="178" t="str">
        <f t="shared" si="261"/>
        <v/>
      </c>
      <c r="AC87" s="179" t="str">
        <f t="shared" si="261"/>
        <v/>
      </c>
      <c r="AD87" s="179" t="str">
        <f t="shared" si="261"/>
        <v/>
      </c>
      <c r="AE87" s="179" t="str">
        <f t="shared" si="261"/>
        <v/>
      </c>
      <c r="AF87" s="179" t="str">
        <f t="shared" si="261"/>
        <v/>
      </c>
      <c r="AG87" s="179" t="str">
        <f t="shared" si="261"/>
        <v/>
      </c>
      <c r="AH87" s="180" t="str">
        <f t="shared" si="261"/>
        <v/>
      </c>
      <c r="AI87" s="181" t="str">
        <f t="shared" si="261"/>
        <v/>
      </c>
      <c r="AJ87" s="179" t="str">
        <f t="shared" si="261"/>
        <v/>
      </c>
      <c r="AK87" s="179" t="str">
        <f t="shared" si="261"/>
        <v/>
      </c>
      <c r="AL87" s="182">
        <f t="shared" ref="AL87" si="262">SUM(G87:AH87)</f>
        <v>0</v>
      </c>
      <c r="AM87" s="183">
        <f t="shared" ref="AM87" si="263">AL87/4</f>
        <v>0</v>
      </c>
      <c r="AN87" s="184" t="str">
        <f t="shared" ref="AN87:AO87" si="264">IF(C86="","",C86)</f>
        <v/>
      </c>
      <c r="AO87" s="185" t="str">
        <f t="shared" si="264"/>
        <v/>
      </c>
      <c r="AP87" s="186" t="str">
        <f>IF(D86&lt;&gt;"",VLOOKUP(D86,$AU$2:$AV$6,2,FALSE),"")</f>
        <v/>
      </c>
      <c r="AQ87" s="183">
        <f t="shared" ref="AQ87" si="265">ROUNDDOWN(AL87/$AL$6,2)</f>
        <v>0</v>
      </c>
      <c r="AR87" s="183">
        <f t="shared" ref="AR87" si="266">IF(AP87=1,"",AQ87)</f>
        <v>0</v>
      </c>
    </row>
    <row r="88" spans="1:44" ht="15.95" hidden="1" customHeight="1" x14ac:dyDescent="0.15">
      <c r="A88" s="134"/>
      <c r="B88" s="390" t="s">
        <v>213</v>
      </c>
      <c r="C88" s="381"/>
      <c r="D88" s="383"/>
      <c r="E88" s="385"/>
      <c r="F88" s="167" t="s">
        <v>162</v>
      </c>
      <c r="G88" s="189"/>
      <c r="H88" s="169"/>
      <c r="I88" s="168"/>
      <c r="J88" s="168"/>
      <c r="K88" s="168"/>
      <c r="L88" s="168"/>
      <c r="M88" s="170"/>
      <c r="N88" s="189"/>
      <c r="O88" s="169"/>
      <c r="P88" s="168"/>
      <c r="Q88" s="168"/>
      <c r="R88" s="168"/>
      <c r="S88" s="168"/>
      <c r="T88" s="170"/>
      <c r="U88" s="189"/>
      <c r="V88" s="169"/>
      <c r="W88" s="168"/>
      <c r="X88" s="168"/>
      <c r="Y88" s="168"/>
      <c r="Z88" s="168"/>
      <c r="AA88" s="170"/>
      <c r="AB88" s="189"/>
      <c r="AC88" s="169"/>
      <c r="AD88" s="168"/>
      <c r="AE88" s="168"/>
      <c r="AF88" s="168"/>
      <c r="AG88" s="168"/>
      <c r="AH88" s="170"/>
      <c r="AI88" s="190"/>
      <c r="AJ88" s="169"/>
      <c r="AK88" s="169"/>
      <c r="AL88" s="172">
        <f t="shared" ref="AL88" si="267">SUM(G89:AK89)</f>
        <v>0</v>
      </c>
      <c r="AM88" s="173"/>
      <c r="AN88" s="174"/>
      <c r="AO88" s="175"/>
      <c r="AP88" s="173"/>
      <c r="AQ88" s="176"/>
      <c r="AR88" s="176"/>
    </row>
    <row r="89" spans="1:44" ht="15.95" hidden="1" customHeight="1" x14ac:dyDescent="0.15">
      <c r="A89" s="134"/>
      <c r="B89" s="390"/>
      <c r="C89" s="391"/>
      <c r="D89" s="392"/>
      <c r="E89" s="393"/>
      <c r="F89" s="177" t="s">
        <v>165</v>
      </c>
      <c r="G89" s="178" t="str">
        <f t="shared" ref="G89:AK89" si="268">IF(G88&lt;&gt;"",VLOOKUP(G88,$AC$164:$AL$187,9,FALSE),"")</f>
        <v/>
      </c>
      <c r="H89" s="179" t="str">
        <f t="shared" si="268"/>
        <v/>
      </c>
      <c r="I89" s="179" t="str">
        <f t="shared" si="268"/>
        <v/>
      </c>
      <c r="J89" s="179" t="str">
        <f t="shared" si="268"/>
        <v/>
      </c>
      <c r="K89" s="179" t="str">
        <f t="shared" si="268"/>
        <v/>
      </c>
      <c r="L89" s="179" t="str">
        <f t="shared" si="268"/>
        <v/>
      </c>
      <c r="M89" s="180" t="str">
        <f t="shared" si="268"/>
        <v/>
      </c>
      <c r="N89" s="178" t="str">
        <f t="shared" si="268"/>
        <v/>
      </c>
      <c r="O89" s="179" t="str">
        <f t="shared" si="268"/>
        <v/>
      </c>
      <c r="P89" s="179" t="str">
        <f t="shared" si="268"/>
        <v/>
      </c>
      <c r="Q89" s="179" t="str">
        <f t="shared" si="268"/>
        <v/>
      </c>
      <c r="R89" s="179" t="str">
        <f t="shared" si="268"/>
        <v/>
      </c>
      <c r="S89" s="179" t="str">
        <f t="shared" si="268"/>
        <v/>
      </c>
      <c r="T89" s="180" t="str">
        <f t="shared" si="268"/>
        <v/>
      </c>
      <c r="U89" s="178" t="str">
        <f t="shared" si="268"/>
        <v/>
      </c>
      <c r="V89" s="179" t="str">
        <f t="shared" si="268"/>
        <v/>
      </c>
      <c r="W89" s="179" t="str">
        <f t="shared" si="268"/>
        <v/>
      </c>
      <c r="X89" s="179" t="str">
        <f t="shared" si="268"/>
        <v/>
      </c>
      <c r="Y89" s="179" t="str">
        <f t="shared" si="268"/>
        <v/>
      </c>
      <c r="Z89" s="179" t="str">
        <f t="shared" si="268"/>
        <v/>
      </c>
      <c r="AA89" s="180" t="str">
        <f t="shared" si="268"/>
        <v/>
      </c>
      <c r="AB89" s="178" t="str">
        <f t="shared" si="268"/>
        <v/>
      </c>
      <c r="AC89" s="179" t="str">
        <f t="shared" si="268"/>
        <v/>
      </c>
      <c r="AD89" s="179" t="str">
        <f t="shared" si="268"/>
        <v/>
      </c>
      <c r="AE89" s="179" t="str">
        <f t="shared" si="268"/>
        <v/>
      </c>
      <c r="AF89" s="179" t="str">
        <f t="shared" si="268"/>
        <v/>
      </c>
      <c r="AG89" s="179" t="str">
        <f t="shared" si="268"/>
        <v/>
      </c>
      <c r="AH89" s="180" t="str">
        <f t="shared" si="268"/>
        <v/>
      </c>
      <c r="AI89" s="181" t="str">
        <f t="shared" si="268"/>
        <v/>
      </c>
      <c r="AJ89" s="179" t="str">
        <f t="shared" si="268"/>
        <v/>
      </c>
      <c r="AK89" s="179" t="str">
        <f t="shared" si="268"/>
        <v/>
      </c>
      <c r="AL89" s="182">
        <f t="shared" ref="AL89" si="269">SUM(G89:AH89)</f>
        <v>0</v>
      </c>
      <c r="AM89" s="183">
        <f t="shared" ref="AM89" si="270">AL89/4</f>
        <v>0</v>
      </c>
      <c r="AN89" s="184" t="str">
        <f t="shared" ref="AN89:AO89" si="271">IF(C88="","",C88)</f>
        <v/>
      </c>
      <c r="AO89" s="185" t="str">
        <f t="shared" si="271"/>
        <v/>
      </c>
      <c r="AP89" s="186" t="str">
        <f>IF(D88&lt;&gt;"",VLOOKUP(D88,$AU$2:$AV$6,2,FALSE),"")</f>
        <v/>
      </c>
      <c r="AQ89" s="183">
        <f t="shared" ref="AQ89" si="272">ROUNDDOWN(AL89/$AL$6,2)</f>
        <v>0</v>
      </c>
      <c r="AR89" s="183">
        <f t="shared" ref="AR89" si="273">IF(AP89=1,"",AQ89)</f>
        <v>0</v>
      </c>
    </row>
    <row r="90" spans="1:44" ht="15.95" hidden="1" customHeight="1" x14ac:dyDescent="0.15">
      <c r="A90" s="134"/>
      <c r="B90" s="390" t="s">
        <v>215</v>
      </c>
      <c r="C90" s="381"/>
      <c r="D90" s="383"/>
      <c r="E90" s="385"/>
      <c r="F90" s="167" t="s">
        <v>162</v>
      </c>
      <c r="G90" s="189"/>
      <c r="H90" s="169"/>
      <c r="I90" s="168"/>
      <c r="J90" s="168"/>
      <c r="K90" s="168"/>
      <c r="L90" s="168"/>
      <c r="M90" s="170"/>
      <c r="N90" s="189"/>
      <c r="O90" s="169"/>
      <c r="P90" s="168"/>
      <c r="Q90" s="168"/>
      <c r="R90" s="168"/>
      <c r="S90" s="168"/>
      <c r="T90" s="170"/>
      <c r="U90" s="189"/>
      <c r="V90" s="169"/>
      <c r="W90" s="168"/>
      <c r="X90" s="168"/>
      <c r="Y90" s="168"/>
      <c r="Z90" s="168"/>
      <c r="AA90" s="170"/>
      <c r="AB90" s="189"/>
      <c r="AC90" s="169"/>
      <c r="AD90" s="168"/>
      <c r="AE90" s="168"/>
      <c r="AF90" s="168"/>
      <c r="AG90" s="168"/>
      <c r="AH90" s="170"/>
      <c r="AI90" s="171"/>
      <c r="AJ90" s="168"/>
      <c r="AK90" s="168"/>
      <c r="AL90" s="172">
        <f t="shared" ref="AL90" si="274">SUM(G91:AK91)</f>
        <v>0</v>
      </c>
      <c r="AM90" s="173"/>
      <c r="AN90" s="174"/>
      <c r="AO90" s="175"/>
      <c r="AP90" s="173"/>
      <c r="AQ90" s="176"/>
      <c r="AR90" s="176"/>
    </row>
    <row r="91" spans="1:44" ht="15.95" hidden="1" customHeight="1" x14ac:dyDescent="0.15">
      <c r="A91" s="134"/>
      <c r="B91" s="390"/>
      <c r="C91" s="391"/>
      <c r="D91" s="392"/>
      <c r="E91" s="393"/>
      <c r="F91" s="177" t="s">
        <v>165</v>
      </c>
      <c r="G91" s="178" t="str">
        <f t="shared" ref="G91:AK91" si="275">IF(G90&lt;&gt;"",VLOOKUP(G90,$AC$164:$AL$187,9,FALSE),"")</f>
        <v/>
      </c>
      <c r="H91" s="179" t="str">
        <f t="shared" si="275"/>
        <v/>
      </c>
      <c r="I91" s="179" t="str">
        <f t="shared" si="275"/>
        <v/>
      </c>
      <c r="J91" s="179" t="str">
        <f t="shared" si="275"/>
        <v/>
      </c>
      <c r="K91" s="179" t="str">
        <f t="shared" si="275"/>
        <v/>
      </c>
      <c r="L91" s="179" t="str">
        <f t="shared" si="275"/>
        <v/>
      </c>
      <c r="M91" s="180" t="str">
        <f t="shared" si="275"/>
        <v/>
      </c>
      <c r="N91" s="178" t="str">
        <f t="shared" si="275"/>
        <v/>
      </c>
      <c r="O91" s="179" t="str">
        <f t="shared" si="275"/>
        <v/>
      </c>
      <c r="P91" s="179" t="str">
        <f t="shared" si="275"/>
        <v/>
      </c>
      <c r="Q91" s="179" t="str">
        <f t="shared" si="275"/>
        <v/>
      </c>
      <c r="R91" s="179" t="str">
        <f t="shared" si="275"/>
        <v/>
      </c>
      <c r="S91" s="179" t="str">
        <f t="shared" si="275"/>
        <v/>
      </c>
      <c r="T91" s="180" t="str">
        <f t="shared" si="275"/>
        <v/>
      </c>
      <c r="U91" s="178" t="str">
        <f t="shared" si="275"/>
        <v/>
      </c>
      <c r="V91" s="179" t="str">
        <f t="shared" si="275"/>
        <v/>
      </c>
      <c r="W91" s="179" t="str">
        <f t="shared" si="275"/>
        <v/>
      </c>
      <c r="X91" s="179" t="str">
        <f t="shared" si="275"/>
        <v/>
      </c>
      <c r="Y91" s="179" t="str">
        <f t="shared" si="275"/>
        <v/>
      </c>
      <c r="Z91" s="179" t="str">
        <f t="shared" si="275"/>
        <v/>
      </c>
      <c r="AA91" s="180" t="str">
        <f t="shared" si="275"/>
        <v/>
      </c>
      <c r="AB91" s="178" t="str">
        <f t="shared" si="275"/>
        <v/>
      </c>
      <c r="AC91" s="179" t="str">
        <f t="shared" si="275"/>
        <v/>
      </c>
      <c r="AD91" s="179" t="str">
        <f t="shared" si="275"/>
        <v/>
      </c>
      <c r="AE91" s="179" t="str">
        <f t="shared" si="275"/>
        <v/>
      </c>
      <c r="AF91" s="179" t="str">
        <f t="shared" si="275"/>
        <v/>
      </c>
      <c r="AG91" s="179" t="str">
        <f t="shared" si="275"/>
        <v/>
      </c>
      <c r="AH91" s="180" t="str">
        <f t="shared" si="275"/>
        <v/>
      </c>
      <c r="AI91" s="181" t="str">
        <f t="shared" si="275"/>
        <v/>
      </c>
      <c r="AJ91" s="179" t="str">
        <f t="shared" si="275"/>
        <v/>
      </c>
      <c r="AK91" s="179" t="str">
        <f t="shared" si="275"/>
        <v/>
      </c>
      <c r="AL91" s="182">
        <f t="shared" ref="AL91" si="276">SUM(G91:AH91)</f>
        <v>0</v>
      </c>
      <c r="AM91" s="183">
        <f t="shared" ref="AM91" si="277">AL91/4</f>
        <v>0</v>
      </c>
      <c r="AN91" s="184" t="str">
        <f t="shared" ref="AN91:AO91" si="278">IF(C90="","",C90)</f>
        <v/>
      </c>
      <c r="AO91" s="185" t="str">
        <f t="shared" si="278"/>
        <v/>
      </c>
      <c r="AP91" s="186" t="str">
        <f>IF(D90&lt;&gt;"",VLOOKUP(D90,$AU$2:$AV$6,2,FALSE),"")</f>
        <v/>
      </c>
      <c r="AQ91" s="183">
        <f t="shared" ref="AQ91" si="279">ROUNDDOWN(AL91/$AL$6,2)</f>
        <v>0</v>
      </c>
      <c r="AR91" s="183">
        <f t="shared" ref="AR91" si="280">IF(AP91=1,"",AQ91)</f>
        <v>0</v>
      </c>
    </row>
    <row r="92" spans="1:44" ht="15.95" hidden="1" customHeight="1" x14ac:dyDescent="0.15">
      <c r="A92" s="134"/>
      <c r="B92" s="390" t="s">
        <v>216</v>
      </c>
      <c r="C92" s="381"/>
      <c r="D92" s="383"/>
      <c r="E92" s="385"/>
      <c r="F92" s="167" t="s">
        <v>162</v>
      </c>
      <c r="G92" s="189"/>
      <c r="H92" s="169"/>
      <c r="I92" s="168"/>
      <c r="J92" s="168"/>
      <c r="K92" s="168"/>
      <c r="L92" s="168"/>
      <c r="M92" s="170"/>
      <c r="N92" s="189"/>
      <c r="O92" s="169"/>
      <c r="P92" s="168"/>
      <c r="Q92" s="168"/>
      <c r="R92" s="168"/>
      <c r="S92" s="168"/>
      <c r="T92" s="170"/>
      <c r="U92" s="189"/>
      <c r="V92" s="169"/>
      <c r="W92" s="168"/>
      <c r="X92" s="168"/>
      <c r="Y92" s="168"/>
      <c r="Z92" s="168"/>
      <c r="AA92" s="170"/>
      <c r="AB92" s="189"/>
      <c r="AC92" s="169"/>
      <c r="AD92" s="168"/>
      <c r="AE92" s="168"/>
      <c r="AF92" s="168"/>
      <c r="AG92" s="168"/>
      <c r="AH92" s="170"/>
      <c r="AI92" s="171"/>
      <c r="AJ92" s="168"/>
      <c r="AK92" s="168"/>
      <c r="AL92" s="172">
        <f t="shared" ref="AL92" si="281">SUM(G93:AK93)</f>
        <v>0</v>
      </c>
      <c r="AM92" s="173"/>
      <c r="AN92" s="174"/>
      <c r="AO92" s="175"/>
      <c r="AP92" s="173"/>
      <c r="AQ92" s="176"/>
      <c r="AR92" s="176"/>
    </row>
    <row r="93" spans="1:44" ht="15.95" hidden="1" customHeight="1" x14ac:dyDescent="0.15">
      <c r="A93" s="134"/>
      <c r="B93" s="390"/>
      <c r="C93" s="391"/>
      <c r="D93" s="392"/>
      <c r="E93" s="393"/>
      <c r="F93" s="177" t="s">
        <v>165</v>
      </c>
      <c r="G93" s="178" t="str">
        <f t="shared" ref="G93:AK93" si="282">IF(G92&lt;&gt;"",VLOOKUP(G92,$AC$164:$AL$187,9,FALSE),"")</f>
        <v/>
      </c>
      <c r="H93" s="179" t="str">
        <f t="shared" si="282"/>
        <v/>
      </c>
      <c r="I93" s="179" t="str">
        <f t="shared" si="282"/>
        <v/>
      </c>
      <c r="J93" s="179" t="str">
        <f t="shared" si="282"/>
        <v/>
      </c>
      <c r="K93" s="179" t="str">
        <f t="shared" si="282"/>
        <v/>
      </c>
      <c r="L93" s="179" t="str">
        <f t="shared" si="282"/>
        <v/>
      </c>
      <c r="M93" s="180" t="str">
        <f t="shared" si="282"/>
        <v/>
      </c>
      <c r="N93" s="178" t="str">
        <f t="shared" si="282"/>
        <v/>
      </c>
      <c r="O93" s="179" t="str">
        <f t="shared" si="282"/>
        <v/>
      </c>
      <c r="P93" s="179" t="str">
        <f t="shared" si="282"/>
        <v/>
      </c>
      <c r="Q93" s="179" t="str">
        <f t="shared" si="282"/>
        <v/>
      </c>
      <c r="R93" s="179" t="str">
        <f t="shared" si="282"/>
        <v/>
      </c>
      <c r="S93" s="179" t="str">
        <f t="shared" si="282"/>
        <v/>
      </c>
      <c r="T93" s="180" t="str">
        <f t="shared" si="282"/>
        <v/>
      </c>
      <c r="U93" s="178" t="str">
        <f t="shared" si="282"/>
        <v/>
      </c>
      <c r="V93" s="179" t="str">
        <f t="shared" si="282"/>
        <v/>
      </c>
      <c r="W93" s="179" t="str">
        <f t="shared" si="282"/>
        <v/>
      </c>
      <c r="X93" s="179" t="str">
        <f t="shared" si="282"/>
        <v/>
      </c>
      <c r="Y93" s="179" t="str">
        <f t="shared" si="282"/>
        <v/>
      </c>
      <c r="Z93" s="179" t="str">
        <f t="shared" si="282"/>
        <v/>
      </c>
      <c r="AA93" s="180" t="str">
        <f t="shared" si="282"/>
        <v/>
      </c>
      <c r="AB93" s="178" t="str">
        <f t="shared" si="282"/>
        <v/>
      </c>
      <c r="AC93" s="179" t="str">
        <f t="shared" si="282"/>
        <v/>
      </c>
      <c r="AD93" s="179" t="str">
        <f t="shared" si="282"/>
        <v/>
      </c>
      <c r="AE93" s="179" t="str">
        <f t="shared" si="282"/>
        <v/>
      </c>
      <c r="AF93" s="179" t="str">
        <f t="shared" si="282"/>
        <v/>
      </c>
      <c r="AG93" s="179" t="str">
        <f t="shared" si="282"/>
        <v/>
      </c>
      <c r="AH93" s="180" t="str">
        <f t="shared" si="282"/>
        <v/>
      </c>
      <c r="AI93" s="181" t="str">
        <f t="shared" si="282"/>
        <v/>
      </c>
      <c r="AJ93" s="179" t="str">
        <f t="shared" si="282"/>
        <v/>
      </c>
      <c r="AK93" s="179" t="str">
        <f t="shared" si="282"/>
        <v/>
      </c>
      <c r="AL93" s="182">
        <f t="shared" ref="AL93" si="283">SUM(G93:AH93)</f>
        <v>0</v>
      </c>
      <c r="AM93" s="183">
        <f t="shared" ref="AM93" si="284">AL93/4</f>
        <v>0</v>
      </c>
      <c r="AN93" s="184" t="str">
        <f t="shared" ref="AN93:AO93" si="285">IF(C92="","",C92)</f>
        <v/>
      </c>
      <c r="AO93" s="185" t="str">
        <f t="shared" si="285"/>
        <v/>
      </c>
      <c r="AP93" s="186" t="str">
        <f>IF(D92&lt;&gt;"",VLOOKUP(D92,$AU$2:$AV$6,2,FALSE),"")</f>
        <v/>
      </c>
      <c r="AQ93" s="183">
        <f t="shared" ref="AQ93" si="286">ROUNDDOWN(AL93/$AL$6,2)</f>
        <v>0</v>
      </c>
      <c r="AR93" s="183">
        <f t="shared" ref="AR93" si="287">IF(AP93=1,"",AQ93)</f>
        <v>0</v>
      </c>
    </row>
    <row r="94" spans="1:44" ht="15.95" hidden="1" customHeight="1" x14ac:dyDescent="0.15">
      <c r="A94" s="134"/>
      <c r="B94" s="390" t="s">
        <v>217</v>
      </c>
      <c r="C94" s="381"/>
      <c r="D94" s="383"/>
      <c r="E94" s="385"/>
      <c r="F94" s="167" t="s">
        <v>162</v>
      </c>
      <c r="G94" s="189"/>
      <c r="H94" s="169"/>
      <c r="I94" s="168"/>
      <c r="J94" s="168"/>
      <c r="K94" s="168"/>
      <c r="L94" s="168"/>
      <c r="M94" s="170"/>
      <c r="N94" s="189"/>
      <c r="O94" s="169"/>
      <c r="P94" s="168"/>
      <c r="Q94" s="168"/>
      <c r="R94" s="168"/>
      <c r="S94" s="168"/>
      <c r="T94" s="170"/>
      <c r="U94" s="189"/>
      <c r="V94" s="169"/>
      <c r="W94" s="168"/>
      <c r="X94" s="168"/>
      <c r="Y94" s="168"/>
      <c r="Z94" s="168"/>
      <c r="AA94" s="170"/>
      <c r="AB94" s="189"/>
      <c r="AC94" s="169"/>
      <c r="AD94" s="168"/>
      <c r="AE94" s="168"/>
      <c r="AF94" s="168"/>
      <c r="AG94" s="168"/>
      <c r="AH94" s="170"/>
      <c r="AI94" s="190"/>
      <c r="AJ94" s="169"/>
      <c r="AK94" s="169"/>
      <c r="AL94" s="172">
        <f t="shared" ref="AL94" si="288">SUM(G95:AK95)</f>
        <v>0</v>
      </c>
      <c r="AM94" s="173"/>
      <c r="AN94" s="174"/>
      <c r="AO94" s="175"/>
      <c r="AP94" s="173"/>
      <c r="AQ94" s="176"/>
      <c r="AR94" s="176"/>
    </row>
    <row r="95" spans="1:44" ht="15.95" hidden="1" customHeight="1" x14ac:dyDescent="0.15">
      <c r="A95" s="134"/>
      <c r="B95" s="390"/>
      <c r="C95" s="391"/>
      <c r="D95" s="392"/>
      <c r="E95" s="393"/>
      <c r="F95" s="177" t="s">
        <v>165</v>
      </c>
      <c r="G95" s="178" t="str">
        <f t="shared" ref="G95:AK95" si="289">IF(G94&lt;&gt;"",VLOOKUP(G94,$AC$164:$AL$187,9,FALSE),"")</f>
        <v/>
      </c>
      <c r="H95" s="179" t="str">
        <f t="shared" si="289"/>
        <v/>
      </c>
      <c r="I95" s="179" t="str">
        <f t="shared" si="289"/>
        <v/>
      </c>
      <c r="J95" s="179" t="str">
        <f t="shared" si="289"/>
        <v/>
      </c>
      <c r="K95" s="179" t="str">
        <f t="shared" si="289"/>
        <v/>
      </c>
      <c r="L95" s="179" t="str">
        <f t="shared" si="289"/>
        <v/>
      </c>
      <c r="M95" s="180" t="str">
        <f t="shared" si="289"/>
        <v/>
      </c>
      <c r="N95" s="178" t="str">
        <f t="shared" si="289"/>
        <v/>
      </c>
      <c r="O95" s="179" t="str">
        <f t="shared" si="289"/>
        <v/>
      </c>
      <c r="P95" s="179" t="str">
        <f t="shared" si="289"/>
        <v/>
      </c>
      <c r="Q95" s="179" t="str">
        <f t="shared" si="289"/>
        <v/>
      </c>
      <c r="R95" s="179" t="str">
        <f t="shared" si="289"/>
        <v/>
      </c>
      <c r="S95" s="179" t="str">
        <f t="shared" si="289"/>
        <v/>
      </c>
      <c r="T95" s="180" t="str">
        <f t="shared" si="289"/>
        <v/>
      </c>
      <c r="U95" s="178" t="str">
        <f t="shared" si="289"/>
        <v/>
      </c>
      <c r="V95" s="179" t="str">
        <f t="shared" si="289"/>
        <v/>
      </c>
      <c r="W95" s="179" t="str">
        <f t="shared" si="289"/>
        <v/>
      </c>
      <c r="X95" s="179" t="str">
        <f t="shared" si="289"/>
        <v/>
      </c>
      <c r="Y95" s="179" t="str">
        <f t="shared" si="289"/>
        <v/>
      </c>
      <c r="Z95" s="179" t="str">
        <f t="shared" si="289"/>
        <v/>
      </c>
      <c r="AA95" s="180" t="str">
        <f t="shared" si="289"/>
        <v/>
      </c>
      <c r="AB95" s="178" t="str">
        <f t="shared" si="289"/>
        <v/>
      </c>
      <c r="AC95" s="179" t="str">
        <f t="shared" si="289"/>
        <v/>
      </c>
      <c r="AD95" s="179" t="str">
        <f t="shared" si="289"/>
        <v/>
      </c>
      <c r="AE95" s="179" t="str">
        <f t="shared" si="289"/>
        <v/>
      </c>
      <c r="AF95" s="179" t="str">
        <f t="shared" si="289"/>
        <v/>
      </c>
      <c r="AG95" s="179" t="str">
        <f t="shared" si="289"/>
        <v/>
      </c>
      <c r="AH95" s="180" t="str">
        <f t="shared" si="289"/>
        <v/>
      </c>
      <c r="AI95" s="181" t="str">
        <f t="shared" si="289"/>
        <v/>
      </c>
      <c r="AJ95" s="179" t="str">
        <f t="shared" si="289"/>
        <v/>
      </c>
      <c r="AK95" s="179" t="str">
        <f t="shared" si="289"/>
        <v/>
      </c>
      <c r="AL95" s="182">
        <f t="shared" ref="AL95" si="290">SUM(G95:AH95)</f>
        <v>0</v>
      </c>
      <c r="AM95" s="183">
        <f t="shared" ref="AM95" si="291">AL95/4</f>
        <v>0</v>
      </c>
      <c r="AN95" s="184" t="str">
        <f t="shared" ref="AN95:AO95" si="292">IF(C94="","",C94)</f>
        <v/>
      </c>
      <c r="AO95" s="185" t="str">
        <f t="shared" si="292"/>
        <v/>
      </c>
      <c r="AP95" s="186" t="str">
        <f>IF(D94&lt;&gt;"",VLOOKUP(D94,$AU$2:$AV$6,2,FALSE),"")</f>
        <v/>
      </c>
      <c r="AQ95" s="183">
        <f t="shared" ref="AQ95" si="293">ROUNDDOWN(AL95/$AL$6,2)</f>
        <v>0</v>
      </c>
      <c r="AR95" s="183">
        <f t="shared" ref="AR95" si="294">IF(AP95=1,"",AQ95)</f>
        <v>0</v>
      </c>
    </row>
    <row r="96" spans="1:44" ht="15.95" hidden="1" customHeight="1" x14ac:dyDescent="0.15">
      <c r="A96" s="134"/>
      <c r="B96" s="390" t="s">
        <v>218</v>
      </c>
      <c r="C96" s="381"/>
      <c r="D96" s="383"/>
      <c r="E96" s="385"/>
      <c r="F96" s="167" t="s">
        <v>162</v>
      </c>
      <c r="G96" s="189"/>
      <c r="H96" s="169"/>
      <c r="I96" s="168"/>
      <c r="J96" s="168"/>
      <c r="K96" s="168"/>
      <c r="L96" s="168"/>
      <c r="M96" s="170"/>
      <c r="N96" s="189"/>
      <c r="O96" s="169"/>
      <c r="P96" s="168"/>
      <c r="Q96" s="168"/>
      <c r="R96" s="168"/>
      <c r="S96" s="168"/>
      <c r="T96" s="170"/>
      <c r="U96" s="189"/>
      <c r="V96" s="169"/>
      <c r="W96" s="168"/>
      <c r="X96" s="168"/>
      <c r="Y96" s="168"/>
      <c r="Z96" s="168"/>
      <c r="AA96" s="170"/>
      <c r="AB96" s="189"/>
      <c r="AC96" s="169"/>
      <c r="AD96" s="168"/>
      <c r="AE96" s="168"/>
      <c r="AF96" s="168"/>
      <c r="AG96" s="168"/>
      <c r="AH96" s="170"/>
      <c r="AI96" s="190"/>
      <c r="AJ96" s="169"/>
      <c r="AK96" s="169"/>
      <c r="AL96" s="172">
        <f t="shared" ref="AL96" si="295">SUM(G97:AK97)</f>
        <v>0</v>
      </c>
      <c r="AM96" s="173"/>
      <c r="AN96" s="174"/>
      <c r="AO96" s="175"/>
      <c r="AP96" s="173"/>
      <c r="AQ96" s="176"/>
      <c r="AR96" s="176"/>
    </row>
    <row r="97" spans="1:44" ht="15.95" hidden="1" customHeight="1" x14ac:dyDescent="0.15">
      <c r="A97" s="134"/>
      <c r="B97" s="390"/>
      <c r="C97" s="391"/>
      <c r="D97" s="392"/>
      <c r="E97" s="393"/>
      <c r="F97" s="177" t="s">
        <v>165</v>
      </c>
      <c r="G97" s="178" t="str">
        <f t="shared" ref="G97:AK97" si="296">IF(G96&lt;&gt;"",VLOOKUP(G96,$AC$164:$AL$187,9,FALSE),"")</f>
        <v/>
      </c>
      <c r="H97" s="179" t="str">
        <f t="shared" si="296"/>
        <v/>
      </c>
      <c r="I97" s="179" t="str">
        <f t="shared" si="296"/>
        <v/>
      </c>
      <c r="J97" s="179" t="str">
        <f t="shared" si="296"/>
        <v/>
      </c>
      <c r="K97" s="179" t="str">
        <f t="shared" si="296"/>
        <v/>
      </c>
      <c r="L97" s="179" t="str">
        <f t="shared" si="296"/>
        <v/>
      </c>
      <c r="M97" s="180" t="str">
        <f t="shared" si="296"/>
        <v/>
      </c>
      <c r="N97" s="178" t="str">
        <f t="shared" si="296"/>
        <v/>
      </c>
      <c r="O97" s="179" t="str">
        <f t="shared" si="296"/>
        <v/>
      </c>
      <c r="P97" s="179" t="str">
        <f t="shared" si="296"/>
        <v/>
      </c>
      <c r="Q97" s="179" t="str">
        <f t="shared" si="296"/>
        <v/>
      </c>
      <c r="R97" s="179" t="str">
        <f t="shared" si="296"/>
        <v/>
      </c>
      <c r="S97" s="179" t="str">
        <f t="shared" si="296"/>
        <v/>
      </c>
      <c r="T97" s="180" t="str">
        <f t="shared" si="296"/>
        <v/>
      </c>
      <c r="U97" s="178" t="str">
        <f t="shared" si="296"/>
        <v/>
      </c>
      <c r="V97" s="179" t="str">
        <f t="shared" si="296"/>
        <v/>
      </c>
      <c r="W97" s="179" t="str">
        <f t="shared" si="296"/>
        <v/>
      </c>
      <c r="X97" s="179" t="str">
        <f t="shared" si="296"/>
        <v/>
      </c>
      <c r="Y97" s="179" t="str">
        <f t="shared" si="296"/>
        <v/>
      </c>
      <c r="Z97" s="179" t="str">
        <f t="shared" si="296"/>
        <v/>
      </c>
      <c r="AA97" s="180" t="str">
        <f t="shared" si="296"/>
        <v/>
      </c>
      <c r="AB97" s="178" t="str">
        <f t="shared" si="296"/>
        <v/>
      </c>
      <c r="AC97" s="179" t="str">
        <f t="shared" si="296"/>
        <v/>
      </c>
      <c r="AD97" s="179" t="str">
        <f t="shared" si="296"/>
        <v/>
      </c>
      <c r="AE97" s="179" t="str">
        <f t="shared" si="296"/>
        <v/>
      </c>
      <c r="AF97" s="179" t="str">
        <f t="shared" si="296"/>
        <v/>
      </c>
      <c r="AG97" s="179" t="str">
        <f t="shared" si="296"/>
        <v/>
      </c>
      <c r="AH97" s="180" t="str">
        <f t="shared" si="296"/>
        <v/>
      </c>
      <c r="AI97" s="181" t="str">
        <f t="shared" si="296"/>
        <v/>
      </c>
      <c r="AJ97" s="179" t="str">
        <f t="shared" si="296"/>
        <v/>
      </c>
      <c r="AK97" s="179" t="str">
        <f t="shared" si="296"/>
        <v/>
      </c>
      <c r="AL97" s="182">
        <f t="shared" ref="AL97" si="297">SUM(G97:AH97)</f>
        <v>0</v>
      </c>
      <c r="AM97" s="183">
        <f t="shared" ref="AM97" si="298">AL97/4</f>
        <v>0</v>
      </c>
      <c r="AN97" s="184" t="str">
        <f t="shared" ref="AN97:AO97" si="299">IF(C96="","",C96)</f>
        <v/>
      </c>
      <c r="AO97" s="185" t="str">
        <f t="shared" si="299"/>
        <v/>
      </c>
      <c r="AP97" s="186" t="str">
        <f>IF(D96&lt;&gt;"",VLOOKUP(D96,$AU$2:$AV$6,2,FALSE),"")</f>
        <v/>
      </c>
      <c r="AQ97" s="183">
        <f t="shared" ref="AQ97" si="300">ROUNDDOWN(AL97/$AL$6,2)</f>
        <v>0</v>
      </c>
      <c r="AR97" s="183">
        <f t="shared" ref="AR97" si="301">IF(AP97=1,"",AQ97)</f>
        <v>0</v>
      </c>
    </row>
    <row r="98" spans="1:44" ht="15.95" hidden="1" customHeight="1" x14ac:dyDescent="0.15">
      <c r="A98" s="134"/>
      <c r="B98" s="390" t="s">
        <v>219</v>
      </c>
      <c r="C98" s="381"/>
      <c r="D98" s="383"/>
      <c r="E98" s="385"/>
      <c r="F98" s="167" t="s">
        <v>162</v>
      </c>
      <c r="G98" s="189"/>
      <c r="H98" s="169"/>
      <c r="I98" s="168"/>
      <c r="J98" s="168"/>
      <c r="K98" s="168"/>
      <c r="L98" s="168"/>
      <c r="M98" s="170"/>
      <c r="N98" s="189"/>
      <c r="O98" s="169"/>
      <c r="P98" s="168"/>
      <c r="Q98" s="168"/>
      <c r="R98" s="168"/>
      <c r="S98" s="168"/>
      <c r="T98" s="170"/>
      <c r="U98" s="189"/>
      <c r="V98" s="169"/>
      <c r="W98" s="168"/>
      <c r="X98" s="168"/>
      <c r="Y98" s="168"/>
      <c r="Z98" s="168"/>
      <c r="AA98" s="170"/>
      <c r="AB98" s="189"/>
      <c r="AC98" s="169"/>
      <c r="AD98" s="168"/>
      <c r="AE98" s="168"/>
      <c r="AF98" s="168"/>
      <c r="AG98" s="168"/>
      <c r="AH98" s="170"/>
      <c r="AI98" s="171"/>
      <c r="AJ98" s="168"/>
      <c r="AK98" s="168"/>
      <c r="AL98" s="172">
        <f t="shared" ref="AL98" si="302">SUM(G99:AK99)</f>
        <v>0</v>
      </c>
      <c r="AM98" s="173"/>
      <c r="AN98" s="174"/>
      <c r="AO98" s="175"/>
      <c r="AP98" s="173"/>
      <c r="AQ98" s="176"/>
      <c r="AR98" s="176"/>
    </row>
    <row r="99" spans="1:44" ht="15.95" hidden="1" customHeight="1" x14ac:dyDescent="0.15">
      <c r="A99" s="134"/>
      <c r="B99" s="390"/>
      <c r="C99" s="391"/>
      <c r="D99" s="392"/>
      <c r="E99" s="393"/>
      <c r="F99" s="177" t="s">
        <v>165</v>
      </c>
      <c r="G99" s="178" t="str">
        <f t="shared" ref="G99:AK99" si="303">IF(G98&lt;&gt;"",VLOOKUP(G98,$AC$164:$AL$187,9,FALSE),"")</f>
        <v/>
      </c>
      <c r="H99" s="179" t="str">
        <f t="shared" si="303"/>
        <v/>
      </c>
      <c r="I99" s="179" t="str">
        <f t="shared" si="303"/>
        <v/>
      </c>
      <c r="J99" s="179" t="str">
        <f t="shared" si="303"/>
        <v/>
      </c>
      <c r="K99" s="179" t="str">
        <f t="shared" si="303"/>
        <v/>
      </c>
      <c r="L99" s="179" t="str">
        <f t="shared" si="303"/>
        <v/>
      </c>
      <c r="M99" s="180" t="str">
        <f t="shared" si="303"/>
        <v/>
      </c>
      <c r="N99" s="178" t="str">
        <f t="shared" si="303"/>
        <v/>
      </c>
      <c r="O99" s="179" t="str">
        <f t="shared" si="303"/>
        <v/>
      </c>
      <c r="P99" s="179" t="str">
        <f t="shared" si="303"/>
        <v/>
      </c>
      <c r="Q99" s="179" t="str">
        <f t="shared" si="303"/>
        <v/>
      </c>
      <c r="R99" s="179" t="str">
        <f t="shared" si="303"/>
        <v/>
      </c>
      <c r="S99" s="179" t="str">
        <f t="shared" si="303"/>
        <v/>
      </c>
      <c r="T99" s="180" t="str">
        <f t="shared" si="303"/>
        <v/>
      </c>
      <c r="U99" s="178" t="str">
        <f t="shared" si="303"/>
        <v/>
      </c>
      <c r="V99" s="179" t="str">
        <f t="shared" si="303"/>
        <v/>
      </c>
      <c r="W99" s="179" t="str">
        <f t="shared" si="303"/>
        <v/>
      </c>
      <c r="X99" s="179" t="str">
        <f t="shared" si="303"/>
        <v/>
      </c>
      <c r="Y99" s="179" t="str">
        <f t="shared" si="303"/>
        <v/>
      </c>
      <c r="Z99" s="179" t="str">
        <f t="shared" si="303"/>
        <v/>
      </c>
      <c r="AA99" s="180" t="str">
        <f t="shared" si="303"/>
        <v/>
      </c>
      <c r="AB99" s="178" t="str">
        <f t="shared" si="303"/>
        <v/>
      </c>
      <c r="AC99" s="179" t="str">
        <f t="shared" si="303"/>
        <v/>
      </c>
      <c r="AD99" s="179" t="str">
        <f t="shared" si="303"/>
        <v/>
      </c>
      <c r="AE99" s="179" t="str">
        <f t="shared" si="303"/>
        <v/>
      </c>
      <c r="AF99" s="179" t="str">
        <f t="shared" si="303"/>
        <v/>
      </c>
      <c r="AG99" s="179" t="str">
        <f t="shared" si="303"/>
        <v/>
      </c>
      <c r="AH99" s="180" t="str">
        <f t="shared" si="303"/>
        <v/>
      </c>
      <c r="AI99" s="181" t="str">
        <f t="shared" si="303"/>
        <v/>
      </c>
      <c r="AJ99" s="179" t="str">
        <f t="shared" si="303"/>
        <v/>
      </c>
      <c r="AK99" s="179" t="str">
        <f t="shared" si="303"/>
        <v/>
      </c>
      <c r="AL99" s="182">
        <f t="shared" ref="AL99" si="304">SUM(G99:AH99)</f>
        <v>0</v>
      </c>
      <c r="AM99" s="183">
        <f t="shared" ref="AM99" si="305">AL99/4</f>
        <v>0</v>
      </c>
      <c r="AN99" s="184" t="str">
        <f t="shared" ref="AN99:AO99" si="306">IF(C98="","",C98)</f>
        <v/>
      </c>
      <c r="AO99" s="185" t="str">
        <f t="shared" si="306"/>
        <v/>
      </c>
      <c r="AP99" s="186" t="str">
        <f>IF(D98&lt;&gt;"",VLOOKUP(D98,$AU$2:$AV$6,2,FALSE),"")</f>
        <v/>
      </c>
      <c r="AQ99" s="183">
        <f t="shared" ref="AQ99" si="307">ROUNDDOWN(AL99/$AL$6,2)</f>
        <v>0</v>
      </c>
      <c r="AR99" s="183">
        <f t="shared" ref="AR99" si="308">IF(AP99=1,"",AQ99)</f>
        <v>0</v>
      </c>
    </row>
    <row r="100" spans="1:44" ht="15.95" hidden="1" customHeight="1" x14ac:dyDescent="0.15">
      <c r="A100" s="134"/>
      <c r="B100" s="390" t="s">
        <v>220</v>
      </c>
      <c r="C100" s="381"/>
      <c r="D100" s="383"/>
      <c r="E100" s="385"/>
      <c r="F100" s="167" t="s">
        <v>162</v>
      </c>
      <c r="G100" s="189"/>
      <c r="H100" s="169"/>
      <c r="I100" s="168"/>
      <c r="J100" s="168"/>
      <c r="K100" s="168"/>
      <c r="L100" s="168"/>
      <c r="M100" s="170"/>
      <c r="N100" s="189"/>
      <c r="O100" s="169"/>
      <c r="P100" s="168"/>
      <c r="Q100" s="168"/>
      <c r="R100" s="168"/>
      <c r="S100" s="168"/>
      <c r="T100" s="170"/>
      <c r="U100" s="189"/>
      <c r="V100" s="169"/>
      <c r="W100" s="168"/>
      <c r="X100" s="168"/>
      <c r="Y100" s="168"/>
      <c r="Z100" s="168"/>
      <c r="AA100" s="170"/>
      <c r="AB100" s="189"/>
      <c r="AC100" s="169"/>
      <c r="AD100" s="168"/>
      <c r="AE100" s="168"/>
      <c r="AF100" s="168"/>
      <c r="AG100" s="168"/>
      <c r="AH100" s="170"/>
      <c r="AI100" s="171"/>
      <c r="AJ100" s="168"/>
      <c r="AK100" s="168"/>
      <c r="AL100" s="172">
        <f t="shared" ref="AL100" si="309">SUM(G101:AK101)</f>
        <v>0</v>
      </c>
      <c r="AM100" s="173"/>
      <c r="AN100" s="174"/>
      <c r="AO100" s="175"/>
      <c r="AP100" s="173"/>
      <c r="AQ100" s="176"/>
      <c r="AR100" s="176"/>
    </row>
    <row r="101" spans="1:44" ht="15.95" hidden="1" customHeight="1" x14ac:dyDescent="0.15">
      <c r="A101" s="134"/>
      <c r="B101" s="390"/>
      <c r="C101" s="391"/>
      <c r="D101" s="392"/>
      <c r="E101" s="393"/>
      <c r="F101" s="177" t="s">
        <v>165</v>
      </c>
      <c r="G101" s="178" t="str">
        <f t="shared" ref="G101:AK101" si="310">IF(G100&lt;&gt;"",VLOOKUP(G100,$AC$164:$AL$187,9,FALSE),"")</f>
        <v/>
      </c>
      <c r="H101" s="179" t="str">
        <f t="shared" si="310"/>
        <v/>
      </c>
      <c r="I101" s="179" t="str">
        <f t="shared" si="310"/>
        <v/>
      </c>
      <c r="J101" s="179" t="str">
        <f t="shared" si="310"/>
        <v/>
      </c>
      <c r="K101" s="179" t="str">
        <f t="shared" si="310"/>
        <v/>
      </c>
      <c r="L101" s="179" t="str">
        <f t="shared" si="310"/>
        <v/>
      </c>
      <c r="M101" s="180" t="str">
        <f t="shared" si="310"/>
        <v/>
      </c>
      <c r="N101" s="178" t="str">
        <f t="shared" si="310"/>
        <v/>
      </c>
      <c r="O101" s="179" t="str">
        <f t="shared" si="310"/>
        <v/>
      </c>
      <c r="P101" s="179" t="str">
        <f t="shared" si="310"/>
        <v/>
      </c>
      <c r="Q101" s="179" t="str">
        <f t="shared" si="310"/>
        <v/>
      </c>
      <c r="R101" s="179" t="str">
        <f t="shared" si="310"/>
        <v/>
      </c>
      <c r="S101" s="179" t="str">
        <f t="shared" si="310"/>
        <v/>
      </c>
      <c r="T101" s="180" t="str">
        <f t="shared" si="310"/>
        <v/>
      </c>
      <c r="U101" s="178" t="str">
        <f t="shared" si="310"/>
        <v/>
      </c>
      <c r="V101" s="179" t="str">
        <f t="shared" si="310"/>
        <v/>
      </c>
      <c r="W101" s="179" t="str">
        <f t="shared" si="310"/>
        <v/>
      </c>
      <c r="X101" s="179" t="str">
        <f t="shared" si="310"/>
        <v/>
      </c>
      <c r="Y101" s="179" t="str">
        <f t="shared" si="310"/>
        <v/>
      </c>
      <c r="Z101" s="179" t="str">
        <f t="shared" si="310"/>
        <v/>
      </c>
      <c r="AA101" s="180" t="str">
        <f t="shared" si="310"/>
        <v/>
      </c>
      <c r="AB101" s="178" t="str">
        <f t="shared" si="310"/>
        <v/>
      </c>
      <c r="AC101" s="179" t="str">
        <f t="shared" si="310"/>
        <v/>
      </c>
      <c r="AD101" s="179" t="str">
        <f t="shared" si="310"/>
        <v/>
      </c>
      <c r="AE101" s="179" t="str">
        <f t="shared" si="310"/>
        <v/>
      </c>
      <c r="AF101" s="179" t="str">
        <f t="shared" si="310"/>
        <v/>
      </c>
      <c r="AG101" s="179" t="str">
        <f t="shared" si="310"/>
        <v/>
      </c>
      <c r="AH101" s="180" t="str">
        <f t="shared" si="310"/>
        <v/>
      </c>
      <c r="AI101" s="181" t="str">
        <f t="shared" si="310"/>
        <v/>
      </c>
      <c r="AJ101" s="179" t="str">
        <f t="shared" si="310"/>
        <v/>
      </c>
      <c r="AK101" s="179" t="str">
        <f t="shared" si="310"/>
        <v/>
      </c>
      <c r="AL101" s="182">
        <f t="shared" ref="AL101" si="311">SUM(G101:AH101)</f>
        <v>0</v>
      </c>
      <c r="AM101" s="183">
        <f t="shared" ref="AM101" si="312">AL101/4</f>
        <v>0</v>
      </c>
      <c r="AN101" s="184" t="str">
        <f t="shared" ref="AN101:AO101" si="313">IF(C100="","",C100)</f>
        <v/>
      </c>
      <c r="AO101" s="185" t="str">
        <f t="shared" si="313"/>
        <v/>
      </c>
      <c r="AP101" s="186" t="str">
        <f>IF(D100&lt;&gt;"",VLOOKUP(D100,$AU$2:$AV$6,2,FALSE),"")</f>
        <v/>
      </c>
      <c r="AQ101" s="183">
        <f t="shared" ref="AQ101" si="314">ROUNDDOWN(AL101/$AL$6,2)</f>
        <v>0</v>
      </c>
      <c r="AR101" s="183">
        <f t="shared" ref="AR101" si="315">IF(AP101=1,"",AQ101)</f>
        <v>0</v>
      </c>
    </row>
    <row r="102" spans="1:44" ht="15.95" hidden="1" customHeight="1" x14ac:dyDescent="0.15">
      <c r="A102" s="134"/>
      <c r="B102" s="390" t="s">
        <v>221</v>
      </c>
      <c r="C102" s="381"/>
      <c r="D102" s="383"/>
      <c r="E102" s="385"/>
      <c r="F102" s="167" t="s">
        <v>162</v>
      </c>
      <c r="G102" s="189"/>
      <c r="H102" s="169"/>
      <c r="I102" s="168"/>
      <c r="J102" s="168"/>
      <c r="K102" s="168"/>
      <c r="L102" s="168"/>
      <c r="M102" s="170"/>
      <c r="N102" s="189"/>
      <c r="O102" s="169"/>
      <c r="P102" s="168"/>
      <c r="Q102" s="168"/>
      <c r="R102" s="168"/>
      <c r="S102" s="168"/>
      <c r="T102" s="170"/>
      <c r="U102" s="189"/>
      <c r="V102" s="169"/>
      <c r="W102" s="168"/>
      <c r="X102" s="168"/>
      <c r="Y102" s="168"/>
      <c r="Z102" s="168"/>
      <c r="AA102" s="170"/>
      <c r="AB102" s="189"/>
      <c r="AC102" s="169"/>
      <c r="AD102" s="168"/>
      <c r="AE102" s="168"/>
      <c r="AF102" s="168"/>
      <c r="AG102" s="168"/>
      <c r="AH102" s="170"/>
      <c r="AI102" s="190"/>
      <c r="AJ102" s="169"/>
      <c r="AK102" s="169"/>
      <c r="AL102" s="172">
        <f t="shared" ref="AL102" si="316">SUM(G103:AK103)</f>
        <v>0</v>
      </c>
      <c r="AM102" s="173"/>
      <c r="AN102" s="174"/>
      <c r="AO102" s="175"/>
      <c r="AP102" s="173"/>
      <c r="AQ102" s="176"/>
      <c r="AR102" s="176"/>
    </row>
    <row r="103" spans="1:44" ht="15.95" hidden="1" customHeight="1" x14ac:dyDescent="0.15">
      <c r="A103" s="134"/>
      <c r="B103" s="390"/>
      <c r="C103" s="391"/>
      <c r="D103" s="392"/>
      <c r="E103" s="393"/>
      <c r="F103" s="177" t="s">
        <v>165</v>
      </c>
      <c r="G103" s="178" t="str">
        <f t="shared" ref="G103:AK103" si="317">IF(G102&lt;&gt;"",VLOOKUP(G102,$AC$164:$AL$187,9,FALSE),"")</f>
        <v/>
      </c>
      <c r="H103" s="179" t="str">
        <f t="shared" si="317"/>
        <v/>
      </c>
      <c r="I103" s="179" t="str">
        <f t="shared" si="317"/>
        <v/>
      </c>
      <c r="J103" s="179" t="str">
        <f t="shared" si="317"/>
        <v/>
      </c>
      <c r="K103" s="179" t="str">
        <f t="shared" si="317"/>
        <v/>
      </c>
      <c r="L103" s="179" t="str">
        <f t="shared" si="317"/>
        <v/>
      </c>
      <c r="M103" s="180" t="str">
        <f t="shared" si="317"/>
        <v/>
      </c>
      <c r="N103" s="178" t="str">
        <f t="shared" si="317"/>
        <v/>
      </c>
      <c r="O103" s="179" t="str">
        <f t="shared" si="317"/>
        <v/>
      </c>
      <c r="P103" s="179" t="str">
        <f t="shared" si="317"/>
        <v/>
      </c>
      <c r="Q103" s="179" t="str">
        <f t="shared" si="317"/>
        <v/>
      </c>
      <c r="R103" s="179" t="str">
        <f t="shared" si="317"/>
        <v/>
      </c>
      <c r="S103" s="179" t="str">
        <f t="shared" si="317"/>
        <v/>
      </c>
      <c r="T103" s="180" t="str">
        <f t="shared" si="317"/>
        <v/>
      </c>
      <c r="U103" s="178" t="str">
        <f t="shared" si="317"/>
        <v/>
      </c>
      <c r="V103" s="179" t="str">
        <f t="shared" si="317"/>
        <v/>
      </c>
      <c r="W103" s="179" t="str">
        <f t="shared" si="317"/>
        <v/>
      </c>
      <c r="X103" s="179" t="str">
        <f t="shared" si="317"/>
        <v/>
      </c>
      <c r="Y103" s="179" t="str">
        <f t="shared" si="317"/>
        <v/>
      </c>
      <c r="Z103" s="179" t="str">
        <f t="shared" si="317"/>
        <v/>
      </c>
      <c r="AA103" s="180" t="str">
        <f t="shared" si="317"/>
        <v/>
      </c>
      <c r="AB103" s="178" t="str">
        <f t="shared" si="317"/>
        <v/>
      </c>
      <c r="AC103" s="179" t="str">
        <f t="shared" si="317"/>
        <v/>
      </c>
      <c r="AD103" s="179" t="str">
        <f t="shared" si="317"/>
        <v/>
      </c>
      <c r="AE103" s="179" t="str">
        <f t="shared" si="317"/>
        <v/>
      </c>
      <c r="AF103" s="179" t="str">
        <f t="shared" si="317"/>
        <v/>
      </c>
      <c r="AG103" s="179" t="str">
        <f t="shared" si="317"/>
        <v/>
      </c>
      <c r="AH103" s="180" t="str">
        <f t="shared" si="317"/>
        <v/>
      </c>
      <c r="AI103" s="181" t="str">
        <f t="shared" si="317"/>
        <v/>
      </c>
      <c r="AJ103" s="179" t="str">
        <f t="shared" si="317"/>
        <v/>
      </c>
      <c r="AK103" s="179" t="str">
        <f t="shared" si="317"/>
        <v/>
      </c>
      <c r="AL103" s="182">
        <f t="shared" ref="AL103" si="318">SUM(G103:AH103)</f>
        <v>0</v>
      </c>
      <c r="AM103" s="183">
        <f t="shared" ref="AM103" si="319">AL103/4</f>
        <v>0</v>
      </c>
      <c r="AN103" s="184" t="str">
        <f t="shared" ref="AN103:AO103" si="320">IF(C102="","",C102)</f>
        <v/>
      </c>
      <c r="AO103" s="185" t="str">
        <f t="shared" si="320"/>
        <v/>
      </c>
      <c r="AP103" s="186" t="str">
        <f>IF(D102&lt;&gt;"",VLOOKUP(D102,$AU$2:$AV$6,2,FALSE),"")</f>
        <v/>
      </c>
      <c r="AQ103" s="183">
        <f t="shared" ref="AQ103" si="321">ROUNDDOWN(AL103/$AL$6,2)</f>
        <v>0</v>
      </c>
      <c r="AR103" s="183">
        <f t="shared" ref="AR103" si="322">IF(AP103=1,"",AQ103)</f>
        <v>0</v>
      </c>
    </row>
    <row r="104" spans="1:44" ht="15.95" hidden="1" customHeight="1" x14ac:dyDescent="0.15">
      <c r="A104" s="134"/>
      <c r="B104" s="390" t="s">
        <v>223</v>
      </c>
      <c r="C104" s="381"/>
      <c r="D104" s="383"/>
      <c r="E104" s="385"/>
      <c r="F104" s="167" t="s">
        <v>162</v>
      </c>
      <c r="G104" s="189"/>
      <c r="H104" s="169"/>
      <c r="I104" s="168"/>
      <c r="J104" s="168"/>
      <c r="K104" s="168"/>
      <c r="L104" s="168"/>
      <c r="M104" s="170"/>
      <c r="N104" s="189"/>
      <c r="O104" s="169"/>
      <c r="P104" s="168"/>
      <c r="Q104" s="168"/>
      <c r="R104" s="168"/>
      <c r="S104" s="168"/>
      <c r="T104" s="170"/>
      <c r="U104" s="189"/>
      <c r="V104" s="169"/>
      <c r="W104" s="168"/>
      <c r="X104" s="168"/>
      <c r="Y104" s="168"/>
      <c r="Z104" s="168"/>
      <c r="AA104" s="170"/>
      <c r="AB104" s="189"/>
      <c r="AC104" s="169"/>
      <c r="AD104" s="168"/>
      <c r="AE104" s="168"/>
      <c r="AF104" s="168"/>
      <c r="AG104" s="168"/>
      <c r="AH104" s="170"/>
      <c r="AI104" s="190"/>
      <c r="AJ104" s="169"/>
      <c r="AK104" s="169"/>
      <c r="AL104" s="172">
        <f t="shared" ref="AL104" si="323">SUM(G105:AK105)</f>
        <v>0</v>
      </c>
      <c r="AM104" s="173"/>
      <c r="AN104" s="174"/>
      <c r="AO104" s="175"/>
      <c r="AP104" s="173"/>
      <c r="AQ104" s="176"/>
      <c r="AR104" s="176"/>
    </row>
    <row r="105" spans="1:44" ht="15.95" hidden="1" customHeight="1" x14ac:dyDescent="0.15">
      <c r="A105" s="134"/>
      <c r="B105" s="390"/>
      <c r="C105" s="391"/>
      <c r="D105" s="392"/>
      <c r="E105" s="393"/>
      <c r="F105" s="177" t="s">
        <v>165</v>
      </c>
      <c r="G105" s="178" t="str">
        <f t="shared" ref="G105:AK105" si="324">IF(G104&lt;&gt;"",VLOOKUP(G104,$AC$164:$AL$187,9,FALSE),"")</f>
        <v/>
      </c>
      <c r="H105" s="179" t="str">
        <f t="shared" si="324"/>
        <v/>
      </c>
      <c r="I105" s="179" t="str">
        <f t="shared" si="324"/>
        <v/>
      </c>
      <c r="J105" s="179" t="str">
        <f t="shared" si="324"/>
        <v/>
      </c>
      <c r="K105" s="179" t="str">
        <f t="shared" si="324"/>
        <v/>
      </c>
      <c r="L105" s="179" t="str">
        <f t="shared" si="324"/>
        <v/>
      </c>
      <c r="M105" s="180" t="str">
        <f t="shared" si="324"/>
        <v/>
      </c>
      <c r="N105" s="178" t="str">
        <f t="shared" si="324"/>
        <v/>
      </c>
      <c r="O105" s="179" t="str">
        <f t="shared" si="324"/>
        <v/>
      </c>
      <c r="P105" s="179" t="str">
        <f t="shared" si="324"/>
        <v/>
      </c>
      <c r="Q105" s="179" t="str">
        <f t="shared" si="324"/>
        <v/>
      </c>
      <c r="R105" s="179" t="str">
        <f t="shared" si="324"/>
        <v/>
      </c>
      <c r="S105" s="179" t="str">
        <f t="shared" si="324"/>
        <v/>
      </c>
      <c r="T105" s="180" t="str">
        <f t="shared" si="324"/>
        <v/>
      </c>
      <c r="U105" s="178" t="str">
        <f t="shared" si="324"/>
        <v/>
      </c>
      <c r="V105" s="179" t="str">
        <f t="shared" si="324"/>
        <v/>
      </c>
      <c r="W105" s="179" t="str">
        <f t="shared" si="324"/>
        <v/>
      </c>
      <c r="X105" s="179" t="str">
        <f t="shared" si="324"/>
        <v/>
      </c>
      <c r="Y105" s="179" t="str">
        <f t="shared" si="324"/>
        <v/>
      </c>
      <c r="Z105" s="179" t="str">
        <f t="shared" si="324"/>
        <v/>
      </c>
      <c r="AA105" s="180" t="str">
        <f t="shared" si="324"/>
        <v/>
      </c>
      <c r="AB105" s="178" t="str">
        <f t="shared" si="324"/>
        <v/>
      </c>
      <c r="AC105" s="179" t="str">
        <f t="shared" si="324"/>
        <v/>
      </c>
      <c r="AD105" s="179" t="str">
        <f t="shared" si="324"/>
        <v/>
      </c>
      <c r="AE105" s="179" t="str">
        <f t="shared" si="324"/>
        <v/>
      </c>
      <c r="AF105" s="179" t="str">
        <f t="shared" si="324"/>
        <v/>
      </c>
      <c r="AG105" s="179" t="str">
        <f t="shared" si="324"/>
        <v/>
      </c>
      <c r="AH105" s="180" t="str">
        <f t="shared" si="324"/>
        <v/>
      </c>
      <c r="AI105" s="181" t="str">
        <f t="shared" si="324"/>
        <v/>
      </c>
      <c r="AJ105" s="179" t="str">
        <f t="shared" si="324"/>
        <v/>
      </c>
      <c r="AK105" s="179" t="str">
        <f t="shared" si="324"/>
        <v/>
      </c>
      <c r="AL105" s="182">
        <f t="shared" ref="AL105" si="325">SUM(G105:AH105)</f>
        <v>0</v>
      </c>
      <c r="AM105" s="183">
        <f t="shared" ref="AM105" si="326">AL105/4</f>
        <v>0</v>
      </c>
      <c r="AN105" s="184" t="str">
        <f t="shared" ref="AN105:AO105" si="327">IF(C104="","",C104)</f>
        <v/>
      </c>
      <c r="AO105" s="185" t="str">
        <f t="shared" si="327"/>
        <v/>
      </c>
      <c r="AP105" s="186" t="str">
        <f>IF(D104&lt;&gt;"",VLOOKUP(D104,$AU$2:$AV$6,2,FALSE),"")</f>
        <v/>
      </c>
      <c r="AQ105" s="183">
        <f t="shared" ref="AQ105" si="328">ROUNDDOWN(AL105/$AL$6,2)</f>
        <v>0</v>
      </c>
      <c r="AR105" s="183">
        <f t="shared" ref="AR105" si="329">IF(AP105=1,"",AQ105)</f>
        <v>0</v>
      </c>
    </row>
    <row r="106" spans="1:44" ht="15.95" hidden="1" customHeight="1" x14ac:dyDescent="0.15">
      <c r="A106" s="134"/>
      <c r="B106" s="390" t="s">
        <v>224</v>
      </c>
      <c r="C106" s="381"/>
      <c r="D106" s="383"/>
      <c r="E106" s="385"/>
      <c r="F106" s="167" t="s">
        <v>162</v>
      </c>
      <c r="G106" s="189"/>
      <c r="H106" s="169"/>
      <c r="I106" s="168"/>
      <c r="J106" s="168"/>
      <c r="K106" s="168"/>
      <c r="L106" s="168"/>
      <c r="M106" s="170"/>
      <c r="N106" s="189"/>
      <c r="O106" s="169"/>
      <c r="P106" s="168"/>
      <c r="Q106" s="168"/>
      <c r="R106" s="168"/>
      <c r="S106" s="168"/>
      <c r="T106" s="170"/>
      <c r="U106" s="189"/>
      <c r="V106" s="169"/>
      <c r="W106" s="168"/>
      <c r="X106" s="168"/>
      <c r="Y106" s="168"/>
      <c r="Z106" s="168"/>
      <c r="AA106" s="170"/>
      <c r="AB106" s="189"/>
      <c r="AC106" s="169"/>
      <c r="AD106" s="168"/>
      <c r="AE106" s="168"/>
      <c r="AF106" s="168"/>
      <c r="AG106" s="168"/>
      <c r="AH106" s="170"/>
      <c r="AI106" s="171"/>
      <c r="AJ106" s="168"/>
      <c r="AK106" s="168"/>
      <c r="AL106" s="172">
        <f t="shared" ref="AL106" si="330">SUM(G107:AK107)</f>
        <v>0</v>
      </c>
      <c r="AM106" s="173"/>
      <c r="AN106" s="174"/>
      <c r="AO106" s="175"/>
      <c r="AP106" s="173"/>
      <c r="AQ106" s="176"/>
      <c r="AR106" s="176"/>
    </row>
    <row r="107" spans="1:44" ht="15.95" hidden="1" customHeight="1" x14ac:dyDescent="0.15">
      <c r="A107" s="134"/>
      <c r="B107" s="390"/>
      <c r="C107" s="391"/>
      <c r="D107" s="392"/>
      <c r="E107" s="393"/>
      <c r="F107" s="177" t="s">
        <v>165</v>
      </c>
      <c r="G107" s="178" t="str">
        <f t="shared" ref="G107:AK107" si="331">IF(G106&lt;&gt;"",VLOOKUP(G106,$AC$164:$AL$187,9,FALSE),"")</f>
        <v/>
      </c>
      <c r="H107" s="179" t="str">
        <f t="shared" si="331"/>
        <v/>
      </c>
      <c r="I107" s="179" t="str">
        <f t="shared" si="331"/>
        <v/>
      </c>
      <c r="J107" s="179" t="str">
        <f t="shared" si="331"/>
        <v/>
      </c>
      <c r="K107" s="179" t="str">
        <f t="shared" si="331"/>
        <v/>
      </c>
      <c r="L107" s="179" t="str">
        <f t="shared" si="331"/>
        <v/>
      </c>
      <c r="M107" s="180" t="str">
        <f t="shared" si="331"/>
        <v/>
      </c>
      <c r="N107" s="178" t="str">
        <f t="shared" si="331"/>
        <v/>
      </c>
      <c r="O107" s="179" t="str">
        <f t="shared" si="331"/>
        <v/>
      </c>
      <c r="P107" s="179" t="str">
        <f t="shared" si="331"/>
        <v/>
      </c>
      <c r="Q107" s="179" t="str">
        <f t="shared" si="331"/>
        <v/>
      </c>
      <c r="R107" s="179" t="str">
        <f t="shared" si="331"/>
        <v/>
      </c>
      <c r="S107" s="179" t="str">
        <f t="shared" si="331"/>
        <v/>
      </c>
      <c r="T107" s="180" t="str">
        <f t="shared" si="331"/>
        <v/>
      </c>
      <c r="U107" s="178" t="str">
        <f t="shared" si="331"/>
        <v/>
      </c>
      <c r="V107" s="179" t="str">
        <f t="shared" si="331"/>
        <v/>
      </c>
      <c r="W107" s="179" t="str">
        <f t="shared" si="331"/>
        <v/>
      </c>
      <c r="X107" s="179" t="str">
        <f t="shared" si="331"/>
        <v/>
      </c>
      <c r="Y107" s="179" t="str">
        <f t="shared" si="331"/>
        <v/>
      </c>
      <c r="Z107" s="179" t="str">
        <f t="shared" si="331"/>
        <v/>
      </c>
      <c r="AA107" s="180" t="str">
        <f t="shared" si="331"/>
        <v/>
      </c>
      <c r="AB107" s="178" t="str">
        <f t="shared" si="331"/>
        <v/>
      </c>
      <c r="AC107" s="179" t="str">
        <f t="shared" si="331"/>
        <v/>
      </c>
      <c r="AD107" s="179" t="str">
        <f t="shared" si="331"/>
        <v/>
      </c>
      <c r="AE107" s="179" t="str">
        <f t="shared" si="331"/>
        <v/>
      </c>
      <c r="AF107" s="179" t="str">
        <f t="shared" si="331"/>
        <v/>
      </c>
      <c r="AG107" s="179" t="str">
        <f t="shared" si="331"/>
        <v/>
      </c>
      <c r="AH107" s="180" t="str">
        <f t="shared" si="331"/>
        <v/>
      </c>
      <c r="AI107" s="181" t="str">
        <f t="shared" si="331"/>
        <v/>
      </c>
      <c r="AJ107" s="179" t="str">
        <f t="shared" si="331"/>
        <v/>
      </c>
      <c r="AK107" s="179" t="str">
        <f t="shared" si="331"/>
        <v/>
      </c>
      <c r="AL107" s="182">
        <f t="shared" ref="AL107" si="332">SUM(G107:AH107)</f>
        <v>0</v>
      </c>
      <c r="AM107" s="183">
        <f t="shared" ref="AM107" si="333">AL107/4</f>
        <v>0</v>
      </c>
      <c r="AN107" s="184" t="str">
        <f t="shared" ref="AN107:AO107" si="334">IF(C106="","",C106)</f>
        <v/>
      </c>
      <c r="AO107" s="185" t="str">
        <f t="shared" si="334"/>
        <v/>
      </c>
      <c r="AP107" s="186" t="str">
        <f>IF(D106&lt;&gt;"",VLOOKUP(D106,$AU$2:$AV$6,2,FALSE),"")</f>
        <v/>
      </c>
      <c r="AQ107" s="183">
        <f t="shared" ref="AQ107" si="335">ROUNDDOWN(AL107/$AL$6,2)</f>
        <v>0</v>
      </c>
      <c r="AR107" s="183">
        <f t="shared" ref="AR107" si="336">IF(AP107=1,"",AQ107)</f>
        <v>0</v>
      </c>
    </row>
    <row r="108" spans="1:44" ht="15.95" hidden="1" customHeight="1" x14ac:dyDescent="0.15">
      <c r="A108" s="134"/>
      <c r="B108" s="390" t="s">
        <v>225</v>
      </c>
      <c r="C108" s="381"/>
      <c r="D108" s="383"/>
      <c r="E108" s="385"/>
      <c r="F108" s="167" t="s">
        <v>162</v>
      </c>
      <c r="G108" s="189"/>
      <c r="H108" s="169"/>
      <c r="I108" s="168"/>
      <c r="J108" s="168"/>
      <c r="K108" s="168"/>
      <c r="L108" s="168"/>
      <c r="M108" s="170"/>
      <c r="N108" s="189"/>
      <c r="O108" s="169"/>
      <c r="P108" s="168"/>
      <c r="Q108" s="168"/>
      <c r="R108" s="168"/>
      <c r="S108" s="168"/>
      <c r="T108" s="170"/>
      <c r="U108" s="189"/>
      <c r="V108" s="169"/>
      <c r="W108" s="168"/>
      <c r="X108" s="168"/>
      <c r="Y108" s="168"/>
      <c r="Z108" s="168"/>
      <c r="AA108" s="170"/>
      <c r="AB108" s="189"/>
      <c r="AC108" s="169"/>
      <c r="AD108" s="168"/>
      <c r="AE108" s="168"/>
      <c r="AF108" s="168"/>
      <c r="AG108" s="168"/>
      <c r="AH108" s="170"/>
      <c r="AI108" s="171"/>
      <c r="AJ108" s="168"/>
      <c r="AK108" s="168"/>
      <c r="AL108" s="172">
        <f t="shared" ref="AL108" si="337">SUM(G109:AK109)</f>
        <v>0</v>
      </c>
      <c r="AM108" s="173"/>
      <c r="AN108" s="174"/>
      <c r="AO108" s="175"/>
      <c r="AP108" s="173"/>
      <c r="AQ108" s="176"/>
      <c r="AR108" s="176"/>
    </row>
    <row r="109" spans="1:44" ht="15.95" hidden="1" customHeight="1" x14ac:dyDescent="0.15">
      <c r="A109" s="134"/>
      <c r="B109" s="390"/>
      <c r="C109" s="391"/>
      <c r="D109" s="392"/>
      <c r="E109" s="393"/>
      <c r="F109" s="177" t="s">
        <v>165</v>
      </c>
      <c r="G109" s="178" t="str">
        <f t="shared" ref="G109:AK109" si="338">IF(G108&lt;&gt;"",VLOOKUP(G108,$AC$164:$AL$187,9,FALSE),"")</f>
        <v/>
      </c>
      <c r="H109" s="179" t="str">
        <f t="shared" si="338"/>
        <v/>
      </c>
      <c r="I109" s="179" t="str">
        <f t="shared" si="338"/>
        <v/>
      </c>
      <c r="J109" s="179" t="str">
        <f t="shared" si="338"/>
        <v/>
      </c>
      <c r="K109" s="179" t="str">
        <f t="shared" si="338"/>
        <v/>
      </c>
      <c r="L109" s="179" t="str">
        <f t="shared" si="338"/>
        <v/>
      </c>
      <c r="M109" s="180" t="str">
        <f t="shared" si="338"/>
        <v/>
      </c>
      <c r="N109" s="178" t="str">
        <f t="shared" si="338"/>
        <v/>
      </c>
      <c r="O109" s="179" t="str">
        <f t="shared" si="338"/>
        <v/>
      </c>
      <c r="P109" s="179" t="str">
        <f t="shared" si="338"/>
        <v/>
      </c>
      <c r="Q109" s="179" t="str">
        <f t="shared" si="338"/>
        <v/>
      </c>
      <c r="R109" s="179" t="str">
        <f t="shared" si="338"/>
        <v/>
      </c>
      <c r="S109" s="179" t="str">
        <f t="shared" si="338"/>
        <v/>
      </c>
      <c r="T109" s="180" t="str">
        <f t="shared" si="338"/>
        <v/>
      </c>
      <c r="U109" s="178" t="str">
        <f t="shared" si="338"/>
        <v/>
      </c>
      <c r="V109" s="179" t="str">
        <f t="shared" si="338"/>
        <v/>
      </c>
      <c r="W109" s="179" t="str">
        <f t="shared" si="338"/>
        <v/>
      </c>
      <c r="X109" s="179" t="str">
        <f t="shared" si="338"/>
        <v/>
      </c>
      <c r="Y109" s="179" t="str">
        <f t="shared" si="338"/>
        <v/>
      </c>
      <c r="Z109" s="179" t="str">
        <f t="shared" si="338"/>
        <v/>
      </c>
      <c r="AA109" s="180" t="str">
        <f t="shared" si="338"/>
        <v/>
      </c>
      <c r="AB109" s="178" t="str">
        <f t="shared" si="338"/>
        <v/>
      </c>
      <c r="AC109" s="179" t="str">
        <f t="shared" si="338"/>
        <v/>
      </c>
      <c r="AD109" s="179" t="str">
        <f t="shared" si="338"/>
        <v/>
      </c>
      <c r="AE109" s="179" t="str">
        <f t="shared" si="338"/>
        <v/>
      </c>
      <c r="AF109" s="179" t="str">
        <f t="shared" si="338"/>
        <v/>
      </c>
      <c r="AG109" s="179" t="str">
        <f t="shared" si="338"/>
        <v/>
      </c>
      <c r="AH109" s="180" t="str">
        <f t="shared" si="338"/>
        <v/>
      </c>
      <c r="AI109" s="181" t="str">
        <f t="shared" si="338"/>
        <v/>
      </c>
      <c r="AJ109" s="179" t="str">
        <f t="shared" si="338"/>
        <v/>
      </c>
      <c r="AK109" s="179" t="str">
        <f t="shared" si="338"/>
        <v/>
      </c>
      <c r="AL109" s="182">
        <f t="shared" ref="AL109" si="339">SUM(G109:AH109)</f>
        <v>0</v>
      </c>
      <c r="AM109" s="183">
        <f t="shared" ref="AM109" si="340">AL109/4</f>
        <v>0</v>
      </c>
      <c r="AN109" s="184" t="str">
        <f t="shared" ref="AN109:AO109" si="341">IF(C108="","",C108)</f>
        <v/>
      </c>
      <c r="AO109" s="185" t="str">
        <f t="shared" si="341"/>
        <v/>
      </c>
      <c r="AP109" s="186" t="str">
        <f>IF(D108&lt;&gt;"",VLOOKUP(D108,$AU$2:$AV$6,2,FALSE),"")</f>
        <v/>
      </c>
      <c r="AQ109" s="183">
        <f t="shared" ref="AQ109" si="342">ROUNDDOWN(AL109/$AL$6,2)</f>
        <v>0</v>
      </c>
      <c r="AR109" s="183">
        <f t="shared" ref="AR109" si="343">IF(AP109=1,"",AQ109)</f>
        <v>0</v>
      </c>
    </row>
    <row r="110" spans="1:44" ht="15.95" hidden="1" customHeight="1" x14ac:dyDescent="0.15">
      <c r="A110" s="134"/>
      <c r="B110" s="390" t="s">
        <v>226</v>
      </c>
      <c r="C110" s="381"/>
      <c r="D110" s="383"/>
      <c r="E110" s="385"/>
      <c r="F110" s="167" t="s">
        <v>162</v>
      </c>
      <c r="G110" s="189"/>
      <c r="H110" s="169"/>
      <c r="I110" s="168"/>
      <c r="J110" s="168"/>
      <c r="K110" s="168"/>
      <c r="L110" s="168"/>
      <c r="M110" s="170"/>
      <c r="N110" s="189"/>
      <c r="O110" s="169"/>
      <c r="P110" s="168"/>
      <c r="Q110" s="168"/>
      <c r="R110" s="168"/>
      <c r="S110" s="168"/>
      <c r="T110" s="170"/>
      <c r="U110" s="189"/>
      <c r="V110" s="169"/>
      <c r="W110" s="168"/>
      <c r="X110" s="168"/>
      <c r="Y110" s="168"/>
      <c r="Z110" s="168"/>
      <c r="AA110" s="170"/>
      <c r="AB110" s="189"/>
      <c r="AC110" s="169"/>
      <c r="AD110" s="168"/>
      <c r="AE110" s="168"/>
      <c r="AF110" s="168"/>
      <c r="AG110" s="168"/>
      <c r="AH110" s="170"/>
      <c r="AI110" s="190"/>
      <c r="AJ110" s="169"/>
      <c r="AK110" s="169"/>
      <c r="AL110" s="172">
        <f t="shared" ref="AL110" si="344">SUM(G111:AK111)</f>
        <v>0</v>
      </c>
      <c r="AM110" s="173"/>
      <c r="AN110" s="174"/>
      <c r="AO110" s="175"/>
      <c r="AP110" s="173"/>
      <c r="AQ110" s="176"/>
      <c r="AR110" s="176"/>
    </row>
    <row r="111" spans="1:44" ht="15.95" hidden="1" customHeight="1" x14ac:dyDescent="0.15">
      <c r="A111" s="134"/>
      <c r="B111" s="390"/>
      <c r="C111" s="391"/>
      <c r="D111" s="392"/>
      <c r="E111" s="393"/>
      <c r="F111" s="177" t="s">
        <v>165</v>
      </c>
      <c r="G111" s="178" t="str">
        <f t="shared" ref="G111:AK111" si="345">IF(G110&lt;&gt;"",VLOOKUP(G110,$AC$164:$AL$187,9,FALSE),"")</f>
        <v/>
      </c>
      <c r="H111" s="179" t="str">
        <f t="shared" si="345"/>
        <v/>
      </c>
      <c r="I111" s="179" t="str">
        <f t="shared" si="345"/>
        <v/>
      </c>
      <c r="J111" s="179" t="str">
        <f t="shared" si="345"/>
        <v/>
      </c>
      <c r="K111" s="179" t="str">
        <f t="shared" si="345"/>
        <v/>
      </c>
      <c r="L111" s="179" t="str">
        <f t="shared" si="345"/>
        <v/>
      </c>
      <c r="M111" s="180" t="str">
        <f t="shared" si="345"/>
        <v/>
      </c>
      <c r="N111" s="178" t="str">
        <f t="shared" si="345"/>
        <v/>
      </c>
      <c r="O111" s="179" t="str">
        <f t="shared" si="345"/>
        <v/>
      </c>
      <c r="P111" s="179" t="str">
        <f t="shared" si="345"/>
        <v/>
      </c>
      <c r="Q111" s="179" t="str">
        <f t="shared" si="345"/>
        <v/>
      </c>
      <c r="R111" s="179" t="str">
        <f t="shared" si="345"/>
        <v/>
      </c>
      <c r="S111" s="179" t="str">
        <f t="shared" si="345"/>
        <v/>
      </c>
      <c r="T111" s="180" t="str">
        <f t="shared" si="345"/>
        <v/>
      </c>
      <c r="U111" s="178" t="str">
        <f t="shared" si="345"/>
        <v/>
      </c>
      <c r="V111" s="179" t="str">
        <f t="shared" si="345"/>
        <v/>
      </c>
      <c r="W111" s="179" t="str">
        <f t="shared" si="345"/>
        <v/>
      </c>
      <c r="X111" s="179" t="str">
        <f t="shared" si="345"/>
        <v/>
      </c>
      <c r="Y111" s="179" t="str">
        <f t="shared" si="345"/>
        <v/>
      </c>
      <c r="Z111" s="179" t="str">
        <f t="shared" si="345"/>
        <v/>
      </c>
      <c r="AA111" s="180" t="str">
        <f t="shared" si="345"/>
        <v/>
      </c>
      <c r="AB111" s="178" t="str">
        <f t="shared" si="345"/>
        <v/>
      </c>
      <c r="AC111" s="179" t="str">
        <f t="shared" si="345"/>
        <v/>
      </c>
      <c r="AD111" s="179" t="str">
        <f t="shared" si="345"/>
        <v/>
      </c>
      <c r="AE111" s="179" t="str">
        <f t="shared" si="345"/>
        <v/>
      </c>
      <c r="AF111" s="179" t="str">
        <f t="shared" si="345"/>
        <v/>
      </c>
      <c r="AG111" s="179" t="str">
        <f t="shared" si="345"/>
        <v/>
      </c>
      <c r="AH111" s="180" t="str">
        <f t="shared" si="345"/>
        <v/>
      </c>
      <c r="AI111" s="181" t="str">
        <f t="shared" si="345"/>
        <v/>
      </c>
      <c r="AJ111" s="179" t="str">
        <f t="shared" si="345"/>
        <v/>
      </c>
      <c r="AK111" s="179" t="str">
        <f t="shared" si="345"/>
        <v/>
      </c>
      <c r="AL111" s="182">
        <f t="shared" ref="AL111" si="346">SUM(G111:AH111)</f>
        <v>0</v>
      </c>
      <c r="AM111" s="183">
        <f t="shared" ref="AM111" si="347">AL111/4</f>
        <v>0</v>
      </c>
      <c r="AN111" s="184" t="str">
        <f t="shared" ref="AN111:AO111" si="348">IF(C110="","",C110)</f>
        <v/>
      </c>
      <c r="AO111" s="185" t="str">
        <f t="shared" si="348"/>
        <v/>
      </c>
      <c r="AP111" s="186" t="str">
        <f>IF(D110&lt;&gt;"",VLOOKUP(D110,$AU$2:$AV$6,2,FALSE),"")</f>
        <v/>
      </c>
      <c r="AQ111" s="183">
        <f t="shared" ref="AQ111" si="349">ROUNDDOWN(AL111/$AL$6,2)</f>
        <v>0</v>
      </c>
      <c r="AR111" s="183">
        <f t="shared" ref="AR111" si="350">IF(AP111=1,"",AQ111)</f>
        <v>0</v>
      </c>
    </row>
    <row r="112" spans="1:44" ht="15.95" hidden="1" customHeight="1" x14ac:dyDescent="0.15">
      <c r="A112" s="134"/>
      <c r="B112" s="390" t="s">
        <v>227</v>
      </c>
      <c r="C112" s="381"/>
      <c r="D112" s="383"/>
      <c r="E112" s="385"/>
      <c r="F112" s="167" t="s">
        <v>162</v>
      </c>
      <c r="G112" s="189"/>
      <c r="H112" s="169"/>
      <c r="I112" s="168"/>
      <c r="J112" s="168"/>
      <c r="K112" s="168"/>
      <c r="L112" s="168"/>
      <c r="M112" s="170"/>
      <c r="N112" s="189"/>
      <c r="O112" s="169"/>
      <c r="P112" s="168"/>
      <c r="Q112" s="168"/>
      <c r="R112" s="168"/>
      <c r="S112" s="168"/>
      <c r="T112" s="170"/>
      <c r="U112" s="189"/>
      <c r="V112" s="169"/>
      <c r="W112" s="168"/>
      <c r="X112" s="168"/>
      <c r="Y112" s="168"/>
      <c r="Z112" s="168"/>
      <c r="AA112" s="170"/>
      <c r="AB112" s="189"/>
      <c r="AC112" s="169"/>
      <c r="AD112" s="168"/>
      <c r="AE112" s="168"/>
      <c r="AF112" s="168"/>
      <c r="AG112" s="168"/>
      <c r="AH112" s="170"/>
      <c r="AI112" s="190"/>
      <c r="AJ112" s="169"/>
      <c r="AK112" s="169"/>
      <c r="AL112" s="172">
        <f t="shared" ref="AL112" si="351">SUM(G113:AK113)</f>
        <v>0</v>
      </c>
      <c r="AM112" s="173"/>
      <c r="AN112" s="174"/>
      <c r="AO112" s="175"/>
      <c r="AP112" s="173"/>
      <c r="AQ112" s="176"/>
      <c r="AR112" s="176"/>
    </row>
    <row r="113" spans="1:44" ht="15.95" hidden="1" customHeight="1" x14ac:dyDescent="0.15">
      <c r="A113" s="134"/>
      <c r="B113" s="390"/>
      <c r="C113" s="391"/>
      <c r="D113" s="392"/>
      <c r="E113" s="393"/>
      <c r="F113" s="177" t="s">
        <v>165</v>
      </c>
      <c r="G113" s="178" t="str">
        <f t="shared" ref="G113:AK113" si="352">IF(G112&lt;&gt;"",VLOOKUP(G112,$AC$164:$AL$187,9,FALSE),"")</f>
        <v/>
      </c>
      <c r="H113" s="179" t="str">
        <f t="shared" si="352"/>
        <v/>
      </c>
      <c r="I113" s="179" t="str">
        <f t="shared" si="352"/>
        <v/>
      </c>
      <c r="J113" s="179" t="str">
        <f t="shared" si="352"/>
        <v/>
      </c>
      <c r="K113" s="179" t="str">
        <f t="shared" si="352"/>
        <v/>
      </c>
      <c r="L113" s="179" t="str">
        <f t="shared" si="352"/>
        <v/>
      </c>
      <c r="M113" s="180" t="str">
        <f t="shared" si="352"/>
        <v/>
      </c>
      <c r="N113" s="178" t="str">
        <f t="shared" si="352"/>
        <v/>
      </c>
      <c r="O113" s="179" t="str">
        <f t="shared" si="352"/>
        <v/>
      </c>
      <c r="P113" s="179" t="str">
        <f t="shared" si="352"/>
        <v/>
      </c>
      <c r="Q113" s="179" t="str">
        <f t="shared" si="352"/>
        <v/>
      </c>
      <c r="R113" s="179" t="str">
        <f t="shared" si="352"/>
        <v/>
      </c>
      <c r="S113" s="179" t="str">
        <f t="shared" si="352"/>
        <v/>
      </c>
      <c r="T113" s="180" t="str">
        <f t="shared" si="352"/>
        <v/>
      </c>
      <c r="U113" s="178" t="str">
        <f t="shared" si="352"/>
        <v/>
      </c>
      <c r="V113" s="179" t="str">
        <f t="shared" si="352"/>
        <v/>
      </c>
      <c r="W113" s="179" t="str">
        <f t="shared" si="352"/>
        <v/>
      </c>
      <c r="X113" s="179" t="str">
        <f t="shared" si="352"/>
        <v/>
      </c>
      <c r="Y113" s="179" t="str">
        <f t="shared" si="352"/>
        <v/>
      </c>
      <c r="Z113" s="179" t="str">
        <f t="shared" si="352"/>
        <v/>
      </c>
      <c r="AA113" s="180" t="str">
        <f t="shared" si="352"/>
        <v/>
      </c>
      <c r="AB113" s="178" t="str">
        <f t="shared" si="352"/>
        <v/>
      </c>
      <c r="AC113" s="179" t="str">
        <f t="shared" si="352"/>
        <v/>
      </c>
      <c r="AD113" s="179" t="str">
        <f t="shared" si="352"/>
        <v/>
      </c>
      <c r="AE113" s="179" t="str">
        <f t="shared" si="352"/>
        <v/>
      </c>
      <c r="AF113" s="179" t="str">
        <f t="shared" si="352"/>
        <v/>
      </c>
      <c r="AG113" s="179" t="str">
        <f t="shared" si="352"/>
        <v/>
      </c>
      <c r="AH113" s="180" t="str">
        <f t="shared" si="352"/>
        <v/>
      </c>
      <c r="AI113" s="181" t="str">
        <f t="shared" si="352"/>
        <v/>
      </c>
      <c r="AJ113" s="179" t="str">
        <f t="shared" si="352"/>
        <v/>
      </c>
      <c r="AK113" s="179" t="str">
        <f t="shared" si="352"/>
        <v/>
      </c>
      <c r="AL113" s="182">
        <f t="shared" ref="AL113" si="353">SUM(G113:AH113)</f>
        <v>0</v>
      </c>
      <c r="AM113" s="183">
        <f t="shared" ref="AM113" si="354">AL113/4</f>
        <v>0</v>
      </c>
      <c r="AN113" s="184" t="str">
        <f t="shared" ref="AN113:AO113" si="355">IF(C112="","",C112)</f>
        <v/>
      </c>
      <c r="AO113" s="185" t="str">
        <f t="shared" si="355"/>
        <v/>
      </c>
      <c r="AP113" s="186" t="str">
        <f>IF(D112&lt;&gt;"",VLOOKUP(D112,$AU$2:$AV$6,2,FALSE),"")</f>
        <v/>
      </c>
      <c r="AQ113" s="183">
        <f t="shared" ref="AQ113" si="356">ROUNDDOWN(AL113/$AL$6,2)</f>
        <v>0</v>
      </c>
      <c r="AR113" s="183">
        <f t="shared" ref="AR113" si="357">IF(AP113=1,"",AQ113)</f>
        <v>0</v>
      </c>
    </row>
    <row r="114" spans="1:44" ht="15.95" hidden="1" customHeight="1" x14ac:dyDescent="0.15">
      <c r="A114" s="134"/>
      <c r="B114" s="390" t="s">
        <v>228</v>
      </c>
      <c r="C114" s="381"/>
      <c r="D114" s="383"/>
      <c r="E114" s="385"/>
      <c r="F114" s="167" t="s">
        <v>162</v>
      </c>
      <c r="G114" s="189"/>
      <c r="H114" s="169"/>
      <c r="I114" s="168"/>
      <c r="J114" s="168"/>
      <c r="K114" s="168"/>
      <c r="L114" s="168"/>
      <c r="M114" s="170"/>
      <c r="N114" s="189"/>
      <c r="O114" s="169"/>
      <c r="P114" s="168"/>
      <c r="Q114" s="168"/>
      <c r="R114" s="168"/>
      <c r="S114" s="168"/>
      <c r="T114" s="170"/>
      <c r="U114" s="189"/>
      <c r="V114" s="169"/>
      <c r="W114" s="168"/>
      <c r="X114" s="168"/>
      <c r="Y114" s="168"/>
      <c r="Z114" s="168"/>
      <c r="AA114" s="170"/>
      <c r="AB114" s="189"/>
      <c r="AC114" s="169"/>
      <c r="AD114" s="168"/>
      <c r="AE114" s="168"/>
      <c r="AF114" s="168"/>
      <c r="AG114" s="168"/>
      <c r="AH114" s="170"/>
      <c r="AI114" s="171"/>
      <c r="AJ114" s="168"/>
      <c r="AK114" s="168"/>
      <c r="AL114" s="172">
        <f t="shared" ref="AL114" si="358">SUM(G115:AK115)</f>
        <v>0</v>
      </c>
      <c r="AM114" s="173"/>
      <c r="AN114" s="174"/>
      <c r="AO114" s="175"/>
      <c r="AP114" s="173"/>
      <c r="AQ114" s="176"/>
      <c r="AR114" s="176"/>
    </row>
    <row r="115" spans="1:44" ht="15.95" hidden="1" customHeight="1" x14ac:dyDescent="0.15">
      <c r="A115" s="134"/>
      <c r="B115" s="390"/>
      <c r="C115" s="391"/>
      <c r="D115" s="392"/>
      <c r="E115" s="393"/>
      <c r="F115" s="177" t="s">
        <v>165</v>
      </c>
      <c r="G115" s="178" t="str">
        <f t="shared" ref="G115:AK115" si="359">IF(G114&lt;&gt;"",VLOOKUP(G114,$AC$164:$AL$187,9,FALSE),"")</f>
        <v/>
      </c>
      <c r="H115" s="179" t="str">
        <f t="shared" si="359"/>
        <v/>
      </c>
      <c r="I115" s="179" t="str">
        <f t="shared" si="359"/>
        <v/>
      </c>
      <c r="J115" s="179" t="str">
        <f t="shared" si="359"/>
        <v/>
      </c>
      <c r="K115" s="179" t="str">
        <f t="shared" si="359"/>
        <v/>
      </c>
      <c r="L115" s="179" t="str">
        <f t="shared" si="359"/>
        <v/>
      </c>
      <c r="M115" s="180" t="str">
        <f t="shared" si="359"/>
        <v/>
      </c>
      <c r="N115" s="178" t="str">
        <f t="shared" si="359"/>
        <v/>
      </c>
      <c r="O115" s="179" t="str">
        <f t="shared" si="359"/>
        <v/>
      </c>
      <c r="P115" s="179" t="str">
        <f t="shared" si="359"/>
        <v/>
      </c>
      <c r="Q115" s="179" t="str">
        <f t="shared" si="359"/>
        <v/>
      </c>
      <c r="R115" s="179" t="str">
        <f t="shared" si="359"/>
        <v/>
      </c>
      <c r="S115" s="179" t="str">
        <f t="shared" si="359"/>
        <v/>
      </c>
      <c r="T115" s="180" t="str">
        <f t="shared" si="359"/>
        <v/>
      </c>
      <c r="U115" s="178" t="str">
        <f t="shared" si="359"/>
        <v/>
      </c>
      <c r="V115" s="179" t="str">
        <f t="shared" si="359"/>
        <v/>
      </c>
      <c r="W115" s="179" t="str">
        <f t="shared" si="359"/>
        <v/>
      </c>
      <c r="X115" s="179" t="str">
        <f t="shared" si="359"/>
        <v/>
      </c>
      <c r="Y115" s="179" t="str">
        <f t="shared" si="359"/>
        <v/>
      </c>
      <c r="Z115" s="179" t="str">
        <f t="shared" si="359"/>
        <v/>
      </c>
      <c r="AA115" s="180" t="str">
        <f t="shared" si="359"/>
        <v/>
      </c>
      <c r="AB115" s="178" t="str">
        <f t="shared" si="359"/>
        <v/>
      </c>
      <c r="AC115" s="179" t="str">
        <f t="shared" si="359"/>
        <v/>
      </c>
      <c r="AD115" s="179" t="str">
        <f t="shared" si="359"/>
        <v/>
      </c>
      <c r="AE115" s="179" t="str">
        <f t="shared" si="359"/>
        <v/>
      </c>
      <c r="AF115" s="179" t="str">
        <f t="shared" si="359"/>
        <v/>
      </c>
      <c r="AG115" s="179" t="str">
        <f t="shared" si="359"/>
        <v/>
      </c>
      <c r="AH115" s="180" t="str">
        <f t="shared" si="359"/>
        <v/>
      </c>
      <c r="AI115" s="181" t="str">
        <f t="shared" si="359"/>
        <v/>
      </c>
      <c r="AJ115" s="179" t="str">
        <f t="shared" si="359"/>
        <v/>
      </c>
      <c r="AK115" s="179" t="str">
        <f t="shared" si="359"/>
        <v/>
      </c>
      <c r="AL115" s="182">
        <f t="shared" ref="AL115" si="360">SUM(G115:AH115)</f>
        <v>0</v>
      </c>
      <c r="AM115" s="183">
        <f t="shared" ref="AM115" si="361">AL115/4</f>
        <v>0</v>
      </c>
      <c r="AN115" s="184" t="str">
        <f t="shared" ref="AN115:AO115" si="362">IF(C114="","",C114)</f>
        <v/>
      </c>
      <c r="AO115" s="185" t="str">
        <f t="shared" si="362"/>
        <v/>
      </c>
      <c r="AP115" s="186" t="str">
        <f>IF(D114&lt;&gt;"",VLOOKUP(D114,$AU$2:$AV$6,2,FALSE),"")</f>
        <v/>
      </c>
      <c r="AQ115" s="183">
        <f t="shared" ref="AQ115" si="363">ROUNDDOWN(AL115/$AL$6,2)</f>
        <v>0</v>
      </c>
      <c r="AR115" s="183">
        <f t="shared" ref="AR115" si="364">IF(AP115=1,"",AQ115)</f>
        <v>0</v>
      </c>
    </row>
    <row r="116" spans="1:44" ht="15.95" hidden="1" customHeight="1" x14ac:dyDescent="0.15">
      <c r="A116" s="134"/>
      <c r="B116" s="390" t="s">
        <v>229</v>
      </c>
      <c r="C116" s="381"/>
      <c r="D116" s="383"/>
      <c r="E116" s="385"/>
      <c r="F116" s="167" t="s">
        <v>162</v>
      </c>
      <c r="G116" s="189"/>
      <c r="H116" s="169"/>
      <c r="I116" s="168"/>
      <c r="J116" s="168"/>
      <c r="K116" s="168"/>
      <c r="L116" s="168"/>
      <c r="M116" s="170"/>
      <c r="N116" s="189"/>
      <c r="O116" s="169"/>
      <c r="P116" s="168"/>
      <c r="Q116" s="168"/>
      <c r="R116" s="168"/>
      <c r="S116" s="168"/>
      <c r="T116" s="170"/>
      <c r="U116" s="189"/>
      <c r="V116" s="169"/>
      <c r="W116" s="168"/>
      <c r="X116" s="168"/>
      <c r="Y116" s="168"/>
      <c r="Z116" s="168"/>
      <c r="AA116" s="170"/>
      <c r="AB116" s="189"/>
      <c r="AC116" s="169"/>
      <c r="AD116" s="168"/>
      <c r="AE116" s="168"/>
      <c r="AF116" s="168"/>
      <c r="AG116" s="168"/>
      <c r="AH116" s="170"/>
      <c r="AI116" s="171"/>
      <c r="AJ116" s="168"/>
      <c r="AK116" s="168"/>
      <c r="AL116" s="172">
        <f t="shared" ref="AL116" si="365">SUM(G117:AK117)</f>
        <v>0</v>
      </c>
      <c r="AM116" s="173"/>
      <c r="AN116" s="174"/>
      <c r="AO116" s="175"/>
      <c r="AP116" s="173"/>
      <c r="AQ116" s="176"/>
      <c r="AR116" s="176"/>
    </row>
    <row r="117" spans="1:44" ht="15.95" hidden="1" customHeight="1" x14ac:dyDescent="0.15">
      <c r="A117" s="134"/>
      <c r="B117" s="390"/>
      <c r="C117" s="391"/>
      <c r="D117" s="392"/>
      <c r="E117" s="393"/>
      <c r="F117" s="177" t="s">
        <v>165</v>
      </c>
      <c r="G117" s="178" t="str">
        <f t="shared" ref="G117:AK117" si="366">IF(G116&lt;&gt;"",VLOOKUP(G116,$AC$164:$AL$187,9,FALSE),"")</f>
        <v/>
      </c>
      <c r="H117" s="179" t="str">
        <f t="shared" si="366"/>
        <v/>
      </c>
      <c r="I117" s="179" t="str">
        <f t="shared" si="366"/>
        <v/>
      </c>
      <c r="J117" s="179" t="str">
        <f t="shared" si="366"/>
        <v/>
      </c>
      <c r="K117" s="179" t="str">
        <f t="shared" si="366"/>
        <v/>
      </c>
      <c r="L117" s="179" t="str">
        <f t="shared" si="366"/>
        <v/>
      </c>
      <c r="M117" s="180" t="str">
        <f t="shared" si="366"/>
        <v/>
      </c>
      <c r="N117" s="178" t="str">
        <f t="shared" si="366"/>
        <v/>
      </c>
      <c r="O117" s="179" t="str">
        <f t="shared" si="366"/>
        <v/>
      </c>
      <c r="P117" s="179" t="str">
        <f t="shared" si="366"/>
        <v/>
      </c>
      <c r="Q117" s="179" t="str">
        <f t="shared" si="366"/>
        <v/>
      </c>
      <c r="R117" s="179" t="str">
        <f t="shared" si="366"/>
        <v/>
      </c>
      <c r="S117" s="179" t="str">
        <f t="shared" si="366"/>
        <v/>
      </c>
      <c r="T117" s="180" t="str">
        <f t="shared" si="366"/>
        <v/>
      </c>
      <c r="U117" s="178" t="str">
        <f t="shared" si="366"/>
        <v/>
      </c>
      <c r="V117" s="179" t="str">
        <f t="shared" si="366"/>
        <v/>
      </c>
      <c r="W117" s="179" t="str">
        <f t="shared" si="366"/>
        <v/>
      </c>
      <c r="X117" s="179" t="str">
        <f t="shared" si="366"/>
        <v/>
      </c>
      <c r="Y117" s="179" t="str">
        <f t="shared" si="366"/>
        <v/>
      </c>
      <c r="Z117" s="179" t="str">
        <f t="shared" si="366"/>
        <v/>
      </c>
      <c r="AA117" s="180" t="str">
        <f t="shared" si="366"/>
        <v/>
      </c>
      <c r="AB117" s="178" t="str">
        <f t="shared" si="366"/>
        <v/>
      </c>
      <c r="AC117" s="179" t="str">
        <f t="shared" si="366"/>
        <v/>
      </c>
      <c r="AD117" s="179" t="str">
        <f t="shared" si="366"/>
        <v/>
      </c>
      <c r="AE117" s="179" t="str">
        <f t="shared" si="366"/>
        <v/>
      </c>
      <c r="AF117" s="179" t="str">
        <f t="shared" si="366"/>
        <v/>
      </c>
      <c r="AG117" s="179" t="str">
        <f t="shared" si="366"/>
        <v/>
      </c>
      <c r="AH117" s="180" t="str">
        <f t="shared" si="366"/>
        <v/>
      </c>
      <c r="AI117" s="181" t="str">
        <f t="shared" si="366"/>
        <v/>
      </c>
      <c r="AJ117" s="179" t="str">
        <f t="shared" si="366"/>
        <v/>
      </c>
      <c r="AK117" s="179" t="str">
        <f t="shared" si="366"/>
        <v/>
      </c>
      <c r="AL117" s="182">
        <f t="shared" ref="AL117" si="367">SUM(G117:AH117)</f>
        <v>0</v>
      </c>
      <c r="AM117" s="183">
        <f t="shared" ref="AM117" si="368">AL117/4</f>
        <v>0</v>
      </c>
      <c r="AN117" s="184" t="str">
        <f t="shared" ref="AN117:AO117" si="369">IF(C116="","",C116)</f>
        <v/>
      </c>
      <c r="AO117" s="185" t="str">
        <f t="shared" si="369"/>
        <v/>
      </c>
      <c r="AP117" s="186" t="str">
        <f>IF(D116&lt;&gt;"",VLOOKUP(D116,$AU$2:$AV$6,2,FALSE),"")</f>
        <v/>
      </c>
      <c r="AQ117" s="183">
        <f t="shared" ref="AQ117" si="370">ROUNDDOWN(AL117/$AL$6,2)</f>
        <v>0</v>
      </c>
      <c r="AR117" s="183">
        <f t="shared" ref="AR117" si="371">IF(AP117=1,"",AQ117)</f>
        <v>0</v>
      </c>
    </row>
    <row r="118" spans="1:44" ht="15.95" hidden="1" customHeight="1" x14ac:dyDescent="0.15">
      <c r="A118" s="134"/>
      <c r="B118" s="390" t="s">
        <v>230</v>
      </c>
      <c r="C118" s="381"/>
      <c r="D118" s="383"/>
      <c r="E118" s="385"/>
      <c r="F118" s="167" t="s">
        <v>162</v>
      </c>
      <c r="G118" s="189"/>
      <c r="H118" s="169"/>
      <c r="I118" s="168"/>
      <c r="J118" s="168"/>
      <c r="K118" s="168"/>
      <c r="L118" s="168"/>
      <c r="M118" s="170"/>
      <c r="N118" s="189"/>
      <c r="O118" s="169"/>
      <c r="P118" s="168"/>
      <c r="Q118" s="168"/>
      <c r="R118" s="168"/>
      <c r="S118" s="168"/>
      <c r="T118" s="170"/>
      <c r="U118" s="189"/>
      <c r="V118" s="169"/>
      <c r="W118" s="168"/>
      <c r="X118" s="168"/>
      <c r="Y118" s="168"/>
      <c r="Z118" s="168"/>
      <c r="AA118" s="170"/>
      <c r="AB118" s="189"/>
      <c r="AC118" s="169"/>
      <c r="AD118" s="168"/>
      <c r="AE118" s="168"/>
      <c r="AF118" s="168"/>
      <c r="AG118" s="168"/>
      <c r="AH118" s="170"/>
      <c r="AI118" s="190"/>
      <c r="AJ118" s="169"/>
      <c r="AK118" s="169"/>
      <c r="AL118" s="172">
        <f t="shared" ref="AL118" si="372">SUM(G119:AK119)</f>
        <v>0</v>
      </c>
      <c r="AM118" s="173"/>
      <c r="AN118" s="174"/>
      <c r="AO118" s="175"/>
      <c r="AP118" s="173"/>
      <c r="AQ118" s="176"/>
      <c r="AR118" s="176"/>
    </row>
    <row r="119" spans="1:44" ht="15.95" hidden="1" customHeight="1" x14ac:dyDescent="0.15">
      <c r="A119" s="134"/>
      <c r="B119" s="390"/>
      <c r="C119" s="391"/>
      <c r="D119" s="392"/>
      <c r="E119" s="393"/>
      <c r="F119" s="177" t="s">
        <v>165</v>
      </c>
      <c r="G119" s="178" t="str">
        <f t="shared" ref="G119:AK119" si="373">IF(G118&lt;&gt;"",VLOOKUP(G118,$AC$164:$AL$187,9,FALSE),"")</f>
        <v/>
      </c>
      <c r="H119" s="179" t="str">
        <f t="shared" si="373"/>
        <v/>
      </c>
      <c r="I119" s="179" t="str">
        <f t="shared" si="373"/>
        <v/>
      </c>
      <c r="J119" s="179" t="str">
        <f t="shared" si="373"/>
        <v/>
      </c>
      <c r="K119" s="179" t="str">
        <f t="shared" si="373"/>
        <v/>
      </c>
      <c r="L119" s="179" t="str">
        <f t="shared" si="373"/>
        <v/>
      </c>
      <c r="M119" s="180" t="str">
        <f t="shared" si="373"/>
        <v/>
      </c>
      <c r="N119" s="178" t="str">
        <f t="shared" si="373"/>
        <v/>
      </c>
      <c r="O119" s="179" t="str">
        <f t="shared" si="373"/>
        <v/>
      </c>
      <c r="P119" s="179" t="str">
        <f t="shared" si="373"/>
        <v/>
      </c>
      <c r="Q119" s="179" t="str">
        <f t="shared" si="373"/>
        <v/>
      </c>
      <c r="R119" s="179" t="str">
        <f t="shared" si="373"/>
        <v/>
      </c>
      <c r="S119" s="179" t="str">
        <f t="shared" si="373"/>
        <v/>
      </c>
      <c r="T119" s="180" t="str">
        <f t="shared" si="373"/>
        <v/>
      </c>
      <c r="U119" s="178" t="str">
        <f t="shared" si="373"/>
        <v/>
      </c>
      <c r="V119" s="179" t="str">
        <f t="shared" si="373"/>
        <v/>
      </c>
      <c r="W119" s="179" t="str">
        <f t="shared" si="373"/>
        <v/>
      </c>
      <c r="X119" s="179" t="str">
        <f t="shared" si="373"/>
        <v/>
      </c>
      <c r="Y119" s="179" t="str">
        <f t="shared" si="373"/>
        <v/>
      </c>
      <c r="Z119" s="179" t="str">
        <f t="shared" si="373"/>
        <v/>
      </c>
      <c r="AA119" s="180" t="str">
        <f t="shared" si="373"/>
        <v/>
      </c>
      <c r="AB119" s="178" t="str">
        <f t="shared" si="373"/>
        <v/>
      </c>
      <c r="AC119" s="179" t="str">
        <f t="shared" si="373"/>
        <v/>
      </c>
      <c r="AD119" s="179" t="str">
        <f t="shared" si="373"/>
        <v/>
      </c>
      <c r="AE119" s="179" t="str">
        <f t="shared" si="373"/>
        <v/>
      </c>
      <c r="AF119" s="179" t="str">
        <f t="shared" si="373"/>
        <v/>
      </c>
      <c r="AG119" s="179" t="str">
        <f t="shared" si="373"/>
        <v/>
      </c>
      <c r="AH119" s="180" t="str">
        <f t="shared" si="373"/>
        <v/>
      </c>
      <c r="AI119" s="181" t="str">
        <f t="shared" si="373"/>
        <v/>
      </c>
      <c r="AJ119" s="179" t="str">
        <f t="shared" si="373"/>
        <v/>
      </c>
      <c r="AK119" s="179" t="str">
        <f t="shared" si="373"/>
        <v/>
      </c>
      <c r="AL119" s="182">
        <f t="shared" ref="AL119" si="374">SUM(G119:AH119)</f>
        <v>0</v>
      </c>
      <c r="AM119" s="183">
        <f t="shared" ref="AM119" si="375">AL119/4</f>
        <v>0</v>
      </c>
      <c r="AN119" s="184" t="str">
        <f t="shared" ref="AN119:AO119" si="376">IF(C118="","",C118)</f>
        <v/>
      </c>
      <c r="AO119" s="185" t="str">
        <f t="shared" si="376"/>
        <v/>
      </c>
      <c r="AP119" s="186" t="str">
        <f>IF(D118&lt;&gt;"",VLOOKUP(D118,$AU$2:$AV$6,2,FALSE),"")</f>
        <v/>
      </c>
      <c r="AQ119" s="183">
        <f t="shared" ref="AQ119" si="377">ROUNDDOWN(AL119/$AL$6,2)</f>
        <v>0</v>
      </c>
      <c r="AR119" s="183">
        <f t="shared" ref="AR119" si="378">IF(AP119=1,"",AQ119)</f>
        <v>0</v>
      </c>
    </row>
    <row r="120" spans="1:44" ht="15.95" hidden="1" customHeight="1" x14ac:dyDescent="0.15">
      <c r="A120" s="134"/>
      <c r="B120" s="390" t="s">
        <v>231</v>
      </c>
      <c r="C120" s="381"/>
      <c r="D120" s="383"/>
      <c r="E120" s="385"/>
      <c r="F120" s="167" t="s">
        <v>162</v>
      </c>
      <c r="G120" s="189"/>
      <c r="H120" s="169"/>
      <c r="I120" s="168"/>
      <c r="J120" s="168"/>
      <c r="K120" s="168"/>
      <c r="L120" s="168"/>
      <c r="M120" s="170"/>
      <c r="N120" s="189"/>
      <c r="O120" s="169"/>
      <c r="P120" s="168"/>
      <c r="Q120" s="168"/>
      <c r="R120" s="168"/>
      <c r="S120" s="168"/>
      <c r="T120" s="170"/>
      <c r="U120" s="189"/>
      <c r="V120" s="169"/>
      <c r="W120" s="168"/>
      <c r="X120" s="168"/>
      <c r="Y120" s="168"/>
      <c r="Z120" s="168"/>
      <c r="AA120" s="170"/>
      <c r="AB120" s="189"/>
      <c r="AC120" s="169"/>
      <c r="AD120" s="168"/>
      <c r="AE120" s="168"/>
      <c r="AF120" s="168"/>
      <c r="AG120" s="168"/>
      <c r="AH120" s="170"/>
      <c r="AI120" s="190"/>
      <c r="AJ120" s="169"/>
      <c r="AK120" s="169"/>
      <c r="AL120" s="172">
        <f t="shared" ref="AL120" si="379">SUM(G121:AK121)</f>
        <v>0</v>
      </c>
      <c r="AM120" s="173"/>
      <c r="AN120" s="174"/>
      <c r="AO120" s="175"/>
      <c r="AP120" s="173"/>
      <c r="AQ120" s="176"/>
      <c r="AR120" s="176"/>
    </row>
    <row r="121" spans="1:44" ht="15.95" hidden="1" customHeight="1" x14ac:dyDescent="0.15">
      <c r="A121" s="134"/>
      <c r="B121" s="390"/>
      <c r="C121" s="391"/>
      <c r="D121" s="392"/>
      <c r="E121" s="393"/>
      <c r="F121" s="177" t="s">
        <v>165</v>
      </c>
      <c r="G121" s="178" t="str">
        <f t="shared" ref="G121:AK121" si="380">IF(G120&lt;&gt;"",VLOOKUP(G120,$AC$164:$AL$187,9,FALSE),"")</f>
        <v/>
      </c>
      <c r="H121" s="179" t="str">
        <f t="shared" si="380"/>
        <v/>
      </c>
      <c r="I121" s="179" t="str">
        <f t="shared" si="380"/>
        <v/>
      </c>
      <c r="J121" s="179" t="str">
        <f t="shared" si="380"/>
        <v/>
      </c>
      <c r="K121" s="179" t="str">
        <f t="shared" si="380"/>
        <v/>
      </c>
      <c r="L121" s="179" t="str">
        <f t="shared" si="380"/>
        <v/>
      </c>
      <c r="M121" s="180" t="str">
        <f t="shared" si="380"/>
        <v/>
      </c>
      <c r="N121" s="178" t="str">
        <f t="shared" si="380"/>
        <v/>
      </c>
      <c r="O121" s="179" t="str">
        <f t="shared" si="380"/>
        <v/>
      </c>
      <c r="P121" s="179" t="str">
        <f t="shared" si="380"/>
        <v/>
      </c>
      <c r="Q121" s="179" t="str">
        <f t="shared" si="380"/>
        <v/>
      </c>
      <c r="R121" s="179" t="str">
        <f t="shared" si="380"/>
        <v/>
      </c>
      <c r="S121" s="179" t="str">
        <f t="shared" si="380"/>
        <v/>
      </c>
      <c r="T121" s="180" t="str">
        <f t="shared" si="380"/>
        <v/>
      </c>
      <c r="U121" s="178" t="str">
        <f t="shared" si="380"/>
        <v/>
      </c>
      <c r="V121" s="179" t="str">
        <f t="shared" si="380"/>
        <v/>
      </c>
      <c r="W121" s="179" t="str">
        <f t="shared" si="380"/>
        <v/>
      </c>
      <c r="X121" s="179" t="str">
        <f t="shared" si="380"/>
        <v/>
      </c>
      <c r="Y121" s="179" t="str">
        <f t="shared" si="380"/>
        <v/>
      </c>
      <c r="Z121" s="179" t="str">
        <f t="shared" si="380"/>
        <v/>
      </c>
      <c r="AA121" s="180" t="str">
        <f t="shared" si="380"/>
        <v/>
      </c>
      <c r="AB121" s="178" t="str">
        <f t="shared" si="380"/>
        <v/>
      </c>
      <c r="AC121" s="179" t="str">
        <f t="shared" si="380"/>
        <v/>
      </c>
      <c r="AD121" s="179" t="str">
        <f t="shared" si="380"/>
        <v/>
      </c>
      <c r="AE121" s="179" t="str">
        <f t="shared" si="380"/>
        <v/>
      </c>
      <c r="AF121" s="179" t="str">
        <f t="shared" si="380"/>
        <v/>
      </c>
      <c r="AG121" s="179" t="str">
        <f t="shared" si="380"/>
        <v/>
      </c>
      <c r="AH121" s="180" t="str">
        <f t="shared" si="380"/>
        <v/>
      </c>
      <c r="AI121" s="181" t="str">
        <f t="shared" si="380"/>
        <v/>
      </c>
      <c r="AJ121" s="179" t="str">
        <f t="shared" si="380"/>
        <v/>
      </c>
      <c r="AK121" s="179" t="str">
        <f t="shared" si="380"/>
        <v/>
      </c>
      <c r="AL121" s="182">
        <f t="shared" ref="AL121" si="381">SUM(G121:AH121)</f>
        <v>0</v>
      </c>
      <c r="AM121" s="183">
        <f t="shared" ref="AM121" si="382">AL121/4</f>
        <v>0</v>
      </c>
      <c r="AN121" s="184" t="str">
        <f t="shared" ref="AN121:AO121" si="383">IF(C120="","",C120)</f>
        <v/>
      </c>
      <c r="AO121" s="185" t="str">
        <f t="shared" si="383"/>
        <v/>
      </c>
      <c r="AP121" s="186" t="str">
        <f>IF(D120&lt;&gt;"",VLOOKUP(D120,$AU$2:$AV$6,2,FALSE),"")</f>
        <v/>
      </c>
      <c r="AQ121" s="183">
        <f t="shared" ref="AQ121" si="384">ROUNDDOWN(AL121/$AL$6,2)</f>
        <v>0</v>
      </c>
      <c r="AR121" s="183">
        <f t="shared" ref="AR121" si="385">IF(AP121=1,"",AQ121)</f>
        <v>0</v>
      </c>
    </row>
    <row r="122" spans="1:44" ht="15.95" hidden="1" customHeight="1" x14ac:dyDescent="0.15">
      <c r="A122" s="134"/>
      <c r="B122" s="390" t="s">
        <v>232</v>
      </c>
      <c r="C122" s="381"/>
      <c r="D122" s="383"/>
      <c r="E122" s="385"/>
      <c r="F122" s="167" t="s">
        <v>162</v>
      </c>
      <c r="G122" s="189"/>
      <c r="H122" s="169"/>
      <c r="I122" s="168"/>
      <c r="J122" s="168"/>
      <c r="K122" s="168"/>
      <c r="L122" s="168"/>
      <c r="M122" s="170"/>
      <c r="N122" s="189"/>
      <c r="O122" s="169"/>
      <c r="P122" s="168"/>
      <c r="Q122" s="168"/>
      <c r="R122" s="168"/>
      <c r="S122" s="168"/>
      <c r="T122" s="170"/>
      <c r="U122" s="189"/>
      <c r="V122" s="169"/>
      <c r="W122" s="168"/>
      <c r="X122" s="168"/>
      <c r="Y122" s="168"/>
      <c r="Z122" s="168"/>
      <c r="AA122" s="170"/>
      <c r="AB122" s="189"/>
      <c r="AC122" s="169"/>
      <c r="AD122" s="168"/>
      <c r="AE122" s="168"/>
      <c r="AF122" s="168"/>
      <c r="AG122" s="168"/>
      <c r="AH122" s="170"/>
      <c r="AI122" s="190"/>
      <c r="AJ122" s="169"/>
      <c r="AK122" s="169"/>
      <c r="AL122" s="172">
        <f t="shared" ref="AL122" si="386">SUM(G123:AK123)</f>
        <v>0</v>
      </c>
      <c r="AM122" s="173"/>
      <c r="AN122" s="174"/>
      <c r="AO122" s="175"/>
      <c r="AP122" s="173"/>
      <c r="AQ122" s="176"/>
      <c r="AR122" s="176"/>
    </row>
    <row r="123" spans="1:44" ht="15.95" hidden="1" customHeight="1" x14ac:dyDescent="0.15">
      <c r="A123" s="134"/>
      <c r="B123" s="390"/>
      <c r="C123" s="391"/>
      <c r="D123" s="392"/>
      <c r="E123" s="393"/>
      <c r="F123" s="177" t="s">
        <v>165</v>
      </c>
      <c r="G123" s="178" t="str">
        <f t="shared" ref="G123:AK123" si="387">IF(G122&lt;&gt;"",VLOOKUP(G122,$AC$164:$AL$187,9,FALSE),"")</f>
        <v/>
      </c>
      <c r="H123" s="179" t="str">
        <f t="shared" si="387"/>
        <v/>
      </c>
      <c r="I123" s="179" t="str">
        <f t="shared" si="387"/>
        <v/>
      </c>
      <c r="J123" s="179" t="str">
        <f t="shared" si="387"/>
        <v/>
      </c>
      <c r="K123" s="179" t="str">
        <f t="shared" si="387"/>
        <v/>
      </c>
      <c r="L123" s="179" t="str">
        <f t="shared" si="387"/>
        <v/>
      </c>
      <c r="M123" s="180" t="str">
        <f t="shared" si="387"/>
        <v/>
      </c>
      <c r="N123" s="178" t="str">
        <f t="shared" si="387"/>
        <v/>
      </c>
      <c r="O123" s="179" t="str">
        <f t="shared" si="387"/>
        <v/>
      </c>
      <c r="P123" s="179" t="str">
        <f t="shared" si="387"/>
        <v/>
      </c>
      <c r="Q123" s="179" t="str">
        <f t="shared" si="387"/>
        <v/>
      </c>
      <c r="R123" s="179" t="str">
        <f t="shared" si="387"/>
        <v/>
      </c>
      <c r="S123" s="179" t="str">
        <f t="shared" si="387"/>
        <v/>
      </c>
      <c r="T123" s="180" t="str">
        <f t="shared" si="387"/>
        <v/>
      </c>
      <c r="U123" s="178" t="str">
        <f t="shared" si="387"/>
        <v/>
      </c>
      <c r="V123" s="179" t="str">
        <f t="shared" si="387"/>
        <v/>
      </c>
      <c r="W123" s="179" t="str">
        <f t="shared" si="387"/>
        <v/>
      </c>
      <c r="X123" s="179" t="str">
        <f t="shared" si="387"/>
        <v/>
      </c>
      <c r="Y123" s="179" t="str">
        <f t="shared" si="387"/>
        <v/>
      </c>
      <c r="Z123" s="179" t="str">
        <f t="shared" si="387"/>
        <v/>
      </c>
      <c r="AA123" s="180" t="str">
        <f t="shared" si="387"/>
        <v/>
      </c>
      <c r="AB123" s="178" t="str">
        <f t="shared" si="387"/>
        <v/>
      </c>
      <c r="AC123" s="179" t="str">
        <f t="shared" si="387"/>
        <v/>
      </c>
      <c r="AD123" s="179" t="str">
        <f t="shared" si="387"/>
        <v/>
      </c>
      <c r="AE123" s="179" t="str">
        <f t="shared" si="387"/>
        <v/>
      </c>
      <c r="AF123" s="179" t="str">
        <f t="shared" si="387"/>
        <v/>
      </c>
      <c r="AG123" s="179" t="str">
        <f t="shared" si="387"/>
        <v/>
      </c>
      <c r="AH123" s="180" t="str">
        <f t="shared" si="387"/>
        <v/>
      </c>
      <c r="AI123" s="181" t="str">
        <f t="shared" si="387"/>
        <v/>
      </c>
      <c r="AJ123" s="179" t="str">
        <f t="shared" si="387"/>
        <v/>
      </c>
      <c r="AK123" s="179" t="str">
        <f t="shared" si="387"/>
        <v/>
      </c>
      <c r="AL123" s="182">
        <f t="shared" ref="AL123" si="388">SUM(G123:AH123)</f>
        <v>0</v>
      </c>
      <c r="AM123" s="183">
        <f t="shared" ref="AM123" si="389">AL123/4</f>
        <v>0</v>
      </c>
      <c r="AN123" s="184" t="str">
        <f t="shared" ref="AN123:AO123" si="390">IF(C122="","",C122)</f>
        <v/>
      </c>
      <c r="AO123" s="185" t="str">
        <f t="shared" si="390"/>
        <v/>
      </c>
      <c r="AP123" s="186" t="str">
        <f>IF(D122&lt;&gt;"",VLOOKUP(D122,$AU$2:$AV$6,2,FALSE),"")</f>
        <v/>
      </c>
      <c r="AQ123" s="183">
        <f t="shared" ref="AQ123" si="391">ROUNDDOWN(AL123/$AL$6,2)</f>
        <v>0</v>
      </c>
      <c r="AR123" s="183">
        <f t="shared" ref="AR123" si="392">IF(AP123=1,"",AQ123)</f>
        <v>0</v>
      </c>
    </row>
    <row r="124" spans="1:44" ht="15.95" hidden="1" customHeight="1" x14ac:dyDescent="0.15">
      <c r="A124" s="134"/>
      <c r="B124" s="390" t="s">
        <v>233</v>
      </c>
      <c r="C124" s="381"/>
      <c r="D124" s="383"/>
      <c r="E124" s="385"/>
      <c r="F124" s="167" t="s">
        <v>162</v>
      </c>
      <c r="G124" s="189"/>
      <c r="H124" s="169"/>
      <c r="I124" s="168"/>
      <c r="J124" s="168"/>
      <c r="K124" s="168"/>
      <c r="L124" s="168"/>
      <c r="M124" s="170"/>
      <c r="N124" s="189"/>
      <c r="O124" s="169"/>
      <c r="P124" s="168"/>
      <c r="Q124" s="168"/>
      <c r="R124" s="168"/>
      <c r="S124" s="168"/>
      <c r="T124" s="170"/>
      <c r="U124" s="189"/>
      <c r="V124" s="169"/>
      <c r="W124" s="168"/>
      <c r="X124" s="168"/>
      <c r="Y124" s="168"/>
      <c r="Z124" s="168"/>
      <c r="AA124" s="170"/>
      <c r="AB124" s="189"/>
      <c r="AC124" s="169"/>
      <c r="AD124" s="168"/>
      <c r="AE124" s="168"/>
      <c r="AF124" s="168"/>
      <c r="AG124" s="168"/>
      <c r="AH124" s="170"/>
      <c r="AI124" s="190"/>
      <c r="AJ124" s="169"/>
      <c r="AK124" s="169"/>
      <c r="AL124" s="172">
        <f t="shared" ref="AL124" si="393">SUM(G125:AK125)</f>
        <v>0</v>
      </c>
      <c r="AM124" s="173"/>
      <c r="AN124" s="174"/>
      <c r="AO124" s="175"/>
      <c r="AP124" s="173"/>
      <c r="AQ124" s="176"/>
      <c r="AR124" s="176"/>
    </row>
    <row r="125" spans="1:44" ht="15.95" hidden="1" customHeight="1" x14ac:dyDescent="0.15">
      <c r="A125" s="134"/>
      <c r="B125" s="390"/>
      <c r="C125" s="391"/>
      <c r="D125" s="392"/>
      <c r="E125" s="393"/>
      <c r="F125" s="177" t="s">
        <v>165</v>
      </c>
      <c r="G125" s="178" t="str">
        <f t="shared" ref="G125:AK125" si="394">IF(G124&lt;&gt;"",VLOOKUP(G124,$AC$164:$AL$187,9,FALSE),"")</f>
        <v/>
      </c>
      <c r="H125" s="179" t="str">
        <f t="shared" si="394"/>
        <v/>
      </c>
      <c r="I125" s="179" t="str">
        <f t="shared" si="394"/>
        <v/>
      </c>
      <c r="J125" s="179" t="str">
        <f t="shared" si="394"/>
        <v/>
      </c>
      <c r="K125" s="179" t="str">
        <f t="shared" si="394"/>
        <v/>
      </c>
      <c r="L125" s="179" t="str">
        <f t="shared" si="394"/>
        <v/>
      </c>
      <c r="M125" s="180" t="str">
        <f t="shared" si="394"/>
        <v/>
      </c>
      <c r="N125" s="178" t="str">
        <f t="shared" si="394"/>
        <v/>
      </c>
      <c r="O125" s="179" t="str">
        <f t="shared" si="394"/>
        <v/>
      </c>
      <c r="P125" s="179" t="str">
        <f t="shared" si="394"/>
        <v/>
      </c>
      <c r="Q125" s="179" t="str">
        <f t="shared" si="394"/>
        <v/>
      </c>
      <c r="R125" s="179" t="str">
        <f t="shared" si="394"/>
        <v/>
      </c>
      <c r="S125" s="179" t="str">
        <f t="shared" si="394"/>
        <v/>
      </c>
      <c r="T125" s="180" t="str">
        <f t="shared" si="394"/>
        <v/>
      </c>
      <c r="U125" s="178" t="str">
        <f t="shared" si="394"/>
        <v/>
      </c>
      <c r="V125" s="179" t="str">
        <f t="shared" si="394"/>
        <v/>
      </c>
      <c r="W125" s="179" t="str">
        <f t="shared" si="394"/>
        <v/>
      </c>
      <c r="X125" s="179" t="str">
        <f t="shared" si="394"/>
        <v/>
      </c>
      <c r="Y125" s="179" t="str">
        <f t="shared" si="394"/>
        <v/>
      </c>
      <c r="Z125" s="179" t="str">
        <f t="shared" si="394"/>
        <v/>
      </c>
      <c r="AA125" s="180" t="str">
        <f t="shared" si="394"/>
        <v/>
      </c>
      <c r="AB125" s="178" t="str">
        <f t="shared" si="394"/>
        <v/>
      </c>
      <c r="AC125" s="179" t="str">
        <f t="shared" si="394"/>
        <v/>
      </c>
      <c r="AD125" s="179" t="str">
        <f t="shared" si="394"/>
        <v/>
      </c>
      <c r="AE125" s="179" t="str">
        <f t="shared" si="394"/>
        <v/>
      </c>
      <c r="AF125" s="179" t="str">
        <f t="shared" si="394"/>
        <v/>
      </c>
      <c r="AG125" s="179" t="str">
        <f t="shared" si="394"/>
        <v/>
      </c>
      <c r="AH125" s="180" t="str">
        <f t="shared" si="394"/>
        <v/>
      </c>
      <c r="AI125" s="181" t="str">
        <f t="shared" si="394"/>
        <v/>
      </c>
      <c r="AJ125" s="179" t="str">
        <f t="shared" si="394"/>
        <v/>
      </c>
      <c r="AK125" s="179" t="str">
        <f t="shared" si="394"/>
        <v/>
      </c>
      <c r="AL125" s="182">
        <f t="shared" ref="AL125" si="395">SUM(G125:AH125)</f>
        <v>0</v>
      </c>
      <c r="AM125" s="183">
        <f t="shared" ref="AM125" si="396">AL125/4</f>
        <v>0</v>
      </c>
      <c r="AN125" s="184" t="str">
        <f t="shared" ref="AN125:AO125" si="397">IF(C124="","",C124)</f>
        <v/>
      </c>
      <c r="AO125" s="185" t="str">
        <f t="shared" si="397"/>
        <v/>
      </c>
      <c r="AP125" s="186" t="str">
        <f>IF(D124&lt;&gt;"",VLOOKUP(D124,$AU$2:$AV$6,2,FALSE),"")</f>
        <v/>
      </c>
      <c r="AQ125" s="183">
        <f t="shared" ref="AQ125" si="398">ROUNDDOWN(AL125/$AL$6,2)</f>
        <v>0</v>
      </c>
      <c r="AR125" s="183">
        <f t="shared" ref="AR125" si="399">IF(AP125=1,"",AQ125)</f>
        <v>0</v>
      </c>
    </row>
    <row r="126" spans="1:44" ht="15.95" hidden="1" customHeight="1" x14ac:dyDescent="0.15">
      <c r="A126" s="134"/>
      <c r="B126" s="390" t="s">
        <v>234</v>
      </c>
      <c r="C126" s="381"/>
      <c r="D126" s="383"/>
      <c r="E126" s="385"/>
      <c r="F126" s="167" t="s">
        <v>162</v>
      </c>
      <c r="G126" s="189"/>
      <c r="H126" s="169"/>
      <c r="I126" s="168"/>
      <c r="J126" s="168"/>
      <c r="K126" s="168"/>
      <c r="L126" s="168"/>
      <c r="M126" s="170"/>
      <c r="N126" s="189"/>
      <c r="O126" s="169"/>
      <c r="P126" s="168"/>
      <c r="Q126" s="168"/>
      <c r="R126" s="168"/>
      <c r="S126" s="168"/>
      <c r="T126" s="170"/>
      <c r="U126" s="189"/>
      <c r="V126" s="169"/>
      <c r="W126" s="168"/>
      <c r="X126" s="168"/>
      <c r="Y126" s="168"/>
      <c r="Z126" s="168"/>
      <c r="AA126" s="170"/>
      <c r="AB126" s="189"/>
      <c r="AC126" s="169"/>
      <c r="AD126" s="168"/>
      <c r="AE126" s="168"/>
      <c r="AF126" s="168"/>
      <c r="AG126" s="168"/>
      <c r="AH126" s="170"/>
      <c r="AI126" s="190"/>
      <c r="AJ126" s="169"/>
      <c r="AK126" s="169"/>
      <c r="AL126" s="172">
        <f t="shared" ref="AL126" si="400">SUM(G127:AK127)</f>
        <v>0</v>
      </c>
      <c r="AM126" s="173"/>
      <c r="AN126" s="174"/>
      <c r="AO126" s="175"/>
      <c r="AP126" s="173"/>
      <c r="AQ126" s="176"/>
      <c r="AR126" s="176"/>
    </row>
    <row r="127" spans="1:44" ht="15.95" hidden="1" customHeight="1" x14ac:dyDescent="0.15">
      <c r="A127" s="134"/>
      <c r="B127" s="390"/>
      <c r="C127" s="391"/>
      <c r="D127" s="392"/>
      <c r="E127" s="393"/>
      <c r="F127" s="177" t="s">
        <v>165</v>
      </c>
      <c r="G127" s="178" t="str">
        <f t="shared" ref="G127:AK127" si="401">IF(G126&lt;&gt;"",VLOOKUP(G126,$AC$164:$AL$187,9,FALSE),"")</f>
        <v/>
      </c>
      <c r="H127" s="179" t="str">
        <f t="shared" si="401"/>
        <v/>
      </c>
      <c r="I127" s="179" t="str">
        <f t="shared" si="401"/>
        <v/>
      </c>
      <c r="J127" s="179" t="str">
        <f t="shared" si="401"/>
        <v/>
      </c>
      <c r="K127" s="179" t="str">
        <f t="shared" si="401"/>
        <v/>
      </c>
      <c r="L127" s="179" t="str">
        <f t="shared" si="401"/>
        <v/>
      </c>
      <c r="M127" s="180" t="str">
        <f t="shared" si="401"/>
        <v/>
      </c>
      <c r="N127" s="178" t="str">
        <f t="shared" si="401"/>
        <v/>
      </c>
      <c r="O127" s="179" t="str">
        <f t="shared" si="401"/>
        <v/>
      </c>
      <c r="P127" s="179" t="str">
        <f t="shared" si="401"/>
        <v/>
      </c>
      <c r="Q127" s="179" t="str">
        <f t="shared" si="401"/>
        <v/>
      </c>
      <c r="R127" s="179" t="str">
        <f t="shared" si="401"/>
        <v/>
      </c>
      <c r="S127" s="179" t="str">
        <f t="shared" si="401"/>
        <v/>
      </c>
      <c r="T127" s="180" t="str">
        <f t="shared" si="401"/>
        <v/>
      </c>
      <c r="U127" s="178" t="str">
        <f t="shared" si="401"/>
        <v/>
      </c>
      <c r="V127" s="179" t="str">
        <f t="shared" si="401"/>
        <v/>
      </c>
      <c r="W127" s="179" t="str">
        <f t="shared" si="401"/>
        <v/>
      </c>
      <c r="X127" s="179" t="str">
        <f t="shared" si="401"/>
        <v/>
      </c>
      <c r="Y127" s="179" t="str">
        <f t="shared" si="401"/>
        <v/>
      </c>
      <c r="Z127" s="179" t="str">
        <f t="shared" si="401"/>
        <v/>
      </c>
      <c r="AA127" s="180" t="str">
        <f t="shared" si="401"/>
        <v/>
      </c>
      <c r="AB127" s="178" t="str">
        <f t="shared" si="401"/>
        <v/>
      </c>
      <c r="AC127" s="179" t="str">
        <f t="shared" si="401"/>
        <v/>
      </c>
      <c r="AD127" s="179" t="str">
        <f t="shared" si="401"/>
        <v/>
      </c>
      <c r="AE127" s="179" t="str">
        <f t="shared" si="401"/>
        <v/>
      </c>
      <c r="AF127" s="179" t="str">
        <f t="shared" si="401"/>
        <v/>
      </c>
      <c r="AG127" s="179" t="str">
        <f t="shared" si="401"/>
        <v/>
      </c>
      <c r="AH127" s="180" t="str">
        <f t="shared" si="401"/>
        <v/>
      </c>
      <c r="AI127" s="181" t="str">
        <f t="shared" si="401"/>
        <v/>
      </c>
      <c r="AJ127" s="179" t="str">
        <f t="shared" si="401"/>
        <v/>
      </c>
      <c r="AK127" s="179" t="str">
        <f t="shared" si="401"/>
        <v/>
      </c>
      <c r="AL127" s="182">
        <f t="shared" ref="AL127" si="402">SUM(G127:AH127)</f>
        <v>0</v>
      </c>
      <c r="AM127" s="183">
        <f t="shared" ref="AM127" si="403">AL127/4</f>
        <v>0</v>
      </c>
      <c r="AN127" s="184" t="str">
        <f t="shared" ref="AN127:AO127" si="404">IF(C126="","",C126)</f>
        <v/>
      </c>
      <c r="AO127" s="185" t="str">
        <f t="shared" si="404"/>
        <v/>
      </c>
      <c r="AP127" s="186" t="str">
        <f>IF(D126&lt;&gt;"",VLOOKUP(D126,$AU$2:$AV$6,2,FALSE),"")</f>
        <v/>
      </c>
      <c r="AQ127" s="183">
        <f t="shared" ref="AQ127" si="405">ROUNDDOWN(AL127/$AL$6,2)</f>
        <v>0</v>
      </c>
      <c r="AR127" s="183">
        <f t="shared" ref="AR127" si="406">IF(AP127=1,"",AQ127)</f>
        <v>0</v>
      </c>
    </row>
    <row r="128" spans="1:44" ht="15.95" hidden="1" customHeight="1" x14ac:dyDescent="0.15">
      <c r="A128" s="134"/>
      <c r="B128" s="390" t="s">
        <v>235</v>
      </c>
      <c r="C128" s="381"/>
      <c r="D128" s="383"/>
      <c r="E128" s="385"/>
      <c r="F128" s="167" t="s">
        <v>162</v>
      </c>
      <c r="G128" s="189"/>
      <c r="H128" s="169"/>
      <c r="I128" s="168"/>
      <c r="J128" s="168"/>
      <c r="K128" s="168"/>
      <c r="L128" s="168"/>
      <c r="M128" s="170"/>
      <c r="N128" s="189"/>
      <c r="O128" s="169"/>
      <c r="P128" s="168"/>
      <c r="Q128" s="168"/>
      <c r="R128" s="168"/>
      <c r="S128" s="168"/>
      <c r="T128" s="170"/>
      <c r="U128" s="189"/>
      <c r="V128" s="169"/>
      <c r="W128" s="168"/>
      <c r="X128" s="168"/>
      <c r="Y128" s="168"/>
      <c r="Z128" s="168"/>
      <c r="AA128" s="170"/>
      <c r="AB128" s="189"/>
      <c r="AC128" s="169"/>
      <c r="AD128" s="168"/>
      <c r="AE128" s="168"/>
      <c r="AF128" s="168"/>
      <c r="AG128" s="168"/>
      <c r="AH128" s="170"/>
      <c r="AI128" s="190"/>
      <c r="AJ128" s="169"/>
      <c r="AK128" s="169"/>
      <c r="AL128" s="172">
        <f t="shared" ref="AL128" si="407">SUM(G129:AK129)</f>
        <v>0</v>
      </c>
      <c r="AM128" s="173"/>
      <c r="AN128" s="174"/>
      <c r="AO128" s="175"/>
      <c r="AP128" s="173"/>
      <c r="AQ128" s="176"/>
      <c r="AR128" s="176"/>
    </row>
    <row r="129" spans="1:44" ht="15.95" hidden="1" customHeight="1" x14ac:dyDescent="0.15">
      <c r="A129" s="134"/>
      <c r="B129" s="390"/>
      <c r="C129" s="391"/>
      <c r="D129" s="392"/>
      <c r="E129" s="393"/>
      <c r="F129" s="177" t="s">
        <v>165</v>
      </c>
      <c r="G129" s="178" t="str">
        <f t="shared" ref="G129:AK129" si="408">IF(G128&lt;&gt;"",VLOOKUP(G128,$AC$164:$AL$187,9,FALSE),"")</f>
        <v/>
      </c>
      <c r="H129" s="179" t="str">
        <f t="shared" si="408"/>
        <v/>
      </c>
      <c r="I129" s="179" t="str">
        <f t="shared" si="408"/>
        <v/>
      </c>
      <c r="J129" s="179" t="str">
        <f t="shared" si="408"/>
        <v/>
      </c>
      <c r="K129" s="179" t="str">
        <f t="shared" si="408"/>
        <v/>
      </c>
      <c r="L129" s="179" t="str">
        <f t="shared" si="408"/>
        <v/>
      </c>
      <c r="M129" s="180" t="str">
        <f t="shared" si="408"/>
        <v/>
      </c>
      <c r="N129" s="178" t="str">
        <f t="shared" si="408"/>
        <v/>
      </c>
      <c r="O129" s="179" t="str">
        <f t="shared" si="408"/>
        <v/>
      </c>
      <c r="P129" s="179" t="str">
        <f t="shared" si="408"/>
        <v/>
      </c>
      <c r="Q129" s="179" t="str">
        <f t="shared" si="408"/>
        <v/>
      </c>
      <c r="R129" s="179" t="str">
        <f t="shared" si="408"/>
        <v/>
      </c>
      <c r="S129" s="179" t="str">
        <f t="shared" si="408"/>
        <v/>
      </c>
      <c r="T129" s="180" t="str">
        <f t="shared" si="408"/>
        <v/>
      </c>
      <c r="U129" s="178" t="str">
        <f t="shared" si="408"/>
        <v/>
      </c>
      <c r="V129" s="179" t="str">
        <f t="shared" si="408"/>
        <v/>
      </c>
      <c r="W129" s="179" t="str">
        <f t="shared" si="408"/>
        <v/>
      </c>
      <c r="X129" s="179" t="str">
        <f t="shared" si="408"/>
        <v/>
      </c>
      <c r="Y129" s="179" t="str">
        <f t="shared" si="408"/>
        <v/>
      </c>
      <c r="Z129" s="179" t="str">
        <f t="shared" si="408"/>
        <v/>
      </c>
      <c r="AA129" s="180" t="str">
        <f t="shared" si="408"/>
        <v/>
      </c>
      <c r="AB129" s="178" t="str">
        <f t="shared" si="408"/>
        <v/>
      </c>
      <c r="AC129" s="179" t="str">
        <f t="shared" si="408"/>
        <v/>
      </c>
      <c r="AD129" s="179" t="str">
        <f t="shared" si="408"/>
        <v/>
      </c>
      <c r="AE129" s="179" t="str">
        <f t="shared" si="408"/>
        <v/>
      </c>
      <c r="AF129" s="179" t="str">
        <f t="shared" si="408"/>
        <v/>
      </c>
      <c r="AG129" s="179" t="str">
        <f t="shared" si="408"/>
        <v/>
      </c>
      <c r="AH129" s="180" t="str">
        <f t="shared" si="408"/>
        <v/>
      </c>
      <c r="AI129" s="181" t="str">
        <f t="shared" si="408"/>
        <v/>
      </c>
      <c r="AJ129" s="179" t="str">
        <f t="shared" si="408"/>
        <v/>
      </c>
      <c r="AK129" s="179" t="str">
        <f t="shared" si="408"/>
        <v/>
      </c>
      <c r="AL129" s="182">
        <f t="shared" ref="AL129" si="409">SUM(G129:AH129)</f>
        <v>0</v>
      </c>
      <c r="AM129" s="183">
        <f t="shared" ref="AM129" si="410">AL129/4</f>
        <v>0</v>
      </c>
      <c r="AN129" s="184" t="str">
        <f t="shared" ref="AN129:AO129" si="411">IF(C128="","",C128)</f>
        <v/>
      </c>
      <c r="AO129" s="185" t="str">
        <f t="shared" si="411"/>
        <v/>
      </c>
      <c r="AP129" s="186" t="str">
        <f>IF(D128&lt;&gt;"",VLOOKUP(D128,$AU$2:$AV$6,2,FALSE),"")</f>
        <v/>
      </c>
      <c r="AQ129" s="183">
        <f t="shared" ref="AQ129" si="412">ROUNDDOWN(AL129/$AL$6,2)</f>
        <v>0</v>
      </c>
      <c r="AR129" s="183">
        <f t="shared" ref="AR129" si="413">IF(AP129=1,"",AQ129)</f>
        <v>0</v>
      </c>
    </row>
    <row r="130" spans="1:44" ht="15.95" hidden="1" customHeight="1" x14ac:dyDescent="0.15">
      <c r="A130" s="134"/>
      <c r="B130" s="390" t="s">
        <v>236</v>
      </c>
      <c r="C130" s="381"/>
      <c r="D130" s="383"/>
      <c r="E130" s="385"/>
      <c r="F130" s="167" t="s">
        <v>162</v>
      </c>
      <c r="G130" s="189"/>
      <c r="H130" s="169"/>
      <c r="I130" s="168"/>
      <c r="J130" s="168"/>
      <c r="K130" s="168"/>
      <c r="L130" s="168"/>
      <c r="M130" s="170"/>
      <c r="N130" s="189"/>
      <c r="O130" s="169"/>
      <c r="P130" s="168"/>
      <c r="Q130" s="168"/>
      <c r="R130" s="168"/>
      <c r="S130" s="168"/>
      <c r="T130" s="170"/>
      <c r="U130" s="189"/>
      <c r="V130" s="169"/>
      <c r="W130" s="168"/>
      <c r="X130" s="168"/>
      <c r="Y130" s="168"/>
      <c r="Z130" s="168"/>
      <c r="AA130" s="170"/>
      <c r="AB130" s="189"/>
      <c r="AC130" s="169"/>
      <c r="AD130" s="168"/>
      <c r="AE130" s="168"/>
      <c r="AF130" s="168"/>
      <c r="AG130" s="168"/>
      <c r="AH130" s="170"/>
      <c r="AI130" s="190"/>
      <c r="AJ130" s="169"/>
      <c r="AK130" s="169"/>
      <c r="AL130" s="172">
        <f t="shared" ref="AL130" si="414">SUM(G131:AK131)</f>
        <v>0</v>
      </c>
      <c r="AM130" s="173"/>
      <c r="AN130" s="174"/>
      <c r="AO130" s="175"/>
      <c r="AP130" s="173"/>
      <c r="AQ130" s="176"/>
      <c r="AR130" s="176"/>
    </row>
    <row r="131" spans="1:44" ht="15.95" hidden="1" customHeight="1" x14ac:dyDescent="0.15">
      <c r="A131" s="134"/>
      <c r="B131" s="390"/>
      <c r="C131" s="391"/>
      <c r="D131" s="392"/>
      <c r="E131" s="393"/>
      <c r="F131" s="177" t="s">
        <v>165</v>
      </c>
      <c r="G131" s="178" t="str">
        <f t="shared" ref="G131:AK131" si="415">IF(G130&lt;&gt;"",VLOOKUP(G130,$AC$164:$AL$187,9,FALSE),"")</f>
        <v/>
      </c>
      <c r="H131" s="179" t="str">
        <f t="shared" si="415"/>
        <v/>
      </c>
      <c r="I131" s="179" t="str">
        <f t="shared" si="415"/>
        <v/>
      </c>
      <c r="J131" s="179" t="str">
        <f t="shared" si="415"/>
        <v/>
      </c>
      <c r="K131" s="179" t="str">
        <f t="shared" si="415"/>
        <v/>
      </c>
      <c r="L131" s="179" t="str">
        <f t="shared" si="415"/>
        <v/>
      </c>
      <c r="M131" s="180" t="str">
        <f t="shared" si="415"/>
        <v/>
      </c>
      <c r="N131" s="178" t="str">
        <f t="shared" si="415"/>
        <v/>
      </c>
      <c r="O131" s="179" t="str">
        <f t="shared" si="415"/>
        <v/>
      </c>
      <c r="P131" s="179" t="str">
        <f t="shared" si="415"/>
        <v/>
      </c>
      <c r="Q131" s="179" t="str">
        <f t="shared" si="415"/>
        <v/>
      </c>
      <c r="R131" s="179" t="str">
        <f t="shared" si="415"/>
        <v/>
      </c>
      <c r="S131" s="179" t="str">
        <f t="shared" si="415"/>
        <v/>
      </c>
      <c r="T131" s="180" t="str">
        <f t="shared" si="415"/>
        <v/>
      </c>
      <c r="U131" s="178" t="str">
        <f t="shared" si="415"/>
        <v/>
      </c>
      <c r="V131" s="179" t="str">
        <f t="shared" si="415"/>
        <v/>
      </c>
      <c r="W131" s="179" t="str">
        <f t="shared" si="415"/>
        <v/>
      </c>
      <c r="X131" s="179" t="str">
        <f t="shared" si="415"/>
        <v/>
      </c>
      <c r="Y131" s="179" t="str">
        <f t="shared" si="415"/>
        <v/>
      </c>
      <c r="Z131" s="179" t="str">
        <f t="shared" si="415"/>
        <v/>
      </c>
      <c r="AA131" s="180" t="str">
        <f t="shared" si="415"/>
        <v/>
      </c>
      <c r="AB131" s="178" t="str">
        <f t="shared" si="415"/>
        <v/>
      </c>
      <c r="AC131" s="179" t="str">
        <f t="shared" si="415"/>
        <v/>
      </c>
      <c r="AD131" s="179" t="str">
        <f t="shared" si="415"/>
        <v/>
      </c>
      <c r="AE131" s="179" t="str">
        <f t="shared" si="415"/>
        <v/>
      </c>
      <c r="AF131" s="179" t="str">
        <f t="shared" si="415"/>
        <v/>
      </c>
      <c r="AG131" s="179" t="str">
        <f t="shared" si="415"/>
        <v/>
      </c>
      <c r="AH131" s="180" t="str">
        <f t="shared" si="415"/>
        <v/>
      </c>
      <c r="AI131" s="181" t="str">
        <f t="shared" si="415"/>
        <v/>
      </c>
      <c r="AJ131" s="179" t="str">
        <f t="shared" si="415"/>
        <v/>
      </c>
      <c r="AK131" s="179" t="str">
        <f t="shared" si="415"/>
        <v/>
      </c>
      <c r="AL131" s="182">
        <f t="shared" ref="AL131" si="416">SUM(G131:AH131)</f>
        <v>0</v>
      </c>
      <c r="AM131" s="183">
        <f t="shared" ref="AM131" si="417">AL131/4</f>
        <v>0</v>
      </c>
      <c r="AN131" s="184" t="str">
        <f t="shared" ref="AN131:AO131" si="418">IF(C130="","",C130)</f>
        <v/>
      </c>
      <c r="AO131" s="185" t="str">
        <f t="shared" si="418"/>
        <v/>
      </c>
      <c r="AP131" s="186" t="str">
        <f>IF(D130&lt;&gt;"",VLOOKUP(D130,$AU$2:$AV$6,2,FALSE),"")</f>
        <v/>
      </c>
      <c r="AQ131" s="183">
        <f t="shared" ref="AQ131" si="419">ROUNDDOWN(AL131/$AL$6,2)</f>
        <v>0</v>
      </c>
      <c r="AR131" s="183">
        <f t="shared" ref="AR131" si="420">IF(AP131=1,"",AQ131)</f>
        <v>0</v>
      </c>
    </row>
    <row r="132" spans="1:44" ht="15.95" hidden="1" customHeight="1" x14ac:dyDescent="0.15">
      <c r="A132" s="134"/>
      <c r="B132" s="390" t="s">
        <v>237</v>
      </c>
      <c r="C132" s="381"/>
      <c r="D132" s="383"/>
      <c r="E132" s="385"/>
      <c r="F132" s="167" t="s">
        <v>162</v>
      </c>
      <c r="G132" s="189"/>
      <c r="H132" s="169"/>
      <c r="I132" s="168"/>
      <c r="J132" s="168"/>
      <c r="K132" s="168"/>
      <c r="L132" s="168"/>
      <c r="M132" s="170"/>
      <c r="N132" s="189"/>
      <c r="O132" s="169"/>
      <c r="P132" s="168"/>
      <c r="Q132" s="168"/>
      <c r="R132" s="168"/>
      <c r="S132" s="168"/>
      <c r="T132" s="170"/>
      <c r="U132" s="189"/>
      <c r="V132" s="169"/>
      <c r="W132" s="168"/>
      <c r="X132" s="168"/>
      <c r="Y132" s="168"/>
      <c r="Z132" s="168"/>
      <c r="AA132" s="170"/>
      <c r="AB132" s="189"/>
      <c r="AC132" s="169"/>
      <c r="AD132" s="168"/>
      <c r="AE132" s="168"/>
      <c r="AF132" s="168"/>
      <c r="AG132" s="168"/>
      <c r="AH132" s="170"/>
      <c r="AI132" s="190"/>
      <c r="AJ132" s="169"/>
      <c r="AK132" s="169"/>
      <c r="AL132" s="172">
        <f t="shared" ref="AL132" si="421">SUM(G133:AK133)</f>
        <v>0</v>
      </c>
      <c r="AM132" s="173"/>
      <c r="AN132" s="174"/>
      <c r="AO132" s="175"/>
      <c r="AP132" s="173"/>
      <c r="AQ132" s="176"/>
      <c r="AR132" s="176"/>
    </row>
    <row r="133" spans="1:44" ht="15.95" hidden="1" customHeight="1" x14ac:dyDescent="0.15">
      <c r="A133" s="134"/>
      <c r="B133" s="390"/>
      <c r="C133" s="391"/>
      <c r="D133" s="392"/>
      <c r="E133" s="393"/>
      <c r="F133" s="177" t="s">
        <v>165</v>
      </c>
      <c r="G133" s="178" t="str">
        <f t="shared" ref="G133:AK133" si="422">IF(G132&lt;&gt;"",VLOOKUP(G132,$AC$164:$AL$187,9,FALSE),"")</f>
        <v/>
      </c>
      <c r="H133" s="179" t="str">
        <f t="shared" si="422"/>
        <v/>
      </c>
      <c r="I133" s="179" t="str">
        <f t="shared" si="422"/>
        <v/>
      </c>
      <c r="J133" s="179" t="str">
        <f t="shared" si="422"/>
        <v/>
      </c>
      <c r="K133" s="179" t="str">
        <f t="shared" si="422"/>
        <v/>
      </c>
      <c r="L133" s="179" t="str">
        <f t="shared" si="422"/>
        <v/>
      </c>
      <c r="M133" s="180" t="str">
        <f t="shared" si="422"/>
        <v/>
      </c>
      <c r="N133" s="178" t="str">
        <f t="shared" si="422"/>
        <v/>
      </c>
      <c r="O133" s="179" t="str">
        <f t="shared" si="422"/>
        <v/>
      </c>
      <c r="P133" s="179" t="str">
        <f t="shared" si="422"/>
        <v/>
      </c>
      <c r="Q133" s="179" t="str">
        <f t="shared" si="422"/>
        <v/>
      </c>
      <c r="R133" s="179" t="str">
        <f t="shared" si="422"/>
        <v/>
      </c>
      <c r="S133" s="179" t="str">
        <f t="shared" si="422"/>
        <v/>
      </c>
      <c r="T133" s="180" t="str">
        <f t="shared" si="422"/>
        <v/>
      </c>
      <c r="U133" s="178" t="str">
        <f t="shared" si="422"/>
        <v/>
      </c>
      <c r="V133" s="179" t="str">
        <f t="shared" si="422"/>
        <v/>
      </c>
      <c r="W133" s="179" t="str">
        <f t="shared" si="422"/>
        <v/>
      </c>
      <c r="X133" s="179" t="str">
        <f t="shared" si="422"/>
        <v/>
      </c>
      <c r="Y133" s="179" t="str">
        <f t="shared" si="422"/>
        <v/>
      </c>
      <c r="Z133" s="179" t="str">
        <f t="shared" si="422"/>
        <v/>
      </c>
      <c r="AA133" s="180" t="str">
        <f t="shared" si="422"/>
        <v/>
      </c>
      <c r="AB133" s="178" t="str">
        <f t="shared" si="422"/>
        <v/>
      </c>
      <c r="AC133" s="179" t="str">
        <f t="shared" si="422"/>
        <v/>
      </c>
      <c r="AD133" s="179" t="str">
        <f t="shared" si="422"/>
        <v/>
      </c>
      <c r="AE133" s="179" t="str">
        <f t="shared" si="422"/>
        <v/>
      </c>
      <c r="AF133" s="179" t="str">
        <f t="shared" si="422"/>
        <v/>
      </c>
      <c r="AG133" s="179" t="str">
        <f t="shared" si="422"/>
        <v/>
      </c>
      <c r="AH133" s="180" t="str">
        <f t="shared" si="422"/>
        <v/>
      </c>
      <c r="AI133" s="181" t="str">
        <f t="shared" si="422"/>
        <v/>
      </c>
      <c r="AJ133" s="179" t="str">
        <f t="shared" si="422"/>
        <v/>
      </c>
      <c r="AK133" s="179" t="str">
        <f t="shared" si="422"/>
        <v/>
      </c>
      <c r="AL133" s="182">
        <f t="shared" ref="AL133" si="423">SUM(G133:AH133)</f>
        <v>0</v>
      </c>
      <c r="AM133" s="183">
        <f t="shared" ref="AM133" si="424">AL133/4</f>
        <v>0</v>
      </c>
      <c r="AN133" s="184" t="str">
        <f t="shared" ref="AN133:AO133" si="425">IF(C132="","",C132)</f>
        <v/>
      </c>
      <c r="AO133" s="185" t="str">
        <f t="shared" si="425"/>
        <v/>
      </c>
      <c r="AP133" s="186" t="str">
        <f>IF(D132&lt;&gt;"",VLOOKUP(D132,$AU$2:$AV$6,2,FALSE),"")</f>
        <v/>
      </c>
      <c r="AQ133" s="183">
        <f t="shared" ref="AQ133" si="426">ROUNDDOWN(AL133/$AL$6,2)</f>
        <v>0</v>
      </c>
      <c r="AR133" s="183">
        <f t="shared" ref="AR133" si="427">IF(AP133=1,"",AQ133)</f>
        <v>0</v>
      </c>
    </row>
    <row r="134" spans="1:44" ht="15.95" hidden="1" customHeight="1" x14ac:dyDescent="0.15">
      <c r="A134" s="134"/>
      <c r="B134" s="390" t="s">
        <v>238</v>
      </c>
      <c r="C134" s="381"/>
      <c r="D134" s="383"/>
      <c r="E134" s="385"/>
      <c r="F134" s="167" t="s">
        <v>162</v>
      </c>
      <c r="G134" s="189"/>
      <c r="H134" s="169"/>
      <c r="I134" s="168"/>
      <c r="J134" s="168"/>
      <c r="K134" s="168"/>
      <c r="L134" s="168"/>
      <c r="M134" s="170"/>
      <c r="N134" s="189"/>
      <c r="O134" s="169"/>
      <c r="P134" s="168"/>
      <c r="Q134" s="168"/>
      <c r="R134" s="168"/>
      <c r="S134" s="168"/>
      <c r="T134" s="170"/>
      <c r="U134" s="189"/>
      <c r="V134" s="169"/>
      <c r="W134" s="168"/>
      <c r="X134" s="168"/>
      <c r="Y134" s="168"/>
      <c r="Z134" s="168"/>
      <c r="AA134" s="170"/>
      <c r="AB134" s="189"/>
      <c r="AC134" s="169"/>
      <c r="AD134" s="168"/>
      <c r="AE134" s="168"/>
      <c r="AF134" s="168"/>
      <c r="AG134" s="168"/>
      <c r="AH134" s="170"/>
      <c r="AI134" s="190"/>
      <c r="AJ134" s="169"/>
      <c r="AK134" s="169"/>
      <c r="AL134" s="172">
        <f t="shared" ref="AL134" si="428">SUM(G135:AK135)</f>
        <v>0</v>
      </c>
      <c r="AM134" s="173"/>
      <c r="AN134" s="174"/>
      <c r="AO134" s="175"/>
      <c r="AP134" s="173"/>
      <c r="AQ134" s="176"/>
      <c r="AR134" s="176"/>
    </row>
    <row r="135" spans="1:44" ht="15.95" hidden="1" customHeight="1" x14ac:dyDescent="0.15">
      <c r="A135" s="134"/>
      <c r="B135" s="390"/>
      <c r="C135" s="391"/>
      <c r="D135" s="392"/>
      <c r="E135" s="393"/>
      <c r="F135" s="177" t="s">
        <v>165</v>
      </c>
      <c r="G135" s="178" t="str">
        <f t="shared" ref="G135:AK135" si="429">IF(G134&lt;&gt;"",VLOOKUP(G134,$AC$164:$AL$187,9,FALSE),"")</f>
        <v/>
      </c>
      <c r="H135" s="179" t="str">
        <f t="shared" si="429"/>
        <v/>
      </c>
      <c r="I135" s="179" t="str">
        <f t="shared" si="429"/>
        <v/>
      </c>
      <c r="J135" s="179" t="str">
        <f t="shared" si="429"/>
        <v/>
      </c>
      <c r="K135" s="179" t="str">
        <f t="shared" si="429"/>
        <v/>
      </c>
      <c r="L135" s="179" t="str">
        <f t="shared" si="429"/>
        <v/>
      </c>
      <c r="M135" s="180" t="str">
        <f t="shared" si="429"/>
        <v/>
      </c>
      <c r="N135" s="178" t="str">
        <f t="shared" si="429"/>
        <v/>
      </c>
      <c r="O135" s="179" t="str">
        <f t="shared" si="429"/>
        <v/>
      </c>
      <c r="P135" s="179" t="str">
        <f t="shared" si="429"/>
        <v/>
      </c>
      <c r="Q135" s="179" t="str">
        <f t="shared" si="429"/>
        <v/>
      </c>
      <c r="R135" s="179" t="str">
        <f t="shared" si="429"/>
        <v/>
      </c>
      <c r="S135" s="179" t="str">
        <f t="shared" si="429"/>
        <v/>
      </c>
      <c r="T135" s="180" t="str">
        <f t="shared" si="429"/>
        <v/>
      </c>
      <c r="U135" s="178" t="str">
        <f t="shared" si="429"/>
        <v/>
      </c>
      <c r="V135" s="179" t="str">
        <f t="shared" si="429"/>
        <v/>
      </c>
      <c r="W135" s="179" t="str">
        <f t="shared" si="429"/>
        <v/>
      </c>
      <c r="X135" s="179" t="str">
        <f t="shared" si="429"/>
        <v/>
      </c>
      <c r="Y135" s="179" t="str">
        <f t="shared" si="429"/>
        <v/>
      </c>
      <c r="Z135" s="179" t="str">
        <f t="shared" si="429"/>
        <v/>
      </c>
      <c r="AA135" s="180" t="str">
        <f t="shared" si="429"/>
        <v/>
      </c>
      <c r="AB135" s="178" t="str">
        <f t="shared" si="429"/>
        <v/>
      </c>
      <c r="AC135" s="179" t="str">
        <f t="shared" si="429"/>
        <v/>
      </c>
      <c r="AD135" s="179" t="str">
        <f t="shared" si="429"/>
        <v/>
      </c>
      <c r="AE135" s="179" t="str">
        <f t="shared" si="429"/>
        <v/>
      </c>
      <c r="AF135" s="179" t="str">
        <f t="shared" si="429"/>
        <v/>
      </c>
      <c r="AG135" s="179" t="str">
        <f t="shared" si="429"/>
        <v/>
      </c>
      <c r="AH135" s="180" t="str">
        <f t="shared" si="429"/>
        <v/>
      </c>
      <c r="AI135" s="181" t="str">
        <f t="shared" si="429"/>
        <v/>
      </c>
      <c r="AJ135" s="179" t="str">
        <f t="shared" si="429"/>
        <v/>
      </c>
      <c r="AK135" s="179" t="str">
        <f t="shared" si="429"/>
        <v/>
      </c>
      <c r="AL135" s="182">
        <f t="shared" ref="AL135" si="430">SUM(G135:AH135)</f>
        <v>0</v>
      </c>
      <c r="AM135" s="183">
        <f t="shared" ref="AM135" si="431">AL135/4</f>
        <v>0</v>
      </c>
      <c r="AN135" s="184" t="str">
        <f t="shared" ref="AN135:AO135" si="432">IF(C134="","",C134)</f>
        <v/>
      </c>
      <c r="AO135" s="185" t="str">
        <f t="shared" si="432"/>
        <v/>
      </c>
      <c r="AP135" s="186" t="str">
        <f>IF(D134&lt;&gt;"",VLOOKUP(D134,$AU$2:$AV$6,2,FALSE),"")</f>
        <v/>
      </c>
      <c r="AQ135" s="183">
        <f t="shared" ref="AQ135" si="433">ROUNDDOWN(AL135/$AL$6,2)</f>
        <v>0</v>
      </c>
      <c r="AR135" s="183">
        <f t="shared" ref="AR135" si="434">IF(AP135=1,"",AQ135)</f>
        <v>0</v>
      </c>
    </row>
    <row r="136" spans="1:44" ht="15.95" hidden="1" customHeight="1" x14ac:dyDescent="0.15">
      <c r="A136" s="134"/>
      <c r="B136" s="390" t="s">
        <v>239</v>
      </c>
      <c r="C136" s="381"/>
      <c r="D136" s="383"/>
      <c r="E136" s="385"/>
      <c r="F136" s="167" t="s">
        <v>162</v>
      </c>
      <c r="G136" s="189"/>
      <c r="H136" s="169"/>
      <c r="I136" s="168"/>
      <c r="J136" s="168"/>
      <c r="K136" s="168"/>
      <c r="L136" s="168"/>
      <c r="M136" s="170"/>
      <c r="N136" s="189"/>
      <c r="O136" s="169"/>
      <c r="P136" s="168"/>
      <c r="Q136" s="168"/>
      <c r="R136" s="168"/>
      <c r="S136" s="168"/>
      <c r="T136" s="170"/>
      <c r="U136" s="189"/>
      <c r="V136" s="169"/>
      <c r="W136" s="168"/>
      <c r="X136" s="168"/>
      <c r="Y136" s="168"/>
      <c r="Z136" s="168"/>
      <c r="AA136" s="170"/>
      <c r="AB136" s="189"/>
      <c r="AC136" s="169"/>
      <c r="AD136" s="168"/>
      <c r="AE136" s="168"/>
      <c r="AF136" s="168"/>
      <c r="AG136" s="168"/>
      <c r="AH136" s="170"/>
      <c r="AI136" s="190"/>
      <c r="AJ136" s="169"/>
      <c r="AK136" s="169"/>
      <c r="AL136" s="172">
        <f t="shared" ref="AL136" si="435">SUM(G137:AK137)</f>
        <v>0</v>
      </c>
      <c r="AM136" s="173"/>
      <c r="AN136" s="174"/>
      <c r="AO136" s="175"/>
      <c r="AP136" s="173"/>
      <c r="AQ136" s="176"/>
      <c r="AR136" s="176"/>
    </row>
    <row r="137" spans="1:44" ht="15.95" hidden="1" customHeight="1" x14ac:dyDescent="0.15">
      <c r="A137" s="134"/>
      <c r="B137" s="390"/>
      <c r="C137" s="391"/>
      <c r="D137" s="392"/>
      <c r="E137" s="393"/>
      <c r="F137" s="177" t="s">
        <v>165</v>
      </c>
      <c r="G137" s="178" t="str">
        <f t="shared" ref="G137:AK137" si="436">IF(G136&lt;&gt;"",VLOOKUP(G136,$AC$164:$AL$187,9,FALSE),"")</f>
        <v/>
      </c>
      <c r="H137" s="179" t="str">
        <f t="shared" si="436"/>
        <v/>
      </c>
      <c r="I137" s="179" t="str">
        <f t="shared" si="436"/>
        <v/>
      </c>
      <c r="J137" s="179" t="str">
        <f t="shared" si="436"/>
        <v/>
      </c>
      <c r="K137" s="179" t="str">
        <f t="shared" si="436"/>
        <v/>
      </c>
      <c r="L137" s="179" t="str">
        <f t="shared" si="436"/>
        <v/>
      </c>
      <c r="M137" s="180" t="str">
        <f t="shared" si="436"/>
        <v/>
      </c>
      <c r="N137" s="178" t="str">
        <f t="shared" si="436"/>
        <v/>
      </c>
      <c r="O137" s="179" t="str">
        <f t="shared" si="436"/>
        <v/>
      </c>
      <c r="P137" s="179" t="str">
        <f t="shared" si="436"/>
        <v/>
      </c>
      <c r="Q137" s="179" t="str">
        <f t="shared" si="436"/>
        <v/>
      </c>
      <c r="R137" s="179" t="str">
        <f t="shared" si="436"/>
        <v/>
      </c>
      <c r="S137" s="179" t="str">
        <f t="shared" si="436"/>
        <v/>
      </c>
      <c r="T137" s="180" t="str">
        <f t="shared" si="436"/>
        <v/>
      </c>
      <c r="U137" s="178" t="str">
        <f t="shared" si="436"/>
        <v/>
      </c>
      <c r="V137" s="179" t="str">
        <f t="shared" si="436"/>
        <v/>
      </c>
      <c r="W137" s="179" t="str">
        <f t="shared" si="436"/>
        <v/>
      </c>
      <c r="X137" s="179" t="str">
        <f t="shared" si="436"/>
        <v/>
      </c>
      <c r="Y137" s="179" t="str">
        <f t="shared" si="436"/>
        <v/>
      </c>
      <c r="Z137" s="179" t="str">
        <f t="shared" si="436"/>
        <v/>
      </c>
      <c r="AA137" s="180" t="str">
        <f t="shared" si="436"/>
        <v/>
      </c>
      <c r="AB137" s="178" t="str">
        <f t="shared" si="436"/>
        <v/>
      </c>
      <c r="AC137" s="179" t="str">
        <f t="shared" si="436"/>
        <v/>
      </c>
      <c r="AD137" s="179" t="str">
        <f t="shared" si="436"/>
        <v/>
      </c>
      <c r="AE137" s="179" t="str">
        <f t="shared" si="436"/>
        <v/>
      </c>
      <c r="AF137" s="179" t="str">
        <f t="shared" si="436"/>
        <v/>
      </c>
      <c r="AG137" s="179" t="str">
        <f t="shared" si="436"/>
        <v/>
      </c>
      <c r="AH137" s="180" t="str">
        <f t="shared" si="436"/>
        <v/>
      </c>
      <c r="AI137" s="181" t="str">
        <f t="shared" si="436"/>
        <v/>
      </c>
      <c r="AJ137" s="179" t="str">
        <f t="shared" si="436"/>
        <v/>
      </c>
      <c r="AK137" s="179" t="str">
        <f t="shared" si="436"/>
        <v/>
      </c>
      <c r="AL137" s="182">
        <f t="shared" ref="AL137" si="437">SUM(G137:AH137)</f>
        <v>0</v>
      </c>
      <c r="AM137" s="183">
        <f t="shared" ref="AM137" si="438">AL137/4</f>
        <v>0</v>
      </c>
      <c r="AN137" s="184" t="str">
        <f t="shared" ref="AN137:AO137" si="439">IF(C136="","",C136)</f>
        <v/>
      </c>
      <c r="AO137" s="185" t="str">
        <f t="shared" si="439"/>
        <v/>
      </c>
      <c r="AP137" s="186" t="str">
        <f>IF(D136&lt;&gt;"",VLOOKUP(D136,$AU$2:$AV$6,2,FALSE),"")</f>
        <v/>
      </c>
      <c r="AQ137" s="183">
        <f t="shared" ref="AQ137" si="440">ROUNDDOWN(AL137/$AL$6,2)</f>
        <v>0</v>
      </c>
      <c r="AR137" s="183">
        <f t="shared" ref="AR137" si="441">IF(AP137=1,"",AQ137)</f>
        <v>0</v>
      </c>
    </row>
    <row r="138" spans="1:44" ht="15.95" customHeight="1" x14ac:dyDescent="0.15">
      <c r="A138" s="262"/>
      <c r="B138" s="390" t="s">
        <v>240</v>
      </c>
      <c r="C138" s="381"/>
      <c r="D138" s="383"/>
      <c r="E138" s="385"/>
      <c r="F138" s="167" t="s">
        <v>162</v>
      </c>
      <c r="G138" s="189"/>
      <c r="H138" s="169"/>
      <c r="I138" s="168"/>
      <c r="J138" s="168"/>
      <c r="K138" s="168"/>
      <c r="L138" s="168"/>
      <c r="M138" s="170"/>
      <c r="N138" s="189"/>
      <c r="O138" s="169"/>
      <c r="P138" s="168"/>
      <c r="Q138" s="168"/>
      <c r="R138" s="168"/>
      <c r="S138" s="168"/>
      <c r="T138" s="170"/>
      <c r="U138" s="189"/>
      <c r="V138" s="169"/>
      <c r="W138" s="168"/>
      <c r="X138" s="168"/>
      <c r="Y138" s="168"/>
      <c r="Z138" s="168"/>
      <c r="AA138" s="170"/>
      <c r="AB138" s="189"/>
      <c r="AC138" s="169"/>
      <c r="AD138" s="168"/>
      <c r="AE138" s="168"/>
      <c r="AF138" s="168"/>
      <c r="AG138" s="168"/>
      <c r="AH138" s="170"/>
      <c r="AI138" s="190"/>
      <c r="AJ138" s="169"/>
      <c r="AK138" s="169"/>
      <c r="AL138" s="172">
        <f t="shared" ref="AL138" si="442">SUM(G139:AK139)</f>
        <v>0</v>
      </c>
      <c r="AM138" s="173"/>
      <c r="AN138" s="174"/>
      <c r="AO138" s="175"/>
      <c r="AP138" s="173"/>
      <c r="AQ138" s="176"/>
      <c r="AR138" s="176"/>
    </row>
    <row r="139" spans="1:44" ht="15.95" customHeight="1" thickBot="1" x14ac:dyDescent="0.2">
      <c r="A139" s="263"/>
      <c r="B139" s="394"/>
      <c r="C139" s="391"/>
      <c r="D139" s="392"/>
      <c r="E139" s="393"/>
      <c r="F139" s="177" t="s">
        <v>165</v>
      </c>
      <c r="G139" s="178" t="str">
        <f t="shared" ref="G139:AK139" si="443">IF(G138&lt;&gt;"",VLOOKUP(G138,$AC$164:$AL$187,9,FALSE),"")</f>
        <v/>
      </c>
      <c r="H139" s="179" t="str">
        <f t="shared" si="443"/>
        <v/>
      </c>
      <c r="I139" s="179" t="str">
        <f t="shared" si="443"/>
        <v/>
      </c>
      <c r="J139" s="179" t="str">
        <f t="shared" si="443"/>
        <v/>
      </c>
      <c r="K139" s="179" t="str">
        <f t="shared" si="443"/>
        <v/>
      </c>
      <c r="L139" s="179" t="str">
        <f t="shared" si="443"/>
        <v/>
      </c>
      <c r="M139" s="180" t="str">
        <f t="shared" si="443"/>
        <v/>
      </c>
      <c r="N139" s="178" t="str">
        <f t="shared" si="443"/>
        <v/>
      </c>
      <c r="O139" s="179" t="str">
        <f t="shared" si="443"/>
        <v/>
      </c>
      <c r="P139" s="179" t="str">
        <f t="shared" si="443"/>
        <v/>
      </c>
      <c r="Q139" s="179" t="str">
        <f t="shared" si="443"/>
        <v/>
      </c>
      <c r="R139" s="179" t="str">
        <f t="shared" si="443"/>
        <v/>
      </c>
      <c r="S139" s="179" t="str">
        <f t="shared" si="443"/>
        <v/>
      </c>
      <c r="T139" s="180" t="str">
        <f t="shared" si="443"/>
        <v/>
      </c>
      <c r="U139" s="178" t="str">
        <f t="shared" si="443"/>
        <v/>
      </c>
      <c r="V139" s="179" t="str">
        <f t="shared" si="443"/>
        <v/>
      </c>
      <c r="W139" s="179" t="str">
        <f t="shared" si="443"/>
        <v/>
      </c>
      <c r="X139" s="179" t="str">
        <f t="shared" si="443"/>
        <v/>
      </c>
      <c r="Y139" s="179" t="str">
        <f t="shared" si="443"/>
        <v/>
      </c>
      <c r="Z139" s="179" t="str">
        <f t="shared" si="443"/>
        <v/>
      </c>
      <c r="AA139" s="180" t="str">
        <f t="shared" si="443"/>
        <v/>
      </c>
      <c r="AB139" s="178" t="str">
        <f t="shared" si="443"/>
        <v/>
      </c>
      <c r="AC139" s="179" t="str">
        <f t="shared" si="443"/>
        <v/>
      </c>
      <c r="AD139" s="179" t="str">
        <f t="shared" si="443"/>
        <v/>
      </c>
      <c r="AE139" s="179" t="str">
        <f t="shared" si="443"/>
        <v/>
      </c>
      <c r="AF139" s="179" t="str">
        <f t="shared" si="443"/>
        <v/>
      </c>
      <c r="AG139" s="179" t="str">
        <f t="shared" si="443"/>
        <v/>
      </c>
      <c r="AH139" s="180" t="str">
        <f t="shared" si="443"/>
        <v/>
      </c>
      <c r="AI139" s="181" t="str">
        <f t="shared" si="443"/>
        <v/>
      </c>
      <c r="AJ139" s="179" t="str">
        <f t="shared" si="443"/>
        <v/>
      </c>
      <c r="AK139" s="179" t="str">
        <f t="shared" si="443"/>
        <v/>
      </c>
      <c r="AL139" s="182">
        <f t="shared" ref="AL139" si="444">SUM(G139:AH139)</f>
        <v>0</v>
      </c>
      <c r="AM139" s="183">
        <f t="shared" ref="AM139" si="445">AL139/4</f>
        <v>0</v>
      </c>
      <c r="AN139" s="184" t="str">
        <f t="shared" ref="AN139:AO139" si="446">IF(C138="","",C138)</f>
        <v/>
      </c>
      <c r="AO139" s="185" t="str">
        <f t="shared" si="446"/>
        <v/>
      </c>
      <c r="AP139" s="186" t="str">
        <f>IF(D138&lt;&gt;"",VLOOKUP(D138,$AU$2:$AV$6,2,FALSE),"")</f>
        <v/>
      </c>
      <c r="AQ139" s="183">
        <f t="shared" ref="AQ139" si="447">ROUNDDOWN(AL139/$AL$6,2)</f>
        <v>0</v>
      </c>
      <c r="AR139" s="183">
        <f t="shared" ref="AR139" si="448">IF(AP139=1,"",AQ139)</f>
        <v>0</v>
      </c>
    </row>
    <row r="140" spans="1:44" ht="15.95" customHeight="1" thickTop="1" x14ac:dyDescent="0.15">
      <c r="A140" s="134"/>
      <c r="B140" s="191"/>
      <c r="C140" s="381"/>
      <c r="D140" s="383"/>
      <c r="E140" s="385"/>
      <c r="F140" s="167" t="s">
        <v>162</v>
      </c>
      <c r="G140" s="189"/>
      <c r="H140" s="169"/>
      <c r="I140" s="168"/>
      <c r="J140" s="168"/>
      <c r="K140" s="168"/>
      <c r="L140" s="168"/>
      <c r="M140" s="170"/>
      <c r="N140" s="189"/>
      <c r="O140" s="169"/>
      <c r="P140" s="168"/>
      <c r="Q140" s="168"/>
      <c r="R140" s="168"/>
      <c r="S140" s="168"/>
      <c r="T140" s="170"/>
      <c r="U140" s="189"/>
      <c r="V140" s="169"/>
      <c r="W140" s="168"/>
      <c r="X140" s="168"/>
      <c r="Y140" s="168"/>
      <c r="Z140" s="168"/>
      <c r="AA140" s="170"/>
      <c r="AB140" s="189"/>
      <c r="AC140" s="169"/>
      <c r="AD140" s="168"/>
      <c r="AE140" s="168"/>
      <c r="AF140" s="168"/>
      <c r="AG140" s="168"/>
      <c r="AH140" s="170"/>
      <c r="AI140" s="190"/>
      <c r="AJ140" s="169"/>
      <c r="AK140" s="169"/>
      <c r="AL140" s="172">
        <f t="shared" ref="AL140" si="449">SUM(G141:AK141)</f>
        <v>0</v>
      </c>
      <c r="AM140" s="173"/>
      <c r="AN140" s="174"/>
      <c r="AO140" s="175"/>
      <c r="AP140" s="173"/>
      <c r="AQ140" s="176"/>
      <c r="AR140" s="176"/>
    </row>
    <row r="141" spans="1:44" ht="15.95" customHeight="1" x14ac:dyDescent="0.15">
      <c r="A141" s="134"/>
      <c r="B141" s="191"/>
      <c r="C141" s="382"/>
      <c r="D141" s="384"/>
      <c r="E141" s="386"/>
      <c r="F141" s="177" t="s">
        <v>165</v>
      </c>
      <c r="G141" s="178" t="str">
        <f t="shared" ref="G141:AK141" si="450">IF(G140&lt;&gt;"",VLOOKUP(G140,$AC$164:$AL$187,9,FALSE),"")</f>
        <v/>
      </c>
      <c r="H141" s="179" t="str">
        <f t="shared" si="450"/>
        <v/>
      </c>
      <c r="I141" s="179" t="str">
        <f t="shared" si="450"/>
        <v/>
      </c>
      <c r="J141" s="179" t="str">
        <f t="shared" si="450"/>
        <v/>
      </c>
      <c r="K141" s="179" t="str">
        <f t="shared" si="450"/>
        <v/>
      </c>
      <c r="L141" s="179" t="str">
        <f t="shared" si="450"/>
        <v/>
      </c>
      <c r="M141" s="180" t="str">
        <f t="shared" si="450"/>
        <v/>
      </c>
      <c r="N141" s="178" t="str">
        <f t="shared" si="450"/>
        <v/>
      </c>
      <c r="O141" s="179" t="str">
        <f t="shared" si="450"/>
        <v/>
      </c>
      <c r="P141" s="179" t="str">
        <f t="shared" si="450"/>
        <v/>
      </c>
      <c r="Q141" s="179" t="str">
        <f t="shared" si="450"/>
        <v/>
      </c>
      <c r="R141" s="179" t="str">
        <f t="shared" si="450"/>
        <v/>
      </c>
      <c r="S141" s="179" t="str">
        <f t="shared" si="450"/>
        <v/>
      </c>
      <c r="T141" s="180" t="str">
        <f t="shared" si="450"/>
        <v/>
      </c>
      <c r="U141" s="178" t="str">
        <f t="shared" si="450"/>
        <v/>
      </c>
      <c r="V141" s="179" t="str">
        <f t="shared" si="450"/>
        <v/>
      </c>
      <c r="W141" s="179" t="str">
        <f t="shared" si="450"/>
        <v/>
      </c>
      <c r="X141" s="179" t="str">
        <f t="shared" si="450"/>
        <v/>
      </c>
      <c r="Y141" s="179" t="str">
        <f t="shared" si="450"/>
        <v/>
      </c>
      <c r="Z141" s="179" t="str">
        <f t="shared" si="450"/>
        <v/>
      </c>
      <c r="AA141" s="180" t="str">
        <f t="shared" si="450"/>
        <v/>
      </c>
      <c r="AB141" s="178" t="str">
        <f t="shared" si="450"/>
        <v/>
      </c>
      <c r="AC141" s="179" t="str">
        <f t="shared" si="450"/>
        <v/>
      </c>
      <c r="AD141" s="179" t="str">
        <f t="shared" si="450"/>
        <v/>
      </c>
      <c r="AE141" s="179" t="str">
        <f t="shared" si="450"/>
        <v/>
      </c>
      <c r="AF141" s="179" t="str">
        <f t="shared" si="450"/>
        <v/>
      </c>
      <c r="AG141" s="179" t="str">
        <f t="shared" si="450"/>
        <v/>
      </c>
      <c r="AH141" s="180" t="str">
        <f t="shared" si="450"/>
        <v/>
      </c>
      <c r="AI141" s="181" t="str">
        <f t="shared" si="450"/>
        <v/>
      </c>
      <c r="AJ141" s="179" t="str">
        <f t="shared" si="450"/>
        <v/>
      </c>
      <c r="AK141" s="179" t="str">
        <f t="shared" si="450"/>
        <v/>
      </c>
      <c r="AL141" s="182">
        <f t="shared" ref="AL141" si="451">SUM(G141:AH141)</f>
        <v>0</v>
      </c>
      <c r="AM141" s="192">
        <f t="shared" ref="AM141" si="452">AL141/4</f>
        <v>0</v>
      </c>
      <c r="AN141" s="184" t="str">
        <f t="shared" ref="AN141:AO141" si="453">IF(C140="","",C140)</f>
        <v/>
      </c>
      <c r="AO141" s="185" t="str">
        <f t="shared" si="453"/>
        <v/>
      </c>
      <c r="AP141" s="186" t="str">
        <f>IF(D140&lt;&gt;"",VLOOKUP(D140,$AU$2:$AV$6,2,FALSE),"")</f>
        <v/>
      </c>
      <c r="AQ141" s="183">
        <f t="shared" ref="AQ141" si="454">ROUNDDOWN(AL141/$AL$6,2)</f>
        <v>0</v>
      </c>
      <c r="AR141" s="183">
        <f t="shared" ref="AR141" si="455">IF(AP141=1,"",AQ141)</f>
        <v>0</v>
      </c>
    </row>
    <row r="142" spans="1:44" ht="8.25" customHeight="1" x14ac:dyDescent="0.15">
      <c r="A142" s="134"/>
      <c r="B142" s="6"/>
      <c r="C142" s="193"/>
      <c r="D142" s="194"/>
      <c r="E142" s="195"/>
      <c r="F142" s="196"/>
      <c r="G142" s="197"/>
      <c r="H142" s="198"/>
      <c r="I142" s="198"/>
      <c r="J142" s="198"/>
      <c r="K142" s="198"/>
      <c r="L142" s="198"/>
      <c r="M142" s="199"/>
      <c r="N142" s="197"/>
      <c r="O142" s="198"/>
      <c r="P142" s="198"/>
      <c r="Q142" s="198"/>
      <c r="R142" s="198"/>
      <c r="S142" s="198"/>
      <c r="T142" s="199"/>
      <c r="U142" s="197"/>
      <c r="V142" s="198"/>
      <c r="W142" s="198"/>
      <c r="X142" s="198"/>
      <c r="Y142" s="198"/>
      <c r="Z142" s="198"/>
      <c r="AA142" s="199"/>
      <c r="AB142" s="197"/>
      <c r="AC142" s="198"/>
      <c r="AD142" s="198"/>
      <c r="AE142" s="198"/>
      <c r="AF142" s="198"/>
      <c r="AG142" s="198"/>
      <c r="AH142" s="199"/>
      <c r="AI142" s="200"/>
      <c r="AJ142" s="198"/>
      <c r="AK142" s="198"/>
      <c r="AL142" s="201"/>
      <c r="AM142" s="202"/>
      <c r="AN142" s="203"/>
      <c r="AO142" s="204"/>
      <c r="AP142" s="205"/>
      <c r="AQ142" s="201"/>
      <c r="AR142" s="201"/>
    </row>
    <row r="143" spans="1:44" ht="15.95" customHeight="1" x14ac:dyDescent="0.15">
      <c r="A143" s="134"/>
      <c r="B143" s="6"/>
      <c r="C143" s="387" t="s">
        <v>345</v>
      </c>
      <c r="D143" s="388"/>
      <c r="E143" s="389"/>
      <c r="F143" s="206" t="s">
        <v>175</v>
      </c>
      <c r="G143" s="275">
        <f>COUNTIF(G10:G142,$F$143)</f>
        <v>0</v>
      </c>
      <c r="H143" s="276">
        <f t="shared" ref="H143:AK143" si="456">COUNTIF(H10:H142,$F$143)</f>
        <v>0</v>
      </c>
      <c r="I143" s="276">
        <f t="shared" si="456"/>
        <v>0</v>
      </c>
      <c r="J143" s="276">
        <f t="shared" si="456"/>
        <v>0</v>
      </c>
      <c r="K143" s="276">
        <f t="shared" si="456"/>
        <v>0</v>
      </c>
      <c r="L143" s="276">
        <f t="shared" si="456"/>
        <v>0</v>
      </c>
      <c r="M143" s="277">
        <f t="shared" si="456"/>
        <v>0</v>
      </c>
      <c r="N143" s="275">
        <f t="shared" si="456"/>
        <v>0</v>
      </c>
      <c r="O143" s="276">
        <f t="shared" si="456"/>
        <v>0</v>
      </c>
      <c r="P143" s="276">
        <f t="shared" si="456"/>
        <v>0</v>
      </c>
      <c r="Q143" s="276">
        <f t="shared" si="456"/>
        <v>0</v>
      </c>
      <c r="R143" s="276">
        <f t="shared" si="456"/>
        <v>0</v>
      </c>
      <c r="S143" s="276">
        <f t="shared" si="456"/>
        <v>0</v>
      </c>
      <c r="T143" s="277">
        <f t="shared" si="456"/>
        <v>0</v>
      </c>
      <c r="U143" s="275">
        <f t="shared" si="456"/>
        <v>0</v>
      </c>
      <c r="V143" s="276">
        <f t="shared" si="456"/>
        <v>0</v>
      </c>
      <c r="W143" s="276">
        <f t="shared" si="456"/>
        <v>0</v>
      </c>
      <c r="X143" s="276">
        <f t="shared" si="456"/>
        <v>0</v>
      </c>
      <c r="Y143" s="276">
        <f t="shared" si="456"/>
        <v>0</v>
      </c>
      <c r="Z143" s="276">
        <f t="shared" si="456"/>
        <v>0</v>
      </c>
      <c r="AA143" s="277">
        <f t="shared" si="456"/>
        <v>0</v>
      </c>
      <c r="AB143" s="275">
        <f t="shared" si="456"/>
        <v>0</v>
      </c>
      <c r="AC143" s="276">
        <f t="shared" si="456"/>
        <v>0</v>
      </c>
      <c r="AD143" s="276">
        <f t="shared" si="456"/>
        <v>0</v>
      </c>
      <c r="AE143" s="276">
        <f t="shared" si="456"/>
        <v>0</v>
      </c>
      <c r="AF143" s="276">
        <f t="shared" si="456"/>
        <v>0</v>
      </c>
      <c r="AG143" s="276">
        <f t="shared" si="456"/>
        <v>0</v>
      </c>
      <c r="AH143" s="277">
        <f t="shared" si="456"/>
        <v>0</v>
      </c>
      <c r="AI143" s="278">
        <f t="shared" si="456"/>
        <v>0</v>
      </c>
      <c r="AJ143" s="276">
        <f t="shared" si="456"/>
        <v>0</v>
      </c>
      <c r="AK143" s="276">
        <f t="shared" si="456"/>
        <v>0</v>
      </c>
      <c r="AL143" s="273">
        <f>SUM(G143:AK143)</f>
        <v>0</v>
      </c>
      <c r="AM143" s="211"/>
      <c r="AN143" s="212"/>
      <c r="AO143" s="213"/>
      <c r="AP143" s="214"/>
      <c r="AQ143" s="215"/>
      <c r="AR143" s="215"/>
    </row>
    <row r="144" spans="1:44" ht="15.95" customHeight="1" x14ac:dyDescent="0.15">
      <c r="A144" s="134"/>
      <c r="B144" s="6"/>
      <c r="C144" s="387"/>
      <c r="D144" s="388"/>
      <c r="E144" s="389"/>
      <c r="F144" s="206"/>
      <c r="G144" s="207"/>
      <c r="H144" s="208"/>
      <c r="I144" s="208"/>
      <c r="J144" s="208"/>
      <c r="K144" s="208"/>
      <c r="L144" s="208"/>
      <c r="M144" s="209"/>
      <c r="N144" s="207"/>
      <c r="O144" s="208"/>
      <c r="P144" s="208"/>
      <c r="Q144" s="208"/>
      <c r="R144" s="208"/>
      <c r="S144" s="208"/>
      <c r="T144" s="209"/>
      <c r="U144" s="207"/>
      <c r="V144" s="208"/>
      <c r="W144" s="208"/>
      <c r="X144" s="208"/>
      <c r="Y144" s="208"/>
      <c r="Z144" s="208"/>
      <c r="AA144" s="209"/>
      <c r="AB144" s="207"/>
      <c r="AC144" s="208"/>
      <c r="AD144" s="208"/>
      <c r="AE144" s="208"/>
      <c r="AF144" s="208"/>
      <c r="AG144" s="208"/>
      <c r="AH144" s="209"/>
      <c r="AI144" s="210"/>
      <c r="AJ144" s="208"/>
      <c r="AK144" s="208"/>
      <c r="AL144" s="274">
        <f>SUM(G143:AH143)</f>
        <v>0</v>
      </c>
      <c r="AM144" s="215"/>
      <c r="AN144" s="212"/>
      <c r="AO144" s="213"/>
      <c r="AP144" s="215"/>
      <c r="AQ144" s="215"/>
      <c r="AR144" s="215"/>
    </row>
    <row r="145" spans="1:44" x14ac:dyDescent="0.15">
      <c r="A145" s="134"/>
      <c r="C145" s="268"/>
      <c r="D145" s="142"/>
      <c r="E145" s="142"/>
      <c r="F145" s="142"/>
      <c r="G145" s="269"/>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0"/>
      <c r="AD145" s="270"/>
      <c r="AE145" s="270"/>
      <c r="AF145" s="270"/>
      <c r="AG145" s="270"/>
      <c r="AH145" s="270"/>
      <c r="AI145" s="270"/>
      <c r="AJ145" s="270"/>
      <c r="AK145" s="270"/>
      <c r="AL145" s="270"/>
      <c r="AM145" s="270"/>
      <c r="AN145" s="270"/>
      <c r="AO145" s="270"/>
      <c r="AP145" s="270"/>
      <c r="AQ145" s="270"/>
      <c r="AR145" s="270"/>
    </row>
    <row r="146" spans="1:44" x14ac:dyDescent="0.15">
      <c r="A146" s="134"/>
      <c r="C146" s="268"/>
      <c r="D146" s="142"/>
      <c r="E146" s="142"/>
      <c r="F146" s="142"/>
      <c r="G146" s="269"/>
      <c r="H146" s="270"/>
      <c r="I146" s="270"/>
      <c r="J146" s="270"/>
      <c r="K146" s="270"/>
      <c r="L146" s="270"/>
      <c r="M146" s="270"/>
      <c r="N146" s="270"/>
      <c r="O146" s="270"/>
      <c r="P146" s="270"/>
      <c r="Q146" s="270"/>
      <c r="R146" s="270"/>
      <c r="S146" s="270"/>
      <c r="T146" s="270"/>
      <c r="U146" s="270"/>
      <c r="V146" s="270"/>
      <c r="W146" s="270"/>
      <c r="X146" s="270"/>
      <c r="Y146" s="270"/>
      <c r="Z146" s="270"/>
      <c r="AA146" s="270"/>
      <c r="AB146" s="270"/>
      <c r="AC146" s="270"/>
      <c r="AD146" s="270"/>
      <c r="AE146" s="270"/>
      <c r="AF146" s="270"/>
      <c r="AG146" s="270"/>
      <c r="AH146" s="270"/>
      <c r="AI146" s="270"/>
      <c r="AJ146" s="270"/>
      <c r="AK146" s="270"/>
      <c r="AL146" s="270"/>
      <c r="AM146" s="270"/>
      <c r="AN146" s="270"/>
      <c r="AO146" s="270"/>
      <c r="AP146" s="270"/>
      <c r="AQ146" s="270"/>
      <c r="AR146" s="270"/>
    </row>
    <row r="147" spans="1:44" ht="14.25" x14ac:dyDescent="0.15">
      <c r="A147" s="134"/>
      <c r="C147" s="135" t="s">
        <v>365</v>
      </c>
      <c r="D147" s="142"/>
      <c r="E147" s="142"/>
      <c r="F147" s="142"/>
      <c r="G147" s="269"/>
      <c r="H147" s="270"/>
      <c r="I147" s="270"/>
      <c r="J147" s="270"/>
      <c r="K147" s="270"/>
      <c r="L147" s="270"/>
      <c r="M147" s="270"/>
      <c r="N147" s="270"/>
      <c r="O147" s="270"/>
      <c r="P147" s="270"/>
      <c r="Q147" s="270"/>
      <c r="R147" s="270"/>
      <c r="S147" s="270"/>
      <c r="T147" s="270"/>
      <c r="U147" s="270"/>
      <c r="V147" s="270"/>
      <c r="W147" s="270"/>
      <c r="X147" s="270"/>
      <c r="Y147" s="270"/>
      <c r="Z147" s="270"/>
      <c r="AA147" s="270"/>
      <c r="AB147" s="270"/>
      <c r="AC147" s="270"/>
      <c r="AD147" s="270"/>
      <c r="AE147" s="270"/>
      <c r="AF147" s="270"/>
      <c r="AG147" s="270"/>
      <c r="AH147" s="270"/>
      <c r="AI147" s="270"/>
      <c r="AJ147" s="270"/>
      <c r="AK147" s="270"/>
      <c r="AL147" s="270"/>
      <c r="AM147" s="270"/>
      <c r="AN147" s="270"/>
      <c r="AO147" s="270"/>
      <c r="AP147" s="270"/>
      <c r="AQ147" s="270"/>
      <c r="AR147" s="270"/>
    </row>
    <row r="148" spans="1:44" x14ac:dyDescent="0.15">
      <c r="A148" s="134"/>
      <c r="C148" s="268"/>
      <c r="D148" s="142"/>
      <c r="E148" s="142"/>
      <c r="F148" s="142"/>
      <c r="G148" s="269"/>
      <c r="H148" s="270"/>
      <c r="I148" s="270"/>
      <c r="J148" s="270"/>
      <c r="K148" s="270"/>
      <c r="L148" s="270"/>
      <c r="M148" s="270"/>
      <c r="N148" s="270"/>
      <c r="O148" s="270"/>
      <c r="P148" s="270"/>
      <c r="Q148" s="270"/>
      <c r="R148" s="270"/>
      <c r="S148" s="270"/>
      <c r="T148" s="270"/>
      <c r="U148" s="270"/>
      <c r="V148" s="270"/>
      <c r="W148" s="270"/>
      <c r="X148" s="270"/>
      <c r="Y148" s="270"/>
      <c r="Z148" s="270"/>
      <c r="AA148" s="270"/>
      <c r="AB148" s="270"/>
      <c r="AC148" s="270"/>
      <c r="AD148" s="270"/>
      <c r="AE148" s="270"/>
      <c r="AF148" s="270"/>
      <c r="AG148" s="270"/>
      <c r="AH148" s="270"/>
      <c r="AI148" s="270"/>
      <c r="AJ148" s="270"/>
      <c r="AK148" s="270"/>
      <c r="AL148" s="270"/>
      <c r="AM148" s="270"/>
      <c r="AN148" s="270"/>
      <c r="AO148" s="270"/>
      <c r="AP148" s="270"/>
      <c r="AQ148" s="270"/>
      <c r="AR148" s="270"/>
    </row>
    <row r="149" spans="1:44" x14ac:dyDescent="0.15">
      <c r="A149" s="134"/>
      <c r="C149" s="133" t="s">
        <v>343</v>
      </c>
      <c r="D149" s="142"/>
      <c r="E149" s="142"/>
      <c r="F149" s="142"/>
      <c r="G149" s="269"/>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0"/>
      <c r="AI149" s="270"/>
      <c r="AJ149" s="270"/>
      <c r="AK149" s="270"/>
      <c r="AL149" s="270"/>
      <c r="AM149" s="270"/>
      <c r="AN149" s="270"/>
      <c r="AO149" s="270"/>
      <c r="AP149" s="270"/>
      <c r="AQ149" s="270"/>
      <c r="AR149" s="270"/>
    </row>
    <row r="150" spans="1:44" x14ac:dyDescent="0.15">
      <c r="A150" s="134"/>
      <c r="C150" s="3" t="s">
        <v>241</v>
      </c>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c r="AQ150" s="142"/>
      <c r="AR150" s="142"/>
    </row>
    <row r="151" spans="1:44" x14ac:dyDescent="0.15">
      <c r="A151" s="134"/>
      <c r="C151" s="4" t="s">
        <v>242</v>
      </c>
      <c r="AF151" s="142"/>
      <c r="AG151" s="142"/>
      <c r="AH151" s="142"/>
      <c r="AI151" s="142"/>
      <c r="AJ151" s="142"/>
      <c r="AK151" s="142"/>
      <c r="AL151" s="142"/>
      <c r="AM151" s="142"/>
      <c r="AN151" s="142"/>
      <c r="AO151" s="142"/>
      <c r="AP151" s="142"/>
    </row>
    <row r="152" spans="1:44" x14ac:dyDescent="0.15">
      <c r="A152" s="134"/>
      <c r="C152" s="4" t="s">
        <v>243</v>
      </c>
      <c r="AF152" s="142"/>
      <c r="AG152" s="142"/>
      <c r="AH152" s="142"/>
      <c r="AI152" s="142"/>
      <c r="AJ152" s="142"/>
      <c r="AK152" s="142"/>
      <c r="AL152" s="142"/>
      <c r="AM152" s="142"/>
      <c r="AN152" s="142"/>
      <c r="AO152" s="142"/>
      <c r="AP152" s="142"/>
    </row>
    <row r="153" spans="1:44" x14ac:dyDescent="0.15">
      <c r="A153" s="134"/>
      <c r="C153" s="4"/>
      <c r="D153" s="5" t="s">
        <v>22</v>
      </c>
      <c r="AF153" s="142"/>
      <c r="AG153" s="142"/>
      <c r="AH153" s="142"/>
      <c r="AI153" s="142"/>
      <c r="AJ153" s="142"/>
      <c r="AK153" s="142"/>
      <c r="AL153" s="142"/>
      <c r="AM153" s="142"/>
      <c r="AN153" s="142"/>
      <c r="AO153" s="142"/>
      <c r="AP153" s="142"/>
    </row>
    <row r="154" spans="1:44" x14ac:dyDescent="0.15">
      <c r="A154" s="134"/>
      <c r="C154" s="4" t="s">
        <v>244</v>
      </c>
      <c r="AF154" s="142"/>
      <c r="AG154" s="142"/>
      <c r="AH154" s="142"/>
      <c r="AI154" s="142"/>
      <c r="AJ154" s="142"/>
      <c r="AK154" s="142"/>
      <c r="AL154" s="142"/>
      <c r="AM154" s="142"/>
      <c r="AN154" s="142"/>
      <c r="AO154" s="142"/>
      <c r="AP154" s="142"/>
    </row>
    <row r="155" spans="1:44" x14ac:dyDescent="0.15">
      <c r="A155" s="134"/>
      <c r="C155" s="4"/>
      <c r="D155" s="5" t="s">
        <v>245</v>
      </c>
      <c r="E155" s="5"/>
      <c r="F155" s="5"/>
      <c r="AF155" s="142"/>
      <c r="AG155" s="142"/>
      <c r="AH155" s="142"/>
      <c r="AI155" s="142"/>
      <c r="AJ155" s="142"/>
      <c r="AK155" s="142"/>
      <c r="AL155" s="142"/>
      <c r="AM155" s="142"/>
      <c r="AN155" s="142"/>
      <c r="AO155" s="142"/>
      <c r="AP155" s="142"/>
    </row>
    <row r="156" spans="1:44" x14ac:dyDescent="0.15">
      <c r="A156" s="134"/>
      <c r="C156" s="4" t="s">
        <v>246</v>
      </c>
      <c r="AF156" s="142"/>
      <c r="AG156" s="142"/>
      <c r="AH156" s="142"/>
      <c r="AI156" s="142"/>
      <c r="AJ156" s="142"/>
      <c r="AK156" s="142"/>
      <c r="AL156" s="142"/>
      <c r="AM156" s="142"/>
      <c r="AN156" s="142"/>
      <c r="AO156" s="142"/>
      <c r="AP156" s="142"/>
    </row>
    <row r="157" spans="1:44" x14ac:dyDescent="0.15">
      <c r="A157" s="134"/>
      <c r="C157" s="4" t="s">
        <v>247</v>
      </c>
    </row>
    <row r="158" spans="1:44" x14ac:dyDescent="0.15">
      <c r="A158" s="134"/>
    </row>
    <row r="159" spans="1:44" ht="12.75" thickBot="1" x14ac:dyDescent="0.2">
      <c r="A159" s="134"/>
    </row>
    <row r="160" spans="1:44" x14ac:dyDescent="0.15">
      <c r="A160" s="134"/>
      <c r="C160" s="377" t="s">
        <v>248</v>
      </c>
      <c r="D160" s="378"/>
      <c r="E160" s="378"/>
      <c r="F160" s="216"/>
      <c r="G160" s="373">
        <v>7.75</v>
      </c>
      <c r="H160" s="373"/>
      <c r="I160" s="370" t="s">
        <v>249</v>
      </c>
      <c r="J160" s="370"/>
      <c r="K160" s="217">
        <v>5</v>
      </c>
      <c r="L160" s="370" t="s">
        <v>250</v>
      </c>
      <c r="M160" s="370"/>
      <c r="N160" s="374">
        <f>G160*K160</f>
        <v>38.75</v>
      </c>
      <c r="O160" s="374"/>
      <c r="P160" s="218" t="s">
        <v>251</v>
      </c>
      <c r="Q160" s="375"/>
      <c r="R160" s="376"/>
      <c r="Z160" s="377" t="s">
        <v>252</v>
      </c>
      <c r="AA160" s="378"/>
      <c r="AB160" s="378"/>
      <c r="AC160" s="362"/>
      <c r="AD160" s="364" t="s">
        <v>253</v>
      </c>
      <c r="AE160" s="365"/>
      <c r="AF160" s="368">
        <v>0.6875</v>
      </c>
      <c r="AG160" s="368"/>
      <c r="AH160" s="370" t="s">
        <v>254</v>
      </c>
      <c r="AI160" s="368">
        <v>0.38541666666666669</v>
      </c>
      <c r="AJ160" s="368"/>
      <c r="AK160" s="371">
        <v>14.75</v>
      </c>
      <c r="AL160" s="371"/>
      <c r="AM160" s="353" t="s">
        <v>255</v>
      </c>
    </row>
    <row r="161" spans="1:44" ht="12.75" thickBot="1" x14ac:dyDescent="0.2">
      <c r="A161" s="134"/>
      <c r="C161" s="379"/>
      <c r="D161" s="380"/>
      <c r="E161" s="380"/>
      <c r="F161" s="219"/>
      <c r="G161" s="219"/>
      <c r="H161" s="219"/>
      <c r="I161" s="220"/>
      <c r="J161" s="220"/>
      <c r="K161" s="221">
        <v>4</v>
      </c>
      <c r="L161" s="355" t="s">
        <v>256</v>
      </c>
      <c r="M161" s="355"/>
      <c r="N161" s="356">
        <f>N160*K161</f>
        <v>155</v>
      </c>
      <c r="O161" s="356"/>
      <c r="P161" s="222" t="s">
        <v>257</v>
      </c>
      <c r="Q161" s="142"/>
      <c r="Z161" s="379"/>
      <c r="AA161" s="380"/>
      <c r="AB161" s="380"/>
      <c r="AC161" s="363"/>
      <c r="AD161" s="366"/>
      <c r="AE161" s="367"/>
      <c r="AF161" s="369"/>
      <c r="AG161" s="369"/>
      <c r="AH161" s="355"/>
      <c r="AI161" s="369"/>
      <c r="AJ161" s="369"/>
      <c r="AK161" s="372"/>
      <c r="AL161" s="372"/>
      <c r="AM161" s="354"/>
    </row>
    <row r="162" spans="1:44" x14ac:dyDescent="0.15">
      <c r="A162" s="134"/>
      <c r="C162" s="132"/>
      <c r="D162" s="132"/>
      <c r="E162" s="132"/>
      <c r="F162" s="132"/>
      <c r="G162" s="132"/>
      <c r="H162" s="132"/>
      <c r="I162" s="132"/>
      <c r="J162" s="132"/>
      <c r="K162" s="132"/>
      <c r="L162" s="132"/>
      <c r="M162" s="132"/>
      <c r="N162" s="132"/>
      <c r="O162" s="132"/>
      <c r="P162" s="132"/>
      <c r="Z162" s="134"/>
      <c r="AA162" s="134"/>
      <c r="AB162" s="134"/>
      <c r="AC162" s="134"/>
      <c r="AD162" s="134"/>
      <c r="AE162" s="134"/>
      <c r="AF162" s="134"/>
      <c r="AG162" s="134"/>
      <c r="AH162" s="134"/>
      <c r="AI162" s="134"/>
      <c r="AJ162" s="134"/>
      <c r="AK162" s="134"/>
      <c r="AL162" s="134"/>
      <c r="AM162" s="134"/>
    </row>
    <row r="163" spans="1:44" ht="15.95" customHeight="1" thickBot="1" x14ac:dyDescent="0.2">
      <c r="A163" s="134"/>
      <c r="C163" s="134"/>
      <c r="D163" s="134"/>
      <c r="E163" s="223" t="s">
        <v>2</v>
      </c>
      <c r="F163" s="357" t="s">
        <v>258</v>
      </c>
      <c r="G163" s="358"/>
      <c r="I163" s="359" t="s">
        <v>259</v>
      </c>
      <c r="J163" s="359"/>
      <c r="K163" s="359" t="s">
        <v>260</v>
      </c>
      <c r="L163" s="359"/>
      <c r="M163" s="357" t="s">
        <v>261</v>
      </c>
      <c r="N163" s="360"/>
      <c r="O163" s="360"/>
      <c r="P163" s="360"/>
      <c r="Q163" s="358"/>
      <c r="R163" s="134"/>
      <c r="S163" s="357" t="s">
        <v>262</v>
      </c>
      <c r="T163" s="360"/>
      <c r="U163" s="360"/>
      <c r="V163" s="360"/>
      <c r="W163" s="358"/>
      <c r="X163" s="134"/>
      <c r="Z163" s="361" t="s">
        <v>263</v>
      </c>
      <c r="AA163" s="361"/>
      <c r="AB163" s="361"/>
      <c r="AC163" s="361" t="s">
        <v>264</v>
      </c>
      <c r="AD163" s="361"/>
      <c r="AE163" s="361"/>
      <c r="AF163" s="361" t="s">
        <v>265</v>
      </c>
      <c r="AG163" s="361"/>
      <c r="AH163" s="361"/>
      <c r="AI163" s="361"/>
      <c r="AJ163" s="361"/>
      <c r="AK163" s="361" t="s">
        <v>266</v>
      </c>
      <c r="AL163" s="361"/>
      <c r="AM163" s="361"/>
      <c r="AN163" s="224" t="s">
        <v>3</v>
      </c>
      <c r="AP163" s="333" t="s">
        <v>267</v>
      </c>
      <c r="AQ163" s="334"/>
      <c r="AR163" s="335"/>
    </row>
    <row r="164" spans="1:44" ht="15.95" customHeight="1" x14ac:dyDescent="0.15">
      <c r="A164" s="134"/>
      <c r="C164" s="134"/>
      <c r="D164" s="134"/>
      <c r="E164" s="280" t="s">
        <v>1</v>
      </c>
      <c r="F164" s="336">
        <f t="shared" ref="F164:F187" si="457">IF(E164="","",COUNTIF($C$10:$C$141,E164))</f>
        <v>0</v>
      </c>
      <c r="G164" s="337"/>
      <c r="I164" s="338">
        <f t="shared" ref="I164:I187" si="458">SUMIF($AN$10:$AN$141,E164,$AP$10:$AP$141)</f>
        <v>0</v>
      </c>
      <c r="J164" s="338"/>
      <c r="K164" s="338">
        <f t="shared" ref="K164:K187" si="459">SUMIF($AN$10:$AN$141,E164,$AR$10:$AR$141)</f>
        <v>0</v>
      </c>
      <c r="L164" s="338"/>
      <c r="M164" s="339">
        <f t="shared" ref="M164:M187" si="460">SUM(I164:L164)</f>
        <v>0</v>
      </c>
      <c r="N164" s="340"/>
      <c r="O164" s="225" t="s">
        <v>268</v>
      </c>
      <c r="P164" s="340">
        <f t="shared" ref="P164:P187" si="461">ROUNDDOWN(SUM(M164),1)</f>
        <v>0</v>
      </c>
      <c r="Q164" s="341"/>
      <c r="R164" s="134"/>
      <c r="S164" s="342">
        <f t="shared" ref="S164:S187" si="462">SUMIF($AN$10:$AN$141,E164,$AQ$10:$AQ$141)</f>
        <v>0</v>
      </c>
      <c r="T164" s="343"/>
      <c r="U164" s="225" t="s">
        <v>269</v>
      </c>
      <c r="V164" s="340">
        <f>ROUNDDOWN(SUM(S164),1)</f>
        <v>0</v>
      </c>
      <c r="W164" s="341"/>
      <c r="X164" s="134"/>
      <c r="Y164" s="261" t="s">
        <v>318</v>
      </c>
      <c r="Z164" s="344"/>
      <c r="AA164" s="345"/>
      <c r="AB164" s="345"/>
      <c r="AC164" s="226" t="s">
        <v>175</v>
      </c>
      <c r="AD164" s="346" t="s">
        <v>270</v>
      </c>
      <c r="AE164" s="347"/>
      <c r="AF164" s="348">
        <v>0.6875</v>
      </c>
      <c r="AG164" s="349"/>
      <c r="AH164" s="227" t="s">
        <v>254</v>
      </c>
      <c r="AI164" s="349">
        <v>0</v>
      </c>
      <c r="AJ164" s="350"/>
      <c r="AK164" s="351">
        <v>7.5</v>
      </c>
      <c r="AL164" s="352"/>
      <c r="AM164" s="228" t="s">
        <v>255</v>
      </c>
      <c r="AN164" s="229" t="str">
        <f>CONCATENATE(AC164,"：",AD164,"（",AK164,AM164,"）、")</f>
        <v>夜：夜勤（7.5ｈ）、</v>
      </c>
      <c r="AO164" s="133" t="str">
        <f>IF(AC164="","",AC164)</f>
        <v>夜</v>
      </c>
      <c r="AP164" s="230">
        <v>7.5</v>
      </c>
      <c r="AQ164" s="231"/>
      <c r="AR164" s="232">
        <f>SUM(AP164:AQ164)</f>
        <v>7.5</v>
      </c>
    </row>
    <row r="165" spans="1:44" ht="15.95" customHeight="1" thickBot="1" x14ac:dyDescent="0.2">
      <c r="A165" s="134"/>
      <c r="C165" s="134"/>
      <c r="D165" s="134"/>
      <c r="E165" s="281" t="s">
        <v>347</v>
      </c>
      <c r="F165" s="312">
        <f t="shared" si="457"/>
        <v>0</v>
      </c>
      <c r="G165" s="313"/>
      <c r="I165" s="314">
        <f t="shared" si="458"/>
        <v>0</v>
      </c>
      <c r="J165" s="314"/>
      <c r="K165" s="314">
        <f t="shared" si="459"/>
        <v>0</v>
      </c>
      <c r="L165" s="314"/>
      <c r="M165" s="315">
        <f t="shared" si="460"/>
        <v>0</v>
      </c>
      <c r="N165" s="304"/>
      <c r="O165" s="233" t="s">
        <v>271</v>
      </c>
      <c r="P165" s="304">
        <f t="shared" si="461"/>
        <v>0</v>
      </c>
      <c r="Q165" s="305"/>
      <c r="R165" s="134"/>
      <c r="S165" s="302">
        <f t="shared" si="462"/>
        <v>0</v>
      </c>
      <c r="T165" s="303"/>
      <c r="U165" s="233" t="s">
        <v>272</v>
      </c>
      <c r="V165" s="304">
        <f t="shared" ref="V165:V187" si="463">ROUNDDOWN(SUM(S165),1)</f>
        <v>0</v>
      </c>
      <c r="W165" s="305"/>
      <c r="X165" s="134"/>
      <c r="Y165" s="261" t="s">
        <v>319</v>
      </c>
      <c r="Z165" s="321"/>
      <c r="AA165" s="322"/>
      <c r="AB165" s="322"/>
      <c r="AC165" s="234" t="s">
        <v>176</v>
      </c>
      <c r="AD165" s="323" t="s">
        <v>273</v>
      </c>
      <c r="AE165" s="324"/>
      <c r="AF165" s="325">
        <v>0</v>
      </c>
      <c r="AG165" s="326"/>
      <c r="AH165" s="235" t="s">
        <v>274</v>
      </c>
      <c r="AI165" s="326">
        <v>0.38541666666666669</v>
      </c>
      <c r="AJ165" s="327"/>
      <c r="AK165" s="316">
        <v>7.25</v>
      </c>
      <c r="AL165" s="317"/>
      <c r="AM165" s="236" t="s">
        <v>275</v>
      </c>
      <c r="AN165" s="237" t="str">
        <f t="shared" ref="AN165:AN187" si="464">CONCATENATE(AC165,"：",AD165,"（",AK165,AM165,"）、")</f>
        <v>明：明け（7.25ｈ）、</v>
      </c>
      <c r="AO165" s="133" t="str">
        <f t="shared" ref="AO165:AO187" si="465">IF(AC165="","",AC165)</f>
        <v>明</v>
      </c>
      <c r="AP165" s="238"/>
      <c r="AQ165" s="239">
        <v>7.25</v>
      </c>
      <c r="AR165" s="240">
        <f t="shared" ref="AR165:AR187" si="466">SUM(AP165:AQ165)</f>
        <v>7.25</v>
      </c>
    </row>
    <row r="166" spans="1:44" ht="15.95" customHeight="1" x14ac:dyDescent="0.15">
      <c r="A166" s="134"/>
      <c r="C166" s="134"/>
      <c r="D166" s="134"/>
      <c r="E166" s="281" t="s">
        <v>348</v>
      </c>
      <c r="F166" s="312">
        <f t="shared" si="457"/>
        <v>0</v>
      </c>
      <c r="G166" s="313"/>
      <c r="I166" s="314">
        <f t="shared" si="458"/>
        <v>0</v>
      </c>
      <c r="J166" s="314"/>
      <c r="K166" s="314">
        <f t="shared" si="459"/>
        <v>0</v>
      </c>
      <c r="L166" s="314"/>
      <c r="M166" s="315">
        <f t="shared" si="460"/>
        <v>0</v>
      </c>
      <c r="N166" s="304"/>
      <c r="O166" s="233" t="s">
        <v>272</v>
      </c>
      <c r="P166" s="304">
        <f t="shared" si="461"/>
        <v>0</v>
      </c>
      <c r="Q166" s="305"/>
      <c r="R166" s="134"/>
      <c r="S166" s="302">
        <f t="shared" si="462"/>
        <v>0</v>
      </c>
      <c r="T166" s="303"/>
      <c r="U166" s="233" t="s">
        <v>271</v>
      </c>
      <c r="V166" s="304">
        <f t="shared" si="463"/>
        <v>0</v>
      </c>
      <c r="W166" s="305"/>
      <c r="X166" s="134"/>
      <c r="Y166" s="261" t="s">
        <v>320</v>
      </c>
      <c r="Z166" s="318"/>
      <c r="AA166" s="318"/>
      <c r="AB166" s="318"/>
      <c r="AC166" s="241" t="s">
        <v>194</v>
      </c>
      <c r="AD166" s="319" t="s">
        <v>276</v>
      </c>
      <c r="AE166" s="320"/>
      <c r="AF166" s="328">
        <v>0.3611111111111111</v>
      </c>
      <c r="AG166" s="329"/>
      <c r="AH166" s="242" t="s">
        <v>277</v>
      </c>
      <c r="AI166" s="329">
        <v>0.71875</v>
      </c>
      <c r="AJ166" s="330"/>
      <c r="AK166" s="331">
        <v>7.75</v>
      </c>
      <c r="AL166" s="332"/>
      <c r="AM166" s="243" t="s">
        <v>255</v>
      </c>
      <c r="AN166" s="244" t="str">
        <f t="shared" si="464"/>
        <v>①：日勤Ａ（7.75ｈ）、</v>
      </c>
      <c r="AO166" s="133" t="str">
        <f t="shared" si="465"/>
        <v>①</v>
      </c>
      <c r="AP166" s="245">
        <v>0.57999999999999996</v>
      </c>
      <c r="AQ166" s="245">
        <v>0.75</v>
      </c>
      <c r="AR166" s="246">
        <f t="shared" si="466"/>
        <v>1.33</v>
      </c>
    </row>
    <row r="167" spans="1:44" ht="15.95" customHeight="1" x14ac:dyDescent="0.15">
      <c r="A167" s="134"/>
      <c r="C167" s="134"/>
      <c r="D167" s="134"/>
      <c r="E167" s="281" t="s">
        <v>349</v>
      </c>
      <c r="F167" s="312">
        <f t="shared" si="457"/>
        <v>0</v>
      </c>
      <c r="G167" s="313"/>
      <c r="I167" s="314">
        <f t="shared" si="458"/>
        <v>0</v>
      </c>
      <c r="J167" s="314"/>
      <c r="K167" s="314">
        <f t="shared" si="459"/>
        <v>0</v>
      </c>
      <c r="L167" s="314"/>
      <c r="M167" s="315">
        <f t="shared" si="460"/>
        <v>0</v>
      </c>
      <c r="N167" s="304"/>
      <c r="O167" s="233" t="s">
        <v>278</v>
      </c>
      <c r="P167" s="304">
        <f t="shared" si="461"/>
        <v>0</v>
      </c>
      <c r="Q167" s="305"/>
      <c r="R167" s="134"/>
      <c r="S167" s="302">
        <f t="shared" si="462"/>
        <v>0</v>
      </c>
      <c r="T167" s="303"/>
      <c r="U167" s="233" t="s">
        <v>279</v>
      </c>
      <c r="V167" s="304">
        <f t="shared" si="463"/>
        <v>0</v>
      </c>
      <c r="W167" s="305"/>
      <c r="X167" s="134"/>
      <c r="Y167" s="261" t="s">
        <v>321</v>
      </c>
      <c r="Z167" s="306"/>
      <c r="AA167" s="306"/>
      <c r="AB167" s="306"/>
      <c r="AC167" s="247" t="s">
        <v>192</v>
      </c>
      <c r="AD167" s="307" t="s">
        <v>280</v>
      </c>
      <c r="AE167" s="308"/>
      <c r="AF167" s="309">
        <v>0.2986111111111111</v>
      </c>
      <c r="AG167" s="310"/>
      <c r="AH167" s="248" t="s">
        <v>281</v>
      </c>
      <c r="AI167" s="310">
        <v>0.65625</v>
      </c>
      <c r="AJ167" s="311"/>
      <c r="AK167" s="289">
        <v>7.75</v>
      </c>
      <c r="AL167" s="290"/>
      <c r="AM167" s="249" t="s">
        <v>282</v>
      </c>
      <c r="AN167" s="250" t="str">
        <f t="shared" si="464"/>
        <v>②：早出（7.75ｈ）、</v>
      </c>
      <c r="AO167" s="133" t="str">
        <f t="shared" si="465"/>
        <v>②</v>
      </c>
      <c r="AP167" s="251">
        <v>2.08</v>
      </c>
      <c r="AQ167" s="251"/>
      <c r="AR167" s="252">
        <f t="shared" si="466"/>
        <v>2.08</v>
      </c>
    </row>
    <row r="168" spans="1:44" ht="15.95" customHeight="1" x14ac:dyDescent="0.15">
      <c r="A168" s="134"/>
      <c r="C168" s="134"/>
      <c r="D168" s="134"/>
      <c r="E168" s="282" t="s">
        <v>350</v>
      </c>
      <c r="F168" s="312">
        <f t="shared" si="457"/>
        <v>0</v>
      </c>
      <c r="G168" s="313"/>
      <c r="I168" s="314">
        <f t="shared" si="458"/>
        <v>0</v>
      </c>
      <c r="J168" s="314"/>
      <c r="K168" s="314">
        <f t="shared" si="459"/>
        <v>0</v>
      </c>
      <c r="L168" s="314"/>
      <c r="M168" s="315">
        <f t="shared" si="460"/>
        <v>0</v>
      </c>
      <c r="N168" s="304"/>
      <c r="O168" s="233" t="s">
        <v>279</v>
      </c>
      <c r="P168" s="304">
        <f t="shared" si="461"/>
        <v>0</v>
      </c>
      <c r="Q168" s="305"/>
      <c r="R168" s="134"/>
      <c r="S168" s="302">
        <f t="shared" si="462"/>
        <v>0</v>
      </c>
      <c r="T168" s="303"/>
      <c r="U168" s="233" t="s">
        <v>283</v>
      </c>
      <c r="V168" s="304">
        <f t="shared" si="463"/>
        <v>0</v>
      </c>
      <c r="W168" s="305"/>
      <c r="X168" s="134"/>
      <c r="Y168" s="261" t="s">
        <v>322</v>
      </c>
      <c r="Z168" s="306"/>
      <c r="AA168" s="306"/>
      <c r="AB168" s="306"/>
      <c r="AC168" s="247" t="s">
        <v>196</v>
      </c>
      <c r="AD168" s="307" t="s">
        <v>284</v>
      </c>
      <c r="AE168" s="308"/>
      <c r="AF168" s="309">
        <v>0.47569444444444442</v>
      </c>
      <c r="AG168" s="310"/>
      <c r="AH168" s="248" t="s">
        <v>285</v>
      </c>
      <c r="AI168" s="310">
        <v>0.83333333333333337</v>
      </c>
      <c r="AJ168" s="311"/>
      <c r="AK168" s="289">
        <v>7.75</v>
      </c>
      <c r="AL168" s="290"/>
      <c r="AM168" s="249" t="s">
        <v>282</v>
      </c>
      <c r="AN168" s="250" t="str">
        <f t="shared" si="464"/>
        <v>③：遅出（7.75ｈ）、</v>
      </c>
      <c r="AO168" s="133" t="str">
        <f t="shared" si="465"/>
        <v>③</v>
      </c>
      <c r="AP168" s="251"/>
      <c r="AQ168" s="251">
        <v>2.5</v>
      </c>
      <c r="AR168" s="252">
        <f t="shared" si="466"/>
        <v>2.5</v>
      </c>
    </row>
    <row r="169" spans="1:44" ht="15.95" customHeight="1" x14ac:dyDescent="0.15">
      <c r="A169" s="134"/>
      <c r="C169" s="134"/>
      <c r="D169" s="134"/>
      <c r="E169" s="282" t="s">
        <v>351</v>
      </c>
      <c r="F169" s="312">
        <f t="shared" si="457"/>
        <v>0</v>
      </c>
      <c r="G169" s="313"/>
      <c r="I169" s="314">
        <f t="shared" si="458"/>
        <v>0</v>
      </c>
      <c r="J169" s="314"/>
      <c r="K169" s="314">
        <f t="shared" si="459"/>
        <v>0</v>
      </c>
      <c r="L169" s="314"/>
      <c r="M169" s="315">
        <f t="shared" si="460"/>
        <v>0</v>
      </c>
      <c r="N169" s="304"/>
      <c r="O169" s="233" t="s">
        <v>279</v>
      </c>
      <c r="P169" s="304">
        <f t="shared" si="461"/>
        <v>0</v>
      </c>
      <c r="Q169" s="305"/>
      <c r="R169" s="134"/>
      <c r="S169" s="302">
        <f t="shared" si="462"/>
        <v>0</v>
      </c>
      <c r="T169" s="303"/>
      <c r="U169" s="233" t="s">
        <v>279</v>
      </c>
      <c r="V169" s="304">
        <f t="shared" si="463"/>
        <v>0</v>
      </c>
      <c r="W169" s="305"/>
      <c r="X169" s="134"/>
      <c r="Y169" s="261" t="s">
        <v>323</v>
      </c>
      <c r="Z169" s="306"/>
      <c r="AA169" s="306"/>
      <c r="AB169" s="306"/>
      <c r="AC169" s="247" t="s">
        <v>209</v>
      </c>
      <c r="AD169" s="307" t="s">
        <v>286</v>
      </c>
      <c r="AE169" s="308"/>
      <c r="AF169" s="309">
        <v>0.3611111111111111</v>
      </c>
      <c r="AG169" s="310"/>
      <c r="AH169" s="248" t="s">
        <v>254</v>
      </c>
      <c r="AI169" s="310">
        <v>0.52777777777777779</v>
      </c>
      <c r="AJ169" s="311"/>
      <c r="AK169" s="289">
        <v>4</v>
      </c>
      <c r="AL169" s="290"/>
      <c r="AM169" s="249" t="s">
        <v>282</v>
      </c>
      <c r="AN169" s="250" t="str">
        <f t="shared" si="464"/>
        <v>⑤：午前Ａ（4ｈ）、</v>
      </c>
      <c r="AO169" s="253" t="str">
        <f t="shared" si="465"/>
        <v>⑤</v>
      </c>
      <c r="AP169" s="251">
        <v>0.57999999999999996</v>
      </c>
      <c r="AQ169" s="251"/>
      <c r="AR169" s="252">
        <f t="shared" si="466"/>
        <v>0.57999999999999996</v>
      </c>
    </row>
    <row r="170" spans="1:44" ht="15.95" customHeight="1" x14ac:dyDescent="0.15">
      <c r="A170" s="134"/>
      <c r="C170" s="134"/>
      <c r="D170" s="134"/>
      <c r="E170" s="281" t="s">
        <v>352</v>
      </c>
      <c r="F170" s="312">
        <f t="shared" si="457"/>
        <v>0</v>
      </c>
      <c r="G170" s="313"/>
      <c r="I170" s="314">
        <f t="shared" si="458"/>
        <v>0</v>
      </c>
      <c r="J170" s="314"/>
      <c r="K170" s="314">
        <f t="shared" si="459"/>
        <v>0</v>
      </c>
      <c r="L170" s="314"/>
      <c r="M170" s="315">
        <f t="shared" si="460"/>
        <v>0</v>
      </c>
      <c r="N170" s="304"/>
      <c r="O170" s="233" t="s">
        <v>287</v>
      </c>
      <c r="P170" s="304">
        <f t="shared" si="461"/>
        <v>0</v>
      </c>
      <c r="Q170" s="305"/>
      <c r="R170" s="134"/>
      <c r="S170" s="302">
        <f t="shared" si="462"/>
        <v>0</v>
      </c>
      <c r="T170" s="303"/>
      <c r="U170" s="233" t="s">
        <v>279</v>
      </c>
      <c r="V170" s="304">
        <f t="shared" si="463"/>
        <v>0</v>
      </c>
      <c r="W170" s="305"/>
      <c r="X170" s="134"/>
      <c r="Y170" s="261" t="s">
        <v>324</v>
      </c>
      <c r="Z170" s="306"/>
      <c r="AA170" s="306"/>
      <c r="AB170" s="306"/>
      <c r="AC170" s="247" t="s">
        <v>222</v>
      </c>
      <c r="AD170" s="307" t="s">
        <v>288</v>
      </c>
      <c r="AE170" s="308"/>
      <c r="AF170" s="309">
        <v>0.5625</v>
      </c>
      <c r="AG170" s="310"/>
      <c r="AH170" s="248" t="s">
        <v>277</v>
      </c>
      <c r="AI170" s="310">
        <v>0.72916666666666663</v>
      </c>
      <c r="AJ170" s="311"/>
      <c r="AK170" s="289">
        <v>4</v>
      </c>
      <c r="AL170" s="290"/>
      <c r="AM170" s="249" t="s">
        <v>282</v>
      </c>
      <c r="AN170" s="250" t="str">
        <f t="shared" si="464"/>
        <v>⑥：午後Ａ（4ｈ）、</v>
      </c>
      <c r="AO170" s="253" t="str">
        <f t="shared" si="465"/>
        <v>⑥</v>
      </c>
      <c r="AP170" s="251"/>
      <c r="AQ170" s="251">
        <v>1</v>
      </c>
      <c r="AR170" s="252">
        <f t="shared" si="466"/>
        <v>1</v>
      </c>
    </row>
    <row r="171" spans="1:44" ht="15.95" customHeight="1" x14ac:dyDescent="0.15">
      <c r="A171" s="134"/>
      <c r="C171" s="134"/>
      <c r="D171" s="134"/>
      <c r="E171" s="281" t="s">
        <v>353</v>
      </c>
      <c r="F171" s="312">
        <f t="shared" si="457"/>
        <v>0</v>
      </c>
      <c r="G171" s="313"/>
      <c r="I171" s="314">
        <f t="shared" si="458"/>
        <v>0</v>
      </c>
      <c r="J171" s="314"/>
      <c r="K171" s="314">
        <f t="shared" si="459"/>
        <v>0</v>
      </c>
      <c r="L171" s="314"/>
      <c r="M171" s="315">
        <f t="shared" si="460"/>
        <v>0</v>
      </c>
      <c r="N171" s="304"/>
      <c r="O171" s="233" t="s">
        <v>279</v>
      </c>
      <c r="P171" s="304">
        <f t="shared" si="461"/>
        <v>0</v>
      </c>
      <c r="Q171" s="305"/>
      <c r="R171" s="134"/>
      <c r="S171" s="302">
        <f t="shared" si="462"/>
        <v>0</v>
      </c>
      <c r="T171" s="303"/>
      <c r="U171" s="233" t="s">
        <v>279</v>
      </c>
      <c r="V171" s="304">
        <f t="shared" si="463"/>
        <v>0</v>
      </c>
      <c r="W171" s="305"/>
      <c r="X171" s="134"/>
      <c r="Y171" s="261" t="s">
        <v>325</v>
      </c>
      <c r="Z171" s="306"/>
      <c r="AA171" s="306"/>
      <c r="AB171" s="306"/>
      <c r="AC171" s="247" t="s">
        <v>164</v>
      </c>
      <c r="AD171" s="307" t="s">
        <v>289</v>
      </c>
      <c r="AE171" s="308"/>
      <c r="AF171" s="309">
        <v>0.375</v>
      </c>
      <c r="AG171" s="310"/>
      <c r="AH171" s="248" t="s">
        <v>290</v>
      </c>
      <c r="AI171" s="310">
        <v>0.70833333333333337</v>
      </c>
      <c r="AJ171" s="311"/>
      <c r="AK171" s="289">
        <v>7</v>
      </c>
      <c r="AL171" s="290"/>
      <c r="AM171" s="249" t="s">
        <v>291</v>
      </c>
      <c r="AN171" s="250" t="str">
        <f t="shared" si="464"/>
        <v>⑦：日勤Ｂ（7ｈ）、</v>
      </c>
      <c r="AO171" s="253" t="str">
        <f t="shared" si="465"/>
        <v>⑦</v>
      </c>
      <c r="AP171" s="251">
        <v>0.25</v>
      </c>
      <c r="AQ171" s="251">
        <v>0.5</v>
      </c>
      <c r="AR171" s="252">
        <f t="shared" si="466"/>
        <v>0.75</v>
      </c>
    </row>
    <row r="172" spans="1:44" ht="15.95" customHeight="1" x14ac:dyDescent="0.15">
      <c r="A172" s="134"/>
      <c r="C172" s="134"/>
      <c r="D172" s="134"/>
      <c r="E172" s="281" t="s">
        <v>354</v>
      </c>
      <c r="F172" s="312">
        <f t="shared" si="457"/>
        <v>0</v>
      </c>
      <c r="G172" s="313"/>
      <c r="I172" s="314">
        <f t="shared" si="458"/>
        <v>0</v>
      </c>
      <c r="J172" s="314"/>
      <c r="K172" s="314">
        <f t="shared" si="459"/>
        <v>0</v>
      </c>
      <c r="L172" s="314"/>
      <c r="M172" s="315">
        <f t="shared" si="460"/>
        <v>0</v>
      </c>
      <c r="N172" s="304"/>
      <c r="O172" s="233" t="s">
        <v>292</v>
      </c>
      <c r="P172" s="304">
        <f t="shared" si="461"/>
        <v>0</v>
      </c>
      <c r="Q172" s="305"/>
      <c r="R172" s="134"/>
      <c r="S172" s="302">
        <f t="shared" si="462"/>
        <v>0</v>
      </c>
      <c r="T172" s="303"/>
      <c r="U172" s="233" t="s">
        <v>279</v>
      </c>
      <c r="V172" s="304">
        <f t="shared" si="463"/>
        <v>0</v>
      </c>
      <c r="W172" s="305"/>
      <c r="X172" s="134"/>
      <c r="Y172" s="261" t="s">
        <v>326</v>
      </c>
      <c r="Z172" s="306"/>
      <c r="AA172" s="306"/>
      <c r="AB172" s="306"/>
      <c r="AC172" s="247" t="s">
        <v>163</v>
      </c>
      <c r="AD172" s="307" t="s">
        <v>293</v>
      </c>
      <c r="AE172" s="308"/>
      <c r="AF172" s="309">
        <v>0.375</v>
      </c>
      <c r="AG172" s="310"/>
      <c r="AH172" s="248" t="s">
        <v>277</v>
      </c>
      <c r="AI172" s="310">
        <v>0.54166666666666663</v>
      </c>
      <c r="AJ172" s="311"/>
      <c r="AK172" s="289">
        <v>4</v>
      </c>
      <c r="AL172" s="290"/>
      <c r="AM172" s="249" t="s">
        <v>282</v>
      </c>
      <c r="AN172" s="250" t="str">
        <f t="shared" si="464"/>
        <v>⑧：午前Ｂ（4ｈ）、</v>
      </c>
      <c r="AO172" s="253" t="str">
        <f t="shared" si="465"/>
        <v>⑧</v>
      </c>
      <c r="AP172" s="251">
        <v>0.25</v>
      </c>
      <c r="AQ172" s="251"/>
      <c r="AR172" s="252">
        <f t="shared" si="466"/>
        <v>0.25</v>
      </c>
    </row>
    <row r="173" spans="1:44" ht="15.95" customHeight="1" x14ac:dyDescent="0.15">
      <c r="A173" s="134"/>
      <c r="C173" s="134"/>
      <c r="D173" s="134"/>
      <c r="E173" s="281" t="s">
        <v>355</v>
      </c>
      <c r="F173" s="312">
        <f t="shared" si="457"/>
        <v>0</v>
      </c>
      <c r="G173" s="313"/>
      <c r="I173" s="314">
        <f t="shared" si="458"/>
        <v>0</v>
      </c>
      <c r="J173" s="314"/>
      <c r="K173" s="314">
        <f t="shared" si="459"/>
        <v>0</v>
      </c>
      <c r="L173" s="314"/>
      <c r="M173" s="315">
        <f t="shared" si="460"/>
        <v>0</v>
      </c>
      <c r="N173" s="304"/>
      <c r="O173" s="233" t="s">
        <v>279</v>
      </c>
      <c r="P173" s="304">
        <f t="shared" si="461"/>
        <v>0</v>
      </c>
      <c r="Q173" s="305"/>
      <c r="R173" s="134"/>
      <c r="S173" s="302">
        <f t="shared" si="462"/>
        <v>0</v>
      </c>
      <c r="T173" s="303"/>
      <c r="U173" s="233" t="s">
        <v>279</v>
      </c>
      <c r="V173" s="304">
        <f t="shared" si="463"/>
        <v>0</v>
      </c>
      <c r="W173" s="305"/>
      <c r="X173" s="134"/>
      <c r="Y173" s="261" t="s">
        <v>327</v>
      </c>
      <c r="Z173" s="306"/>
      <c r="AA173" s="306"/>
      <c r="AB173" s="306"/>
      <c r="AC173" s="247" t="s">
        <v>294</v>
      </c>
      <c r="AD173" s="307" t="s">
        <v>295</v>
      </c>
      <c r="AE173" s="308"/>
      <c r="AF173" s="309">
        <v>0.54166666666666663</v>
      </c>
      <c r="AG173" s="310"/>
      <c r="AH173" s="248" t="s">
        <v>296</v>
      </c>
      <c r="AI173" s="310">
        <v>0.70833333333333337</v>
      </c>
      <c r="AJ173" s="311"/>
      <c r="AK173" s="289">
        <v>4</v>
      </c>
      <c r="AL173" s="290"/>
      <c r="AM173" s="249" t="s">
        <v>282</v>
      </c>
      <c r="AN173" s="250" t="str">
        <f t="shared" si="464"/>
        <v>⑨：午後Ｂ（4ｈ）、</v>
      </c>
      <c r="AO173" s="253" t="str">
        <f t="shared" si="465"/>
        <v>⑨</v>
      </c>
      <c r="AP173" s="251"/>
      <c r="AQ173" s="251">
        <v>0.5</v>
      </c>
      <c r="AR173" s="252">
        <f t="shared" si="466"/>
        <v>0.5</v>
      </c>
    </row>
    <row r="174" spans="1:44" ht="15.95" customHeight="1" x14ac:dyDescent="0.15">
      <c r="A174" s="134"/>
      <c r="C174" s="134"/>
      <c r="D174" s="134"/>
      <c r="E174" s="281" t="s">
        <v>356</v>
      </c>
      <c r="F174" s="312">
        <f t="shared" si="457"/>
        <v>0</v>
      </c>
      <c r="G174" s="313"/>
      <c r="I174" s="314">
        <f t="shared" si="458"/>
        <v>0</v>
      </c>
      <c r="J174" s="314"/>
      <c r="K174" s="314">
        <f t="shared" si="459"/>
        <v>0</v>
      </c>
      <c r="L174" s="314"/>
      <c r="M174" s="315">
        <f t="shared" si="460"/>
        <v>0</v>
      </c>
      <c r="N174" s="304"/>
      <c r="O174" s="233" t="s">
        <v>297</v>
      </c>
      <c r="P174" s="304">
        <f t="shared" si="461"/>
        <v>0</v>
      </c>
      <c r="Q174" s="305"/>
      <c r="R174" s="134"/>
      <c r="S174" s="302">
        <f t="shared" si="462"/>
        <v>0</v>
      </c>
      <c r="T174" s="303"/>
      <c r="U174" s="233" t="s">
        <v>297</v>
      </c>
      <c r="V174" s="304">
        <f t="shared" si="463"/>
        <v>0</v>
      </c>
      <c r="W174" s="305"/>
      <c r="X174" s="134"/>
      <c r="Y174" s="261" t="s">
        <v>328</v>
      </c>
      <c r="Z174" s="306"/>
      <c r="AA174" s="306"/>
      <c r="AB174" s="306"/>
      <c r="AC174" s="247" t="s">
        <v>170</v>
      </c>
      <c r="AD174" s="307" t="s">
        <v>298</v>
      </c>
      <c r="AE174" s="308"/>
      <c r="AF174" s="309">
        <v>0.47569444444444442</v>
      </c>
      <c r="AG174" s="310"/>
      <c r="AH174" s="248" t="s">
        <v>277</v>
      </c>
      <c r="AI174" s="310">
        <v>0.64236111111111105</v>
      </c>
      <c r="AJ174" s="311"/>
      <c r="AK174" s="289">
        <v>4</v>
      </c>
      <c r="AL174" s="290"/>
      <c r="AM174" s="249" t="s">
        <v>282</v>
      </c>
      <c r="AN174" s="250" t="str">
        <f t="shared" si="464"/>
        <v>⑩：午後Ｃ（4ｈ）、</v>
      </c>
      <c r="AO174" s="253" t="str">
        <f t="shared" si="465"/>
        <v>⑩</v>
      </c>
      <c r="AP174" s="251"/>
      <c r="AQ174" s="251"/>
      <c r="AR174" s="252">
        <f t="shared" si="466"/>
        <v>0</v>
      </c>
    </row>
    <row r="175" spans="1:44" ht="15.95" customHeight="1" x14ac:dyDescent="0.15">
      <c r="A175" s="134"/>
      <c r="C175" s="134"/>
      <c r="D175" s="134"/>
      <c r="E175" s="281" t="s">
        <v>357</v>
      </c>
      <c r="F175" s="312">
        <f t="shared" si="457"/>
        <v>0</v>
      </c>
      <c r="G175" s="313"/>
      <c r="I175" s="314">
        <f t="shared" si="458"/>
        <v>0</v>
      </c>
      <c r="J175" s="314"/>
      <c r="K175" s="314">
        <f t="shared" si="459"/>
        <v>0</v>
      </c>
      <c r="L175" s="314"/>
      <c r="M175" s="315">
        <f t="shared" si="460"/>
        <v>0</v>
      </c>
      <c r="N175" s="304"/>
      <c r="O175" s="233" t="s">
        <v>292</v>
      </c>
      <c r="P175" s="304">
        <f t="shared" si="461"/>
        <v>0</v>
      </c>
      <c r="Q175" s="305"/>
      <c r="R175" s="134"/>
      <c r="S175" s="302">
        <f t="shared" si="462"/>
        <v>0</v>
      </c>
      <c r="T175" s="303"/>
      <c r="U175" s="233" t="s">
        <v>269</v>
      </c>
      <c r="V175" s="304">
        <f t="shared" si="463"/>
        <v>0</v>
      </c>
      <c r="W175" s="305"/>
      <c r="X175" s="134"/>
      <c r="Y175" s="261" t="s">
        <v>329</v>
      </c>
      <c r="Z175" s="306"/>
      <c r="AA175" s="306"/>
      <c r="AB175" s="306"/>
      <c r="AC175" s="247" t="s">
        <v>299</v>
      </c>
      <c r="AD175" s="307" t="s">
        <v>300</v>
      </c>
      <c r="AE175" s="308"/>
      <c r="AF175" s="309">
        <v>0.66666666666666663</v>
      </c>
      <c r="AG175" s="310"/>
      <c r="AH175" s="248" t="s">
        <v>296</v>
      </c>
      <c r="AI175" s="310">
        <v>0.83333333333333337</v>
      </c>
      <c r="AJ175" s="311"/>
      <c r="AK175" s="289">
        <v>4</v>
      </c>
      <c r="AL175" s="290"/>
      <c r="AM175" s="249" t="s">
        <v>282</v>
      </c>
      <c r="AN175" s="250" t="str">
        <f t="shared" si="464"/>
        <v>⑪：午後Ｄ（4ｈ）、</v>
      </c>
      <c r="AO175" s="253" t="str">
        <f t="shared" si="465"/>
        <v>⑪</v>
      </c>
      <c r="AP175" s="251"/>
      <c r="AQ175" s="251">
        <v>3.5</v>
      </c>
      <c r="AR175" s="252">
        <f t="shared" si="466"/>
        <v>3.5</v>
      </c>
    </row>
    <row r="176" spans="1:44" ht="15.95" customHeight="1" x14ac:dyDescent="0.15">
      <c r="A176" s="134"/>
      <c r="C176" s="134"/>
      <c r="D176" s="134"/>
      <c r="E176" s="281" t="s">
        <v>358</v>
      </c>
      <c r="F176" s="312">
        <f t="shared" si="457"/>
        <v>0</v>
      </c>
      <c r="G176" s="313"/>
      <c r="I176" s="314">
        <f t="shared" si="458"/>
        <v>0</v>
      </c>
      <c r="J176" s="314"/>
      <c r="K176" s="314">
        <f t="shared" si="459"/>
        <v>0</v>
      </c>
      <c r="L176" s="314"/>
      <c r="M176" s="315">
        <f t="shared" si="460"/>
        <v>0</v>
      </c>
      <c r="N176" s="304"/>
      <c r="O176" s="233" t="s">
        <v>271</v>
      </c>
      <c r="P176" s="304">
        <f t="shared" si="461"/>
        <v>0</v>
      </c>
      <c r="Q176" s="305"/>
      <c r="R176" s="134"/>
      <c r="S176" s="302">
        <f t="shared" si="462"/>
        <v>0</v>
      </c>
      <c r="T176" s="303"/>
      <c r="U176" s="233" t="s">
        <v>279</v>
      </c>
      <c r="V176" s="304">
        <f t="shared" si="463"/>
        <v>0</v>
      </c>
      <c r="W176" s="305"/>
      <c r="X176" s="134"/>
      <c r="Y176" s="261" t="s">
        <v>330</v>
      </c>
      <c r="Z176" s="306"/>
      <c r="AA176" s="306"/>
      <c r="AB176" s="306"/>
      <c r="AC176" s="247" t="s">
        <v>214</v>
      </c>
      <c r="AD176" s="307" t="s">
        <v>301</v>
      </c>
      <c r="AE176" s="308"/>
      <c r="AF176" s="309">
        <v>0.3611111111111111</v>
      </c>
      <c r="AG176" s="310"/>
      <c r="AH176" s="248" t="s">
        <v>285</v>
      </c>
      <c r="AI176" s="310">
        <v>0.70833333333333337</v>
      </c>
      <c r="AJ176" s="311"/>
      <c r="AK176" s="289">
        <v>7.5</v>
      </c>
      <c r="AL176" s="290"/>
      <c r="AM176" s="249" t="s">
        <v>282</v>
      </c>
      <c r="AN176" s="250" t="str">
        <f t="shared" si="464"/>
        <v>⑱：日勤Ｃ（7.5ｈ）、</v>
      </c>
      <c r="AO176" s="253" t="str">
        <f t="shared" si="465"/>
        <v>⑱</v>
      </c>
      <c r="AP176" s="251">
        <v>0.57999999999999996</v>
      </c>
      <c r="AQ176" s="251">
        <v>0.5</v>
      </c>
      <c r="AR176" s="252">
        <f t="shared" si="466"/>
        <v>1.08</v>
      </c>
    </row>
    <row r="177" spans="1:44" ht="15.95" customHeight="1" x14ac:dyDescent="0.15">
      <c r="A177" s="134"/>
      <c r="C177" s="134"/>
      <c r="D177" s="134"/>
      <c r="E177" s="281" t="s">
        <v>359</v>
      </c>
      <c r="F177" s="312">
        <f t="shared" si="457"/>
        <v>0</v>
      </c>
      <c r="G177" s="313"/>
      <c r="I177" s="314">
        <f t="shared" si="458"/>
        <v>0</v>
      </c>
      <c r="J177" s="314"/>
      <c r="K177" s="314">
        <f t="shared" si="459"/>
        <v>0</v>
      </c>
      <c r="L177" s="314"/>
      <c r="M177" s="315">
        <f t="shared" si="460"/>
        <v>0</v>
      </c>
      <c r="N177" s="304"/>
      <c r="O177" s="233" t="s">
        <v>279</v>
      </c>
      <c r="P177" s="304">
        <f t="shared" si="461"/>
        <v>0</v>
      </c>
      <c r="Q177" s="305"/>
      <c r="R177" s="134"/>
      <c r="S177" s="302">
        <f t="shared" si="462"/>
        <v>0</v>
      </c>
      <c r="T177" s="303"/>
      <c r="U177" s="233" t="s">
        <v>287</v>
      </c>
      <c r="V177" s="304">
        <f t="shared" si="463"/>
        <v>0</v>
      </c>
      <c r="W177" s="305"/>
      <c r="X177" s="134"/>
      <c r="Y177" s="261" t="s">
        <v>331</v>
      </c>
      <c r="Z177" s="306"/>
      <c r="AA177" s="306"/>
      <c r="AB177" s="306"/>
      <c r="AC177" s="247" t="s">
        <v>302</v>
      </c>
      <c r="AD177" s="307" t="s">
        <v>303</v>
      </c>
      <c r="AE177" s="308"/>
      <c r="AF177" s="309">
        <v>0.375</v>
      </c>
      <c r="AG177" s="310"/>
      <c r="AH177" s="248" t="s">
        <v>296</v>
      </c>
      <c r="AI177" s="310">
        <v>0.54166666666666663</v>
      </c>
      <c r="AJ177" s="311"/>
      <c r="AK177" s="289">
        <v>4</v>
      </c>
      <c r="AL177" s="290"/>
      <c r="AM177" s="249" t="s">
        <v>291</v>
      </c>
      <c r="AN177" s="250" t="str">
        <f t="shared" si="464"/>
        <v>⑲：午前Ｃ（4ｈ）、</v>
      </c>
      <c r="AO177" s="253" t="str">
        <f t="shared" si="465"/>
        <v>⑲</v>
      </c>
      <c r="AP177" s="251">
        <v>0.25</v>
      </c>
      <c r="AQ177" s="251"/>
      <c r="AR177" s="252">
        <f t="shared" si="466"/>
        <v>0.25</v>
      </c>
    </row>
    <row r="178" spans="1:44" ht="15.95" customHeight="1" x14ac:dyDescent="0.15">
      <c r="A178" s="134"/>
      <c r="C178" s="134"/>
      <c r="D178" s="134"/>
      <c r="E178" s="281" t="s">
        <v>360</v>
      </c>
      <c r="F178" s="312">
        <f t="shared" si="457"/>
        <v>0</v>
      </c>
      <c r="G178" s="313"/>
      <c r="I178" s="314">
        <f t="shared" si="458"/>
        <v>0</v>
      </c>
      <c r="J178" s="314"/>
      <c r="K178" s="314">
        <f t="shared" si="459"/>
        <v>0</v>
      </c>
      <c r="L178" s="314"/>
      <c r="M178" s="315">
        <f t="shared" si="460"/>
        <v>0</v>
      </c>
      <c r="N178" s="304"/>
      <c r="O178" s="233" t="s">
        <v>287</v>
      </c>
      <c r="P178" s="304">
        <f t="shared" si="461"/>
        <v>0</v>
      </c>
      <c r="Q178" s="305"/>
      <c r="R178" s="134"/>
      <c r="S178" s="302">
        <f t="shared" si="462"/>
        <v>0</v>
      </c>
      <c r="T178" s="303"/>
      <c r="U178" s="233" t="s">
        <v>297</v>
      </c>
      <c r="V178" s="304">
        <f t="shared" si="463"/>
        <v>0</v>
      </c>
      <c r="W178" s="305"/>
      <c r="X178" s="134"/>
      <c r="Y178" s="261" t="s">
        <v>332</v>
      </c>
      <c r="Z178" s="306"/>
      <c r="AA178" s="306"/>
      <c r="AB178" s="306"/>
      <c r="AC178" s="247" t="s">
        <v>304</v>
      </c>
      <c r="AD178" s="307" t="s">
        <v>305</v>
      </c>
      <c r="AE178" s="308"/>
      <c r="AF178" s="309">
        <v>0.2986111111111111</v>
      </c>
      <c r="AG178" s="310"/>
      <c r="AH178" s="248" t="s">
        <v>277</v>
      </c>
      <c r="AI178" s="310">
        <v>0.46527777777777773</v>
      </c>
      <c r="AJ178" s="311"/>
      <c r="AK178" s="289">
        <v>4</v>
      </c>
      <c r="AL178" s="290"/>
      <c r="AM178" s="249" t="s">
        <v>291</v>
      </c>
      <c r="AN178" s="250" t="str">
        <f t="shared" si="464"/>
        <v>⑳：午前Ｄ（4ｈ）、</v>
      </c>
      <c r="AO178" s="253" t="str">
        <f t="shared" si="465"/>
        <v>⑳</v>
      </c>
      <c r="AP178" s="251">
        <v>2.08</v>
      </c>
      <c r="AQ178" s="251"/>
      <c r="AR178" s="252">
        <f t="shared" si="466"/>
        <v>2.08</v>
      </c>
    </row>
    <row r="179" spans="1:44" ht="15.95" customHeight="1" x14ac:dyDescent="0.15">
      <c r="A179" s="134"/>
      <c r="C179" s="134"/>
      <c r="D179" s="134"/>
      <c r="E179" s="281" t="s">
        <v>361</v>
      </c>
      <c r="F179" s="312">
        <f t="shared" si="457"/>
        <v>0</v>
      </c>
      <c r="G179" s="313"/>
      <c r="I179" s="314">
        <f t="shared" si="458"/>
        <v>0</v>
      </c>
      <c r="J179" s="314"/>
      <c r="K179" s="314">
        <f t="shared" si="459"/>
        <v>0</v>
      </c>
      <c r="L179" s="314"/>
      <c r="M179" s="315">
        <f t="shared" si="460"/>
        <v>0</v>
      </c>
      <c r="N179" s="304"/>
      <c r="O179" s="233" t="s">
        <v>297</v>
      </c>
      <c r="P179" s="304">
        <f t="shared" si="461"/>
        <v>0</v>
      </c>
      <c r="Q179" s="305"/>
      <c r="R179" s="134"/>
      <c r="S179" s="302">
        <f t="shared" si="462"/>
        <v>0</v>
      </c>
      <c r="T179" s="303"/>
      <c r="U179" s="233" t="s">
        <v>279</v>
      </c>
      <c r="V179" s="304">
        <f t="shared" si="463"/>
        <v>0</v>
      </c>
      <c r="W179" s="305"/>
      <c r="X179" s="134"/>
      <c r="Y179" s="261" t="s">
        <v>333</v>
      </c>
      <c r="Z179" s="306"/>
      <c r="AA179" s="306"/>
      <c r="AB179" s="306"/>
      <c r="AC179" s="247" t="s">
        <v>306</v>
      </c>
      <c r="AD179" s="307" t="s">
        <v>307</v>
      </c>
      <c r="AE179" s="308"/>
      <c r="AF179" s="309"/>
      <c r="AG179" s="310"/>
      <c r="AH179" s="248" t="s">
        <v>308</v>
      </c>
      <c r="AI179" s="310"/>
      <c r="AJ179" s="311"/>
      <c r="AK179" s="289"/>
      <c r="AL179" s="290"/>
      <c r="AM179" s="249" t="s">
        <v>309</v>
      </c>
      <c r="AN179" s="250" t="str">
        <f t="shared" si="464"/>
        <v>公：公休（ｈ）、</v>
      </c>
      <c r="AO179" s="253" t="str">
        <f t="shared" si="465"/>
        <v>公</v>
      </c>
      <c r="AP179" s="251"/>
      <c r="AQ179" s="251"/>
      <c r="AR179" s="252">
        <f t="shared" si="466"/>
        <v>0</v>
      </c>
    </row>
    <row r="180" spans="1:44" ht="15.95" customHeight="1" x14ac:dyDescent="0.15">
      <c r="A180" s="134"/>
      <c r="C180" s="134"/>
      <c r="D180" s="134"/>
      <c r="E180" s="281" t="s">
        <v>362</v>
      </c>
      <c r="F180" s="312">
        <f t="shared" si="457"/>
        <v>0</v>
      </c>
      <c r="G180" s="313"/>
      <c r="I180" s="314">
        <f t="shared" si="458"/>
        <v>0</v>
      </c>
      <c r="J180" s="314"/>
      <c r="K180" s="314">
        <f t="shared" si="459"/>
        <v>0</v>
      </c>
      <c r="L180" s="314"/>
      <c r="M180" s="315">
        <f t="shared" si="460"/>
        <v>0</v>
      </c>
      <c r="N180" s="304"/>
      <c r="O180" s="233" t="s">
        <v>279</v>
      </c>
      <c r="P180" s="304">
        <f t="shared" si="461"/>
        <v>0</v>
      </c>
      <c r="Q180" s="305"/>
      <c r="R180" s="134"/>
      <c r="S180" s="302">
        <f t="shared" si="462"/>
        <v>0</v>
      </c>
      <c r="T180" s="303"/>
      <c r="U180" s="233" t="s">
        <v>279</v>
      </c>
      <c r="V180" s="304">
        <f t="shared" si="463"/>
        <v>0</v>
      </c>
      <c r="W180" s="305"/>
      <c r="X180" s="134"/>
      <c r="Y180" s="261" t="s">
        <v>334</v>
      </c>
      <c r="Z180" s="306"/>
      <c r="AA180" s="306"/>
      <c r="AB180" s="306"/>
      <c r="AC180" s="247" t="s">
        <v>199</v>
      </c>
      <c r="AD180" s="307" t="s">
        <v>310</v>
      </c>
      <c r="AE180" s="308"/>
      <c r="AF180" s="309"/>
      <c r="AG180" s="310"/>
      <c r="AH180" s="248" t="s">
        <v>308</v>
      </c>
      <c r="AI180" s="310"/>
      <c r="AJ180" s="311"/>
      <c r="AK180" s="289"/>
      <c r="AL180" s="290"/>
      <c r="AM180" s="249" t="s">
        <v>311</v>
      </c>
      <c r="AN180" s="250" t="str">
        <f t="shared" si="464"/>
        <v>有：有休（ｈ）、</v>
      </c>
      <c r="AO180" s="253" t="str">
        <f t="shared" si="465"/>
        <v>有</v>
      </c>
      <c r="AP180" s="251"/>
      <c r="AQ180" s="251"/>
      <c r="AR180" s="252">
        <f t="shared" si="466"/>
        <v>0</v>
      </c>
    </row>
    <row r="181" spans="1:44" ht="15.95" customHeight="1" x14ac:dyDescent="0.15">
      <c r="A181" s="134"/>
      <c r="C181" s="134"/>
      <c r="D181" s="134"/>
      <c r="E181" s="281" t="s">
        <v>363</v>
      </c>
      <c r="F181" s="312">
        <f t="shared" si="457"/>
        <v>0</v>
      </c>
      <c r="G181" s="313"/>
      <c r="I181" s="314">
        <f t="shared" si="458"/>
        <v>0</v>
      </c>
      <c r="J181" s="314"/>
      <c r="K181" s="314">
        <f t="shared" si="459"/>
        <v>0</v>
      </c>
      <c r="L181" s="314"/>
      <c r="M181" s="315">
        <f t="shared" si="460"/>
        <v>0</v>
      </c>
      <c r="N181" s="304"/>
      <c r="O181" s="233" t="s">
        <v>287</v>
      </c>
      <c r="P181" s="304">
        <f t="shared" si="461"/>
        <v>0</v>
      </c>
      <c r="Q181" s="305"/>
      <c r="R181" s="134"/>
      <c r="S181" s="302">
        <f t="shared" si="462"/>
        <v>0</v>
      </c>
      <c r="T181" s="303"/>
      <c r="U181" s="233" t="s">
        <v>279</v>
      </c>
      <c r="V181" s="304">
        <f t="shared" si="463"/>
        <v>0</v>
      </c>
      <c r="W181" s="305"/>
      <c r="X181" s="134"/>
      <c r="Y181" s="261" t="s">
        <v>335</v>
      </c>
      <c r="Z181" s="306"/>
      <c r="AA181" s="306"/>
      <c r="AB181" s="306"/>
      <c r="AC181" s="247" t="s">
        <v>312</v>
      </c>
      <c r="AD181" s="307" t="s">
        <v>313</v>
      </c>
      <c r="AE181" s="308"/>
      <c r="AF181" s="309"/>
      <c r="AG181" s="310"/>
      <c r="AH181" s="248" t="s">
        <v>308</v>
      </c>
      <c r="AI181" s="310"/>
      <c r="AJ181" s="311"/>
      <c r="AK181" s="289"/>
      <c r="AL181" s="290"/>
      <c r="AM181" s="249" t="s">
        <v>309</v>
      </c>
      <c r="AN181" s="250" t="str">
        <f t="shared" si="464"/>
        <v>欠：欠勤（ｈ）、</v>
      </c>
      <c r="AO181" s="253" t="str">
        <f t="shared" si="465"/>
        <v>欠</v>
      </c>
      <c r="AP181" s="251"/>
      <c r="AQ181" s="251"/>
      <c r="AR181" s="252">
        <f t="shared" si="466"/>
        <v>0</v>
      </c>
    </row>
    <row r="182" spans="1:44" ht="15.95" customHeight="1" x14ac:dyDescent="0.15">
      <c r="A182" s="134"/>
      <c r="C182" s="134"/>
      <c r="D182" s="134"/>
      <c r="E182" s="281"/>
      <c r="F182" s="312" t="str">
        <f t="shared" si="457"/>
        <v/>
      </c>
      <c r="G182" s="313"/>
      <c r="I182" s="314">
        <f t="shared" si="458"/>
        <v>0</v>
      </c>
      <c r="J182" s="314"/>
      <c r="K182" s="314">
        <f t="shared" si="459"/>
        <v>0</v>
      </c>
      <c r="L182" s="314"/>
      <c r="M182" s="315">
        <f t="shared" si="460"/>
        <v>0</v>
      </c>
      <c r="N182" s="304"/>
      <c r="O182" s="233" t="s">
        <v>268</v>
      </c>
      <c r="P182" s="304">
        <f t="shared" si="461"/>
        <v>0</v>
      </c>
      <c r="Q182" s="305"/>
      <c r="R182" s="134"/>
      <c r="S182" s="302">
        <f t="shared" si="462"/>
        <v>0</v>
      </c>
      <c r="T182" s="303"/>
      <c r="U182" s="233" t="s">
        <v>314</v>
      </c>
      <c r="V182" s="304">
        <f t="shared" si="463"/>
        <v>0</v>
      </c>
      <c r="W182" s="305"/>
      <c r="X182" s="134"/>
      <c r="Y182" s="261" t="s">
        <v>336</v>
      </c>
      <c r="Z182" s="306"/>
      <c r="AA182" s="306"/>
      <c r="AB182" s="306"/>
      <c r="AC182" s="247" t="s">
        <v>172</v>
      </c>
      <c r="AD182" s="307" t="s">
        <v>315</v>
      </c>
      <c r="AE182" s="308"/>
      <c r="AF182" s="309"/>
      <c r="AG182" s="310"/>
      <c r="AH182" s="248" t="s">
        <v>277</v>
      </c>
      <c r="AI182" s="310"/>
      <c r="AJ182" s="311"/>
      <c r="AK182" s="289"/>
      <c r="AL182" s="290"/>
      <c r="AM182" s="249" t="s">
        <v>282</v>
      </c>
      <c r="AN182" s="250" t="str">
        <f t="shared" si="464"/>
        <v>特：特休（ｈ）、</v>
      </c>
      <c r="AO182" s="253" t="str">
        <f t="shared" si="465"/>
        <v>特</v>
      </c>
      <c r="AP182" s="251"/>
      <c r="AQ182" s="251"/>
      <c r="AR182" s="252">
        <f t="shared" si="466"/>
        <v>0</v>
      </c>
    </row>
    <row r="183" spans="1:44" ht="15.95" customHeight="1" x14ac:dyDescent="0.15">
      <c r="A183" s="134"/>
      <c r="C183" s="134"/>
      <c r="D183" s="134"/>
      <c r="E183" s="281"/>
      <c r="F183" s="312" t="str">
        <f t="shared" si="457"/>
        <v/>
      </c>
      <c r="G183" s="313"/>
      <c r="I183" s="314">
        <f t="shared" si="458"/>
        <v>0</v>
      </c>
      <c r="J183" s="314"/>
      <c r="K183" s="314">
        <f t="shared" si="459"/>
        <v>0</v>
      </c>
      <c r="L183" s="314"/>
      <c r="M183" s="315">
        <f t="shared" si="460"/>
        <v>0</v>
      </c>
      <c r="N183" s="304"/>
      <c r="O183" s="233" t="s">
        <v>279</v>
      </c>
      <c r="P183" s="304">
        <f t="shared" si="461"/>
        <v>0</v>
      </c>
      <c r="Q183" s="305"/>
      <c r="R183" s="134"/>
      <c r="S183" s="302">
        <f t="shared" si="462"/>
        <v>0</v>
      </c>
      <c r="T183" s="303"/>
      <c r="U183" s="233" t="s">
        <v>279</v>
      </c>
      <c r="V183" s="304">
        <f t="shared" si="463"/>
        <v>0</v>
      </c>
      <c r="W183" s="305"/>
      <c r="X183" s="134"/>
      <c r="Y183" s="261" t="s">
        <v>337</v>
      </c>
      <c r="Z183" s="306"/>
      <c r="AA183" s="306"/>
      <c r="AB183" s="306"/>
      <c r="AC183" s="247" t="s">
        <v>316</v>
      </c>
      <c r="AD183" s="307"/>
      <c r="AE183" s="308"/>
      <c r="AF183" s="309"/>
      <c r="AG183" s="310"/>
      <c r="AH183" s="248" t="s">
        <v>290</v>
      </c>
      <c r="AI183" s="310"/>
      <c r="AJ183" s="311"/>
      <c r="AK183" s="289"/>
      <c r="AL183" s="290"/>
      <c r="AM183" s="249" t="s">
        <v>282</v>
      </c>
      <c r="AN183" s="250" t="str">
        <f t="shared" si="464"/>
        <v>-：（ｈ）、</v>
      </c>
      <c r="AO183" s="253" t="str">
        <f t="shared" si="465"/>
        <v>-</v>
      </c>
      <c r="AP183" s="251"/>
      <c r="AQ183" s="251"/>
      <c r="AR183" s="252">
        <f t="shared" si="466"/>
        <v>0</v>
      </c>
    </row>
    <row r="184" spans="1:44" ht="15.95" customHeight="1" x14ac:dyDescent="0.15">
      <c r="A184" s="134"/>
      <c r="C184" s="134"/>
      <c r="D184" s="134"/>
      <c r="E184" s="281"/>
      <c r="F184" s="312" t="str">
        <f t="shared" si="457"/>
        <v/>
      </c>
      <c r="G184" s="313"/>
      <c r="I184" s="314">
        <f t="shared" si="458"/>
        <v>0</v>
      </c>
      <c r="J184" s="314"/>
      <c r="K184" s="314">
        <f t="shared" si="459"/>
        <v>0</v>
      </c>
      <c r="L184" s="314"/>
      <c r="M184" s="315">
        <f t="shared" si="460"/>
        <v>0</v>
      </c>
      <c r="N184" s="304"/>
      <c r="O184" s="233" t="s">
        <v>279</v>
      </c>
      <c r="P184" s="304">
        <f t="shared" si="461"/>
        <v>0</v>
      </c>
      <c r="Q184" s="305"/>
      <c r="R184" s="134"/>
      <c r="S184" s="302">
        <f t="shared" si="462"/>
        <v>0</v>
      </c>
      <c r="T184" s="303"/>
      <c r="U184" s="233" t="s">
        <v>279</v>
      </c>
      <c r="V184" s="304">
        <f t="shared" si="463"/>
        <v>0</v>
      </c>
      <c r="W184" s="305"/>
      <c r="X184" s="134"/>
      <c r="Y184" s="261" t="s">
        <v>338</v>
      </c>
      <c r="Z184" s="306"/>
      <c r="AA184" s="306"/>
      <c r="AB184" s="306"/>
      <c r="AC184" s="247" t="s">
        <v>317</v>
      </c>
      <c r="AD184" s="307"/>
      <c r="AE184" s="308"/>
      <c r="AF184" s="309"/>
      <c r="AG184" s="310"/>
      <c r="AH184" s="248" t="s">
        <v>277</v>
      </c>
      <c r="AI184" s="310"/>
      <c r="AJ184" s="311"/>
      <c r="AK184" s="289"/>
      <c r="AL184" s="290"/>
      <c r="AM184" s="249" t="s">
        <v>282</v>
      </c>
      <c r="AN184" s="250" t="str">
        <f t="shared" si="464"/>
        <v>-：（ｈ）、</v>
      </c>
      <c r="AO184" s="253" t="str">
        <f t="shared" si="465"/>
        <v>-</v>
      </c>
      <c r="AP184" s="251"/>
      <c r="AQ184" s="251"/>
      <c r="AR184" s="252">
        <f t="shared" si="466"/>
        <v>0</v>
      </c>
    </row>
    <row r="185" spans="1:44" ht="15.95" customHeight="1" x14ac:dyDescent="0.15">
      <c r="A185" s="134"/>
      <c r="C185" s="134"/>
      <c r="D185" s="134"/>
      <c r="E185" s="281"/>
      <c r="F185" s="312" t="str">
        <f t="shared" si="457"/>
        <v/>
      </c>
      <c r="G185" s="313"/>
      <c r="I185" s="314">
        <f t="shared" si="458"/>
        <v>0</v>
      </c>
      <c r="J185" s="314"/>
      <c r="K185" s="314">
        <f t="shared" si="459"/>
        <v>0</v>
      </c>
      <c r="L185" s="314"/>
      <c r="M185" s="315">
        <f t="shared" si="460"/>
        <v>0</v>
      </c>
      <c r="N185" s="304"/>
      <c r="O185" s="233" t="s">
        <v>279</v>
      </c>
      <c r="P185" s="304">
        <f t="shared" si="461"/>
        <v>0</v>
      </c>
      <c r="Q185" s="305"/>
      <c r="R185" s="134"/>
      <c r="S185" s="302">
        <f t="shared" si="462"/>
        <v>0</v>
      </c>
      <c r="T185" s="303"/>
      <c r="U185" s="233" t="s">
        <v>279</v>
      </c>
      <c r="V185" s="304">
        <f t="shared" si="463"/>
        <v>0</v>
      </c>
      <c r="W185" s="305"/>
      <c r="X185" s="134"/>
      <c r="Y185" s="261" t="s">
        <v>339</v>
      </c>
      <c r="Z185" s="306"/>
      <c r="AA185" s="306"/>
      <c r="AB185" s="306"/>
      <c r="AC185" s="247" t="s">
        <v>316</v>
      </c>
      <c r="AD185" s="307"/>
      <c r="AE185" s="308"/>
      <c r="AF185" s="309"/>
      <c r="AG185" s="310"/>
      <c r="AH185" s="248" t="s">
        <v>277</v>
      </c>
      <c r="AI185" s="310"/>
      <c r="AJ185" s="311"/>
      <c r="AK185" s="289"/>
      <c r="AL185" s="290"/>
      <c r="AM185" s="249" t="s">
        <v>282</v>
      </c>
      <c r="AN185" s="250" t="str">
        <f t="shared" si="464"/>
        <v>-：（ｈ）、</v>
      </c>
      <c r="AO185" s="253" t="str">
        <f t="shared" si="465"/>
        <v>-</v>
      </c>
      <c r="AP185" s="251"/>
      <c r="AQ185" s="251"/>
      <c r="AR185" s="252">
        <f t="shared" si="466"/>
        <v>0</v>
      </c>
    </row>
    <row r="186" spans="1:44" ht="15.95" customHeight="1" x14ac:dyDescent="0.15">
      <c r="A186" s="134"/>
      <c r="C186" s="134"/>
      <c r="D186" s="134"/>
      <c r="E186" s="281"/>
      <c r="F186" s="312" t="str">
        <f t="shared" si="457"/>
        <v/>
      </c>
      <c r="G186" s="313"/>
      <c r="I186" s="314">
        <f t="shared" si="458"/>
        <v>0</v>
      </c>
      <c r="J186" s="314"/>
      <c r="K186" s="314">
        <f t="shared" si="459"/>
        <v>0</v>
      </c>
      <c r="L186" s="314"/>
      <c r="M186" s="315">
        <f t="shared" si="460"/>
        <v>0</v>
      </c>
      <c r="N186" s="304"/>
      <c r="O186" s="233" t="s">
        <v>279</v>
      </c>
      <c r="P186" s="304">
        <f t="shared" si="461"/>
        <v>0</v>
      </c>
      <c r="Q186" s="305"/>
      <c r="R186" s="134"/>
      <c r="S186" s="302">
        <f t="shared" si="462"/>
        <v>0</v>
      </c>
      <c r="T186" s="303"/>
      <c r="U186" s="233" t="s">
        <v>279</v>
      </c>
      <c r="V186" s="304">
        <f t="shared" si="463"/>
        <v>0</v>
      </c>
      <c r="W186" s="305"/>
      <c r="X186" s="134"/>
      <c r="Y186" s="261" t="s">
        <v>340</v>
      </c>
      <c r="Z186" s="306"/>
      <c r="AA186" s="306"/>
      <c r="AB186" s="306"/>
      <c r="AC186" s="247" t="s">
        <v>317</v>
      </c>
      <c r="AD186" s="307"/>
      <c r="AE186" s="308"/>
      <c r="AF186" s="309"/>
      <c r="AG186" s="310"/>
      <c r="AH186" s="248" t="s">
        <v>277</v>
      </c>
      <c r="AI186" s="310"/>
      <c r="AJ186" s="311"/>
      <c r="AK186" s="289"/>
      <c r="AL186" s="290"/>
      <c r="AM186" s="249" t="s">
        <v>282</v>
      </c>
      <c r="AN186" s="250" t="str">
        <f t="shared" si="464"/>
        <v>-：（ｈ）、</v>
      </c>
      <c r="AO186" s="253" t="str">
        <f t="shared" si="465"/>
        <v>-</v>
      </c>
      <c r="AP186" s="251"/>
      <c r="AQ186" s="251"/>
      <c r="AR186" s="252">
        <f t="shared" si="466"/>
        <v>0</v>
      </c>
    </row>
    <row r="187" spans="1:44" ht="15.95" customHeight="1" x14ac:dyDescent="0.15">
      <c r="A187" s="134"/>
      <c r="C187" s="134"/>
      <c r="D187" s="134"/>
      <c r="E187" s="283"/>
      <c r="F187" s="291" t="str">
        <f t="shared" si="457"/>
        <v/>
      </c>
      <c r="G187" s="292"/>
      <c r="I187" s="293">
        <f t="shared" si="458"/>
        <v>0</v>
      </c>
      <c r="J187" s="293"/>
      <c r="K187" s="293">
        <f t="shared" si="459"/>
        <v>0</v>
      </c>
      <c r="L187" s="293"/>
      <c r="M187" s="294">
        <f t="shared" si="460"/>
        <v>0</v>
      </c>
      <c r="N187" s="295"/>
      <c r="O187" s="254" t="s">
        <v>279</v>
      </c>
      <c r="P187" s="295">
        <f t="shared" si="461"/>
        <v>0</v>
      </c>
      <c r="Q187" s="296"/>
      <c r="R187" s="134"/>
      <c r="S187" s="297">
        <f t="shared" si="462"/>
        <v>0</v>
      </c>
      <c r="T187" s="298"/>
      <c r="U187" s="254" t="s">
        <v>279</v>
      </c>
      <c r="V187" s="295">
        <f t="shared" si="463"/>
        <v>0</v>
      </c>
      <c r="W187" s="296"/>
      <c r="X187" s="134"/>
      <c r="Y187" s="261" t="s">
        <v>341</v>
      </c>
      <c r="Z187" s="299"/>
      <c r="AA187" s="299"/>
      <c r="AB187" s="299"/>
      <c r="AC187" s="255" t="s">
        <v>317</v>
      </c>
      <c r="AD187" s="300"/>
      <c r="AE187" s="301"/>
      <c r="AF187" s="284"/>
      <c r="AG187" s="285"/>
      <c r="AH187" s="256" t="s">
        <v>277</v>
      </c>
      <c r="AI187" s="285"/>
      <c r="AJ187" s="286"/>
      <c r="AK187" s="287"/>
      <c r="AL187" s="288"/>
      <c r="AM187" s="257" t="s">
        <v>282</v>
      </c>
      <c r="AN187" s="258" t="str">
        <f t="shared" si="464"/>
        <v>-：（ｈ）、</v>
      </c>
      <c r="AO187" s="253" t="str">
        <f t="shared" si="465"/>
        <v>-</v>
      </c>
      <c r="AP187" s="259"/>
      <c r="AQ187" s="259"/>
      <c r="AR187" s="260">
        <f t="shared" si="466"/>
        <v>0</v>
      </c>
    </row>
    <row r="188" spans="1:44" x14ac:dyDescent="0.15">
      <c r="A188" s="134"/>
      <c r="D188" s="134"/>
      <c r="E188" s="134"/>
    </row>
    <row r="189" spans="1:44" x14ac:dyDescent="0.15">
      <c r="A189" s="134"/>
      <c r="D189" s="134"/>
      <c r="E189" s="134"/>
      <c r="F189" s="134"/>
      <c r="G189" s="134"/>
      <c r="H189" s="134"/>
      <c r="I189" s="134"/>
      <c r="J189" s="134"/>
      <c r="K189" s="134"/>
      <c r="L189" s="134"/>
      <c r="M189" s="134"/>
      <c r="N189" s="134"/>
      <c r="O189" s="134"/>
      <c r="P189" s="134"/>
      <c r="Q189" s="134"/>
      <c r="R189" s="134"/>
      <c r="S189" s="134"/>
      <c r="T189" s="134"/>
    </row>
    <row r="190" spans="1:44" x14ac:dyDescent="0.15">
      <c r="A190" s="134"/>
      <c r="F190" s="134"/>
      <c r="G190" s="134"/>
      <c r="H190" s="134"/>
      <c r="I190" s="134"/>
      <c r="J190" s="134"/>
      <c r="K190" s="134"/>
      <c r="L190" s="134"/>
      <c r="M190" s="134"/>
      <c r="N190" s="134"/>
      <c r="O190" s="134"/>
      <c r="P190" s="134"/>
      <c r="Q190" s="134"/>
      <c r="R190" s="134"/>
      <c r="S190" s="134"/>
      <c r="T190" s="139"/>
      <c r="U190" s="134"/>
      <c r="V190" s="134"/>
      <c r="W190" s="134"/>
      <c r="X190" s="134"/>
    </row>
    <row r="191" spans="1:44" x14ac:dyDescent="0.15">
      <c r="O191" s="134"/>
    </row>
  </sheetData>
  <mergeCells count="591">
    <mergeCell ref="AN7:AR8"/>
    <mergeCell ref="B10:B11"/>
    <mergeCell ref="C10:C11"/>
    <mergeCell ref="D10:D11"/>
    <mergeCell ref="E10:E11"/>
    <mergeCell ref="J1:K1"/>
    <mergeCell ref="O1:P1"/>
    <mergeCell ref="D7:D9"/>
    <mergeCell ref="G7:M7"/>
    <mergeCell ref="N7:T7"/>
    <mergeCell ref="U7:AA7"/>
    <mergeCell ref="AB7:AH7"/>
    <mergeCell ref="AI7:AK7"/>
    <mergeCell ref="E4:AK5"/>
    <mergeCell ref="AQ1:AR1"/>
    <mergeCell ref="B12:B13"/>
    <mergeCell ref="C12:C13"/>
    <mergeCell ref="D12:D13"/>
    <mergeCell ref="E12:E13"/>
    <mergeCell ref="B14:B15"/>
    <mergeCell ref="C14:C15"/>
    <mergeCell ref="D14:D15"/>
    <mergeCell ref="E14:E15"/>
    <mergeCell ref="AL7:AL9"/>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68:B69"/>
    <mergeCell ref="C68:C69"/>
    <mergeCell ref="D68:D69"/>
    <mergeCell ref="E68:E69"/>
    <mergeCell ref="B70:B71"/>
    <mergeCell ref="C70:C71"/>
    <mergeCell ref="D70:D71"/>
    <mergeCell ref="E70:E71"/>
    <mergeCell ref="B64:B65"/>
    <mergeCell ref="C64:C65"/>
    <mergeCell ref="D64:D65"/>
    <mergeCell ref="E64:E65"/>
    <mergeCell ref="B66:B67"/>
    <mergeCell ref="C66:C67"/>
    <mergeCell ref="D66:D67"/>
    <mergeCell ref="E66:E67"/>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84:B85"/>
    <mergeCell ref="C84:C85"/>
    <mergeCell ref="D84:D85"/>
    <mergeCell ref="E84:E85"/>
    <mergeCell ref="B86:B87"/>
    <mergeCell ref="C86:C87"/>
    <mergeCell ref="D86:D87"/>
    <mergeCell ref="E86:E87"/>
    <mergeCell ref="B80:B81"/>
    <mergeCell ref="C80:C81"/>
    <mergeCell ref="D80:D81"/>
    <mergeCell ref="E80:E81"/>
    <mergeCell ref="B82:B83"/>
    <mergeCell ref="C82:C83"/>
    <mergeCell ref="D82:D83"/>
    <mergeCell ref="E82:E83"/>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100:B101"/>
    <mergeCell ref="C100:C101"/>
    <mergeCell ref="D100:D101"/>
    <mergeCell ref="E100:E101"/>
    <mergeCell ref="B102:B103"/>
    <mergeCell ref="C102:C103"/>
    <mergeCell ref="D102:D103"/>
    <mergeCell ref="E102:E103"/>
    <mergeCell ref="B96:B97"/>
    <mergeCell ref="C96:C97"/>
    <mergeCell ref="D96:D97"/>
    <mergeCell ref="E96:E97"/>
    <mergeCell ref="B98:B99"/>
    <mergeCell ref="C98:C99"/>
    <mergeCell ref="D98:D99"/>
    <mergeCell ref="E98:E99"/>
    <mergeCell ref="B108:B109"/>
    <mergeCell ref="C108:C109"/>
    <mergeCell ref="D108:D109"/>
    <mergeCell ref="E108:E109"/>
    <mergeCell ref="B110:B111"/>
    <mergeCell ref="C110:C111"/>
    <mergeCell ref="D110:D111"/>
    <mergeCell ref="E110:E111"/>
    <mergeCell ref="B104:B105"/>
    <mergeCell ref="C104:C105"/>
    <mergeCell ref="D104:D105"/>
    <mergeCell ref="E104:E105"/>
    <mergeCell ref="B106:B107"/>
    <mergeCell ref="C106:C107"/>
    <mergeCell ref="D106:D107"/>
    <mergeCell ref="E106:E107"/>
    <mergeCell ref="B116:B117"/>
    <mergeCell ref="C116:C117"/>
    <mergeCell ref="D116:D117"/>
    <mergeCell ref="E116:E117"/>
    <mergeCell ref="B118:B119"/>
    <mergeCell ref="C118:C119"/>
    <mergeCell ref="D118:D119"/>
    <mergeCell ref="E118:E119"/>
    <mergeCell ref="B112:B113"/>
    <mergeCell ref="C112:C113"/>
    <mergeCell ref="D112:D113"/>
    <mergeCell ref="E112:E113"/>
    <mergeCell ref="B114:B115"/>
    <mergeCell ref="C114:C115"/>
    <mergeCell ref="D114:D115"/>
    <mergeCell ref="E114:E115"/>
    <mergeCell ref="B124:B125"/>
    <mergeCell ref="C124:C125"/>
    <mergeCell ref="D124:D125"/>
    <mergeCell ref="E124:E125"/>
    <mergeCell ref="B126:B127"/>
    <mergeCell ref="C126:C127"/>
    <mergeCell ref="D126:D127"/>
    <mergeCell ref="E126:E127"/>
    <mergeCell ref="B120:B121"/>
    <mergeCell ref="C120:C121"/>
    <mergeCell ref="D120:D121"/>
    <mergeCell ref="E120:E121"/>
    <mergeCell ref="B122:B123"/>
    <mergeCell ref="C122:C123"/>
    <mergeCell ref="D122:D123"/>
    <mergeCell ref="E122:E123"/>
    <mergeCell ref="B132:B133"/>
    <mergeCell ref="C132:C133"/>
    <mergeCell ref="D132:D133"/>
    <mergeCell ref="E132:E133"/>
    <mergeCell ref="B134:B135"/>
    <mergeCell ref="C134:C135"/>
    <mergeCell ref="D134:D135"/>
    <mergeCell ref="E134:E135"/>
    <mergeCell ref="B128:B129"/>
    <mergeCell ref="C128:C129"/>
    <mergeCell ref="D128:D129"/>
    <mergeCell ref="E128:E129"/>
    <mergeCell ref="B130:B131"/>
    <mergeCell ref="C130:C131"/>
    <mergeCell ref="D130:D131"/>
    <mergeCell ref="E130:E131"/>
    <mergeCell ref="C140:C141"/>
    <mergeCell ref="D140:D141"/>
    <mergeCell ref="E140:E141"/>
    <mergeCell ref="C143:E143"/>
    <mergeCell ref="C144:E144"/>
    <mergeCell ref="C160:E161"/>
    <mergeCell ref="B136:B137"/>
    <mergeCell ref="C136:C137"/>
    <mergeCell ref="D136:D137"/>
    <mergeCell ref="E136:E137"/>
    <mergeCell ref="B138:B139"/>
    <mergeCell ref="C138:C139"/>
    <mergeCell ref="D138:D139"/>
    <mergeCell ref="E138:E139"/>
    <mergeCell ref="AM160:AM161"/>
    <mergeCell ref="L161:M161"/>
    <mergeCell ref="N161:O161"/>
    <mergeCell ref="F163:G163"/>
    <mergeCell ref="I163:J163"/>
    <mergeCell ref="K163:L163"/>
    <mergeCell ref="M163:Q163"/>
    <mergeCell ref="S163:W163"/>
    <mergeCell ref="Z163:AB163"/>
    <mergeCell ref="AC163:AE163"/>
    <mergeCell ref="AC160:AC161"/>
    <mergeCell ref="AD160:AE161"/>
    <mergeCell ref="AF160:AG161"/>
    <mergeCell ref="AH160:AH161"/>
    <mergeCell ref="AI160:AJ161"/>
    <mergeCell ref="AK160:AL161"/>
    <mergeCell ref="G160:H160"/>
    <mergeCell ref="I160:J160"/>
    <mergeCell ref="L160:M160"/>
    <mergeCell ref="N160:O160"/>
    <mergeCell ref="Q160:R160"/>
    <mergeCell ref="Z160:AB161"/>
    <mergeCell ref="AF163:AJ163"/>
    <mergeCell ref="AK163:AM163"/>
    <mergeCell ref="AP163:AR163"/>
    <mergeCell ref="F164:G164"/>
    <mergeCell ref="I164:J164"/>
    <mergeCell ref="K164:L164"/>
    <mergeCell ref="M164:N164"/>
    <mergeCell ref="P164:Q164"/>
    <mergeCell ref="S164:T164"/>
    <mergeCell ref="V164:W164"/>
    <mergeCell ref="Z164:AB164"/>
    <mergeCell ref="AD164:AE164"/>
    <mergeCell ref="AF164:AG164"/>
    <mergeCell ref="AI164:AJ164"/>
    <mergeCell ref="AK164:AL164"/>
    <mergeCell ref="F165:G165"/>
    <mergeCell ref="I165:J165"/>
    <mergeCell ref="K165:L165"/>
    <mergeCell ref="M165:N165"/>
    <mergeCell ref="P165:Q165"/>
    <mergeCell ref="AK165:AL165"/>
    <mergeCell ref="F166:G166"/>
    <mergeCell ref="I166:J166"/>
    <mergeCell ref="K166:L166"/>
    <mergeCell ref="M166:N166"/>
    <mergeCell ref="P166:Q166"/>
    <mergeCell ref="S166:T166"/>
    <mergeCell ref="V166:W166"/>
    <mergeCell ref="Z166:AB166"/>
    <mergeCell ref="AD166:AE166"/>
    <mergeCell ref="S165:T165"/>
    <mergeCell ref="V165:W165"/>
    <mergeCell ref="Z165:AB165"/>
    <mergeCell ref="AD165:AE165"/>
    <mergeCell ref="AF165:AG165"/>
    <mergeCell ref="AI165:AJ165"/>
    <mergeCell ref="AF166:AG166"/>
    <mergeCell ref="AI166:AJ166"/>
    <mergeCell ref="AK166:AL166"/>
    <mergeCell ref="AF167:AG167"/>
    <mergeCell ref="AI167:AJ167"/>
    <mergeCell ref="AK167:AL167"/>
    <mergeCell ref="F168:G168"/>
    <mergeCell ref="I168:J168"/>
    <mergeCell ref="K168:L168"/>
    <mergeCell ref="M168:N168"/>
    <mergeCell ref="P168:Q168"/>
    <mergeCell ref="AK168:AL168"/>
    <mergeCell ref="S168:T168"/>
    <mergeCell ref="V168:W168"/>
    <mergeCell ref="Z168:AB168"/>
    <mergeCell ref="AD168:AE168"/>
    <mergeCell ref="AF168:AG168"/>
    <mergeCell ref="AI168:AJ168"/>
    <mergeCell ref="F167:G167"/>
    <mergeCell ref="I167:J167"/>
    <mergeCell ref="K167:L167"/>
    <mergeCell ref="M167:N167"/>
    <mergeCell ref="P167:Q167"/>
    <mergeCell ref="S167:T167"/>
    <mergeCell ref="V167:W167"/>
    <mergeCell ref="Z167:AB167"/>
    <mergeCell ref="AD167:AE167"/>
    <mergeCell ref="AF169:AG169"/>
    <mergeCell ref="AI169:AJ169"/>
    <mergeCell ref="AK169:AL169"/>
    <mergeCell ref="F170:G170"/>
    <mergeCell ref="I170:J170"/>
    <mergeCell ref="K170:L170"/>
    <mergeCell ref="M170:N170"/>
    <mergeCell ref="P170:Q170"/>
    <mergeCell ref="S170:T170"/>
    <mergeCell ref="V170:W170"/>
    <mergeCell ref="Z170:AB170"/>
    <mergeCell ref="AD170:AE170"/>
    <mergeCell ref="AF170:AG170"/>
    <mergeCell ref="AI170:AJ170"/>
    <mergeCell ref="AK170:AL170"/>
    <mergeCell ref="F169:G169"/>
    <mergeCell ref="I169:J169"/>
    <mergeCell ref="K169:L169"/>
    <mergeCell ref="M169:N169"/>
    <mergeCell ref="P169:Q169"/>
    <mergeCell ref="S169:T169"/>
    <mergeCell ref="V169:W169"/>
    <mergeCell ref="Z169:AB169"/>
    <mergeCell ref="AD169:AE169"/>
    <mergeCell ref="F171:G171"/>
    <mergeCell ref="I171:J171"/>
    <mergeCell ref="K171:L171"/>
    <mergeCell ref="M171:N171"/>
    <mergeCell ref="P171:Q171"/>
    <mergeCell ref="AK171:AL171"/>
    <mergeCell ref="F172:G172"/>
    <mergeCell ref="I172:J172"/>
    <mergeCell ref="K172:L172"/>
    <mergeCell ref="M172:N172"/>
    <mergeCell ref="P172:Q172"/>
    <mergeCell ref="S172:T172"/>
    <mergeCell ref="V172:W172"/>
    <mergeCell ref="Z172:AB172"/>
    <mergeCell ref="AD172:AE172"/>
    <mergeCell ref="S171:T171"/>
    <mergeCell ref="V171:W171"/>
    <mergeCell ref="Z171:AB171"/>
    <mergeCell ref="AD171:AE171"/>
    <mergeCell ref="AF171:AG171"/>
    <mergeCell ref="AI171:AJ171"/>
    <mergeCell ref="AF172:AG172"/>
    <mergeCell ref="AI172:AJ172"/>
    <mergeCell ref="AK172:AL172"/>
    <mergeCell ref="AF173:AG173"/>
    <mergeCell ref="AI173:AJ173"/>
    <mergeCell ref="AK173:AL173"/>
    <mergeCell ref="F174:G174"/>
    <mergeCell ref="I174:J174"/>
    <mergeCell ref="K174:L174"/>
    <mergeCell ref="M174:N174"/>
    <mergeCell ref="P174:Q174"/>
    <mergeCell ref="AK174:AL174"/>
    <mergeCell ref="S174:T174"/>
    <mergeCell ref="V174:W174"/>
    <mergeCell ref="Z174:AB174"/>
    <mergeCell ref="AD174:AE174"/>
    <mergeCell ref="AF174:AG174"/>
    <mergeCell ref="AI174:AJ174"/>
    <mergeCell ref="F173:G173"/>
    <mergeCell ref="I173:J173"/>
    <mergeCell ref="K173:L173"/>
    <mergeCell ref="M173:N173"/>
    <mergeCell ref="P173:Q173"/>
    <mergeCell ref="S173:T173"/>
    <mergeCell ref="V173:W173"/>
    <mergeCell ref="Z173:AB173"/>
    <mergeCell ref="AD173:AE173"/>
    <mergeCell ref="AF175:AG175"/>
    <mergeCell ref="AI175:AJ175"/>
    <mergeCell ref="AK175:AL175"/>
    <mergeCell ref="F176:G176"/>
    <mergeCell ref="I176:J176"/>
    <mergeCell ref="K176:L176"/>
    <mergeCell ref="M176:N176"/>
    <mergeCell ref="P176:Q176"/>
    <mergeCell ref="S176:T176"/>
    <mergeCell ref="V176:W176"/>
    <mergeCell ref="Z176:AB176"/>
    <mergeCell ref="AD176:AE176"/>
    <mergeCell ref="AF176:AG176"/>
    <mergeCell ref="AI176:AJ176"/>
    <mergeCell ref="AK176:AL176"/>
    <mergeCell ref="F175:G175"/>
    <mergeCell ref="I175:J175"/>
    <mergeCell ref="K175:L175"/>
    <mergeCell ref="M175:N175"/>
    <mergeCell ref="P175:Q175"/>
    <mergeCell ref="S175:T175"/>
    <mergeCell ref="V175:W175"/>
    <mergeCell ref="Z175:AB175"/>
    <mergeCell ref="AD175:AE175"/>
    <mergeCell ref="F177:G177"/>
    <mergeCell ref="I177:J177"/>
    <mergeCell ref="K177:L177"/>
    <mergeCell ref="M177:N177"/>
    <mergeCell ref="P177:Q177"/>
    <mergeCell ref="AK177:AL177"/>
    <mergeCell ref="F178:G178"/>
    <mergeCell ref="I178:J178"/>
    <mergeCell ref="K178:L178"/>
    <mergeCell ref="M178:N178"/>
    <mergeCell ref="P178:Q178"/>
    <mergeCell ref="S178:T178"/>
    <mergeCell ref="V178:W178"/>
    <mergeCell ref="Z178:AB178"/>
    <mergeCell ref="AD178:AE178"/>
    <mergeCell ref="S177:T177"/>
    <mergeCell ref="V177:W177"/>
    <mergeCell ref="Z177:AB177"/>
    <mergeCell ref="AD177:AE177"/>
    <mergeCell ref="AF177:AG177"/>
    <mergeCell ref="AI177:AJ177"/>
    <mergeCell ref="AF178:AG178"/>
    <mergeCell ref="AI178:AJ178"/>
    <mergeCell ref="AK178:AL178"/>
    <mergeCell ref="AF179:AG179"/>
    <mergeCell ref="AI179:AJ179"/>
    <mergeCell ref="AK179:AL179"/>
    <mergeCell ref="F180:G180"/>
    <mergeCell ref="I180:J180"/>
    <mergeCell ref="K180:L180"/>
    <mergeCell ref="M180:N180"/>
    <mergeCell ref="P180:Q180"/>
    <mergeCell ref="AK180:AL180"/>
    <mergeCell ref="S180:T180"/>
    <mergeCell ref="V180:W180"/>
    <mergeCell ref="Z180:AB180"/>
    <mergeCell ref="AD180:AE180"/>
    <mergeCell ref="AF180:AG180"/>
    <mergeCell ref="AI180:AJ180"/>
    <mergeCell ref="F179:G179"/>
    <mergeCell ref="I179:J179"/>
    <mergeCell ref="K179:L179"/>
    <mergeCell ref="M179:N179"/>
    <mergeCell ref="P179:Q179"/>
    <mergeCell ref="S179:T179"/>
    <mergeCell ref="V179:W179"/>
    <mergeCell ref="Z179:AB179"/>
    <mergeCell ref="AD179:AE179"/>
    <mergeCell ref="AF181:AG181"/>
    <mergeCell ref="AI181:AJ181"/>
    <mergeCell ref="AK181:AL181"/>
    <mergeCell ref="F182:G182"/>
    <mergeCell ref="I182:J182"/>
    <mergeCell ref="K182:L182"/>
    <mergeCell ref="M182:N182"/>
    <mergeCell ref="P182:Q182"/>
    <mergeCell ref="S182:T182"/>
    <mergeCell ref="V182:W182"/>
    <mergeCell ref="Z182:AB182"/>
    <mergeCell ref="AD182:AE182"/>
    <mergeCell ref="AF182:AG182"/>
    <mergeCell ref="AI182:AJ182"/>
    <mergeCell ref="AK182:AL182"/>
    <mergeCell ref="F181:G181"/>
    <mergeCell ref="I181:J181"/>
    <mergeCell ref="K181:L181"/>
    <mergeCell ref="M181:N181"/>
    <mergeCell ref="P181:Q181"/>
    <mergeCell ref="S181:T181"/>
    <mergeCell ref="V181:W181"/>
    <mergeCell ref="Z181:AB181"/>
    <mergeCell ref="AD181:AE181"/>
    <mergeCell ref="F183:G183"/>
    <mergeCell ref="I183:J183"/>
    <mergeCell ref="K183:L183"/>
    <mergeCell ref="M183:N183"/>
    <mergeCell ref="P183:Q183"/>
    <mergeCell ref="AK183:AL183"/>
    <mergeCell ref="F184:G184"/>
    <mergeCell ref="I184:J184"/>
    <mergeCell ref="K184:L184"/>
    <mergeCell ref="M184:N184"/>
    <mergeCell ref="P184:Q184"/>
    <mergeCell ref="S184:T184"/>
    <mergeCell ref="V184:W184"/>
    <mergeCell ref="Z184:AB184"/>
    <mergeCell ref="AD184:AE184"/>
    <mergeCell ref="S183:T183"/>
    <mergeCell ref="V183:W183"/>
    <mergeCell ref="Z183:AB183"/>
    <mergeCell ref="AD183:AE183"/>
    <mergeCell ref="AF183:AG183"/>
    <mergeCell ref="AI183:AJ183"/>
    <mergeCell ref="AK185:AL185"/>
    <mergeCell ref="F186:G186"/>
    <mergeCell ref="I186:J186"/>
    <mergeCell ref="K186:L186"/>
    <mergeCell ref="M186:N186"/>
    <mergeCell ref="P186:Q186"/>
    <mergeCell ref="AF184:AG184"/>
    <mergeCell ref="AI184:AJ184"/>
    <mergeCell ref="AK184:AL184"/>
    <mergeCell ref="F185:G185"/>
    <mergeCell ref="I185:J185"/>
    <mergeCell ref="K185:L185"/>
    <mergeCell ref="M185:N185"/>
    <mergeCell ref="P185:Q185"/>
    <mergeCell ref="S185:T185"/>
    <mergeCell ref="V185:W185"/>
    <mergeCell ref="Z185:AB185"/>
    <mergeCell ref="AD185:AE185"/>
    <mergeCell ref="AF185:AG185"/>
    <mergeCell ref="AI185:AJ185"/>
    <mergeCell ref="AF187:AG187"/>
    <mergeCell ref="AI187:AJ187"/>
    <mergeCell ref="AK187:AL187"/>
    <mergeCell ref="AK186:AL186"/>
    <mergeCell ref="F187:G187"/>
    <mergeCell ref="I187:J187"/>
    <mergeCell ref="K187:L187"/>
    <mergeCell ref="M187:N187"/>
    <mergeCell ref="P187:Q187"/>
    <mergeCell ref="S187:T187"/>
    <mergeCell ref="V187:W187"/>
    <mergeCell ref="Z187:AB187"/>
    <mergeCell ref="AD187:AE187"/>
    <mergeCell ref="S186:T186"/>
    <mergeCell ref="V186:W186"/>
    <mergeCell ref="Z186:AB186"/>
    <mergeCell ref="AD186:AE186"/>
    <mergeCell ref="AF186:AG186"/>
    <mergeCell ref="AI186:AJ186"/>
  </mergeCells>
  <phoneticPr fontId="1"/>
  <dataValidations count="3">
    <dataValidation type="list" allowBlank="1" showInputMessage="1" showErrorMessage="1" sqref="C10:C141">
      <formula1>$E$164:$E$187</formula1>
    </dataValidation>
    <dataValidation type="list" allowBlank="1"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$AC$164:$AC$187</formula1>
    </dataValidation>
    <dataValidation type="list" allowBlank="1"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170:D983189 D917634:D917653 D852098:D852117 D786562:D786581 D721026:D721045 D655490:D655509 D589954:D589973 D524418:D524437 D458882:D458901 D393346:D393365 D327810:D327829 D262274:D262293 D196738:D196757 D131202:D131221 D65666:D65685 D10 D76 D62 D66 D12 D14">
      <formula1>$AU$2:$AU$6</formula1>
    </dataValidation>
  </dataValidations>
  <printOptions horizontalCentered="1"/>
  <pageMargins left="0.19685039370078741" right="0.19685039370078741" top="0.78740157480314965" bottom="0.78740157480314965" header="0.31496062992125984" footer="0.31496062992125984"/>
  <pageSetup paperSize="9" scale="76" orientation="landscape" r:id="rId1"/>
  <rowBreaks count="1" manualBreakCount="1">
    <brk id="43"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O104"/>
  <sheetViews>
    <sheetView view="pageBreakPreview" zoomScale="85" zoomScaleNormal="100" zoomScaleSheetLayoutView="85" workbookViewId="0">
      <selection activeCell="J16" sqref="J16"/>
    </sheetView>
  </sheetViews>
  <sheetFormatPr defaultColWidth="10.25" defaultRowHeight="13.5" x14ac:dyDescent="0.15"/>
  <cols>
    <col min="1" max="1" width="1" style="7" customWidth="1"/>
    <col min="2" max="2" width="12.5" style="7" customWidth="1"/>
    <col min="3" max="3" width="3.5" style="7" customWidth="1"/>
    <col min="4" max="4" width="5.125" style="7" customWidth="1"/>
    <col min="5" max="5" width="12" style="7" customWidth="1"/>
    <col min="6" max="38" width="3.75" style="7" customWidth="1"/>
    <col min="39" max="39" width="6.125" style="7" customWidth="1"/>
    <col min="40" max="40" width="5.875" style="7" customWidth="1"/>
    <col min="41" max="41" width="6.375" style="7" customWidth="1"/>
    <col min="42" max="42" width="1.25" style="7" customWidth="1"/>
    <col min="43" max="257" width="10.25" style="7"/>
    <col min="258" max="258" width="12.5" style="7" customWidth="1"/>
    <col min="259" max="259" width="3.5" style="7" customWidth="1"/>
    <col min="260" max="260" width="5.125" style="7" customWidth="1"/>
    <col min="261" max="261" width="12" style="7" customWidth="1"/>
    <col min="262" max="294" width="3.75" style="7" customWidth="1"/>
    <col min="295" max="295" width="6.125" style="7" customWidth="1"/>
    <col min="296" max="296" width="5.875" style="7" customWidth="1"/>
    <col min="297" max="297" width="6.375" style="7" customWidth="1"/>
    <col min="298" max="513" width="10.25" style="7"/>
    <col min="514" max="514" width="12.5" style="7" customWidth="1"/>
    <col min="515" max="515" width="3.5" style="7" customWidth="1"/>
    <col min="516" max="516" width="5.125" style="7" customWidth="1"/>
    <col min="517" max="517" width="12" style="7" customWidth="1"/>
    <col min="518" max="550" width="3.75" style="7" customWidth="1"/>
    <col min="551" max="551" width="6.125" style="7" customWidth="1"/>
    <col min="552" max="552" width="5.875" style="7" customWidth="1"/>
    <col min="553" max="553" width="6.375" style="7" customWidth="1"/>
    <col min="554" max="769" width="10.25" style="7"/>
    <col min="770" max="770" width="12.5" style="7" customWidth="1"/>
    <col min="771" max="771" width="3.5" style="7" customWidth="1"/>
    <col min="772" max="772" width="5.125" style="7" customWidth="1"/>
    <col min="773" max="773" width="12" style="7" customWidth="1"/>
    <col min="774" max="806" width="3.75" style="7" customWidth="1"/>
    <col min="807" max="807" width="6.125" style="7" customWidth="1"/>
    <col min="808" max="808" width="5.875" style="7" customWidth="1"/>
    <col min="809" max="809" width="6.375" style="7" customWidth="1"/>
    <col min="810" max="1025" width="10.25" style="7"/>
    <col min="1026" max="1026" width="12.5" style="7" customWidth="1"/>
    <col min="1027" max="1027" width="3.5" style="7" customWidth="1"/>
    <col min="1028" max="1028" width="5.125" style="7" customWidth="1"/>
    <col min="1029" max="1029" width="12" style="7" customWidth="1"/>
    <col min="1030" max="1062" width="3.75" style="7" customWidth="1"/>
    <col min="1063" max="1063" width="6.125" style="7" customWidth="1"/>
    <col min="1064" max="1064" width="5.875" style="7" customWidth="1"/>
    <col min="1065" max="1065" width="6.375" style="7" customWidth="1"/>
    <col min="1066" max="1281" width="10.25" style="7"/>
    <col min="1282" max="1282" width="12.5" style="7" customWidth="1"/>
    <col min="1283" max="1283" width="3.5" style="7" customWidth="1"/>
    <col min="1284" max="1284" width="5.125" style="7" customWidth="1"/>
    <col min="1285" max="1285" width="12" style="7" customWidth="1"/>
    <col min="1286" max="1318" width="3.75" style="7" customWidth="1"/>
    <col min="1319" max="1319" width="6.125" style="7" customWidth="1"/>
    <col min="1320" max="1320" width="5.875" style="7" customWidth="1"/>
    <col min="1321" max="1321" width="6.375" style="7" customWidth="1"/>
    <col min="1322" max="1537" width="10.25" style="7"/>
    <col min="1538" max="1538" width="12.5" style="7" customWidth="1"/>
    <col min="1539" max="1539" width="3.5" style="7" customWidth="1"/>
    <col min="1540" max="1540" width="5.125" style="7" customWidth="1"/>
    <col min="1541" max="1541" width="12" style="7" customWidth="1"/>
    <col min="1542" max="1574" width="3.75" style="7" customWidth="1"/>
    <col min="1575" max="1575" width="6.125" style="7" customWidth="1"/>
    <col min="1576" max="1576" width="5.875" style="7" customWidth="1"/>
    <col min="1577" max="1577" width="6.375" style="7" customWidth="1"/>
    <col min="1578" max="1793" width="10.25" style="7"/>
    <col min="1794" max="1794" width="12.5" style="7" customWidth="1"/>
    <col min="1795" max="1795" width="3.5" style="7" customWidth="1"/>
    <col min="1796" max="1796" width="5.125" style="7" customWidth="1"/>
    <col min="1797" max="1797" width="12" style="7" customWidth="1"/>
    <col min="1798" max="1830" width="3.75" style="7" customWidth="1"/>
    <col min="1831" max="1831" width="6.125" style="7" customWidth="1"/>
    <col min="1832" max="1832" width="5.875" style="7" customWidth="1"/>
    <col min="1833" max="1833" width="6.375" style="7" customWidth="1"/>
    <col min="1834" max="2049" width="10.25" style="7"/>
    <col min="2050" max="2050" width="12.5" style="7" customWidth="1"/>
    <col min="2051" max="2051" width="3.5" style="7" customWidth="1"/>
    <col min="2052" max="2052" width="5.125" style="7" customWidth="1"/>
    <col min="2053" max="2053" width="12" style="7" customWidth="1"/>
    <col min="2054" max="2086" width="3.75" style="7" customWidth="1"/>
    <col min="2087" max="2087" width="6.125" style="7" customWidth="1"/>
    <col min="2088" max="2088" width="5.875" style="7" customWidth="1"/>
    <col min="2089" max="2089" width="6.375" style="7" customWidth="1"/>
    <col min="2090" max="2305" width="10.25" style="7"/>
    <col min="2306" max="2306" width="12.5" style="7" customWidth="1"/>
    <col min="2307" max="2307" width="3.5" style="7" customWidth="1"/>
    <col min="2308" max="2308" width="5.125" style="7" customWidth="1"/>
    <col min="2309" max="2309" width="12" style="7" customWidth="1"/>
    <col min="2310" max="2342" width="3.75" style="7" customWidth="1"/>
    <col min="2343" max="2343" width="6.125" style="7" customWidth="1"/>
    <col min="2344" max="2344" width="5.875" style="7" customWidth="1"/>
    <col min="2345" max="2345" width="6.375" style="7" customWidth="1"/>
    <col min="2346" max="2561" width="10.25" style="7"/>
    <col min="2562" max="2562" width="12.5" style="7" customWidth="1"/>
    <col min="2563" max="2563" width="3.5" style="7" customWidth="1"/>
    <col min="2564" max="2564" width="5.125" style="7" customWidth="1"/>
    <col min="2565" max="2565" width="12" style="7" customWidth="1"/>
    <col min="2566" max="2598" width="3.75" style="7" customWidth="1"/>
    <col min="2599" max="2599" width="6.125" style="7" customWidth="1"/>
    <col min="2600" max="2600" width="5.875" style="7" customWidth="1"/>
    <col min="2601" max="2601" width="6.375" style="7" customWidth="1"/>
    <col min="2602" max="2817" width="10.25" style="7"/>
    <col min="2818" max="2818" width="12.5" style="7" customWidth="1"/>
    <col min="2819" max="2819" width="3.5" style="7" customWidth="1"/>
    <col min="2820" max="2820" width="5.125" style="7" customWidth="1"/>
    <col min="2821" max="2821" width="12" style="7" customWidth="1"/>
    <col min="2822" max="2854" width="3.75" style="7" customWidth="1"/>
    <col min="2855" max="2855" width="6.125" style="7" customWidth="1"/>
    <col min="2856" max="2856" width="5.875" style="7" customWidth="1"/>
    <col min="2857" max="2857" width="6.375" style="7" customWidth="1"/>
    <col min="2858" max="3073" width="10.25" style="7"/>
    <col min="3074" max="3074" width="12.5" style="7" customWidth="1"/>
    <col min="3075" max="3075" width="3.5" style="7" customWidth="1"/>
    <col min="3076" max="3076" width="5.125" style="7" customWidth="1"/>
    <col min="3077" max="3077" width="12" style="7" customWidth="1"/>
    <col min="3078" max="3110" width="3.75" style="7" customWidth="1"/>
    <col min="3111" max="3111" width="6.125" style="7" customWidth="1"/>
    <col min="3112" max="3112" width="5.875" style="7" customWidth="1"/>
    <col min="3113" max="3113" width="6.375" style="7" customWidth="1"/>
    <col min="3114" max="3329" width="10.25" style="7"/>
    <col min="3330" max="3330" width="12.5" style="7" customWidth="1"/>
    <col min="3331" max="3331" width="3.5" style="7" customWidth="1"/>
    <col min="3332" max="3332" width="5.125" style="7" customWidth="1"/>
    <col min="3333" max="3333" width="12" style="7" customWidth="1"/>
    <col min="3334" max="3366" width="3.75" style="7" customWidth="1"/>
    <col min="3367" max="3367" width="6.125" style="7" customWidth="1"/>
    <col min="3368" max="3368" width="5.875" style="7" customWidth="1"/>
    <col min="3369" max="3369" width="6.375" style="7" customWidth="1"/>
    <col min="3370" max="3585" width="10.25" style="7"/>
    <col min="3586" max="3586" width="12.5" style="7" customWidth="1"/>
    <col min="3587" max="3587" width="3.5" style="7" customWidth="1"/>
    <col min="3588" max="3588" width="5.125" style="7" customWidth="1"/>
    <col min="3589" max="3589" width="12" style="7" customWidth="1"/>
    <col min="3590" max="3622" width="3.75" style="7" customWidth="1"/>
    <col min="3623" max="3623" width="6.125" style="7" customWidth="1"/>
    <col min="3624" max="3624" width="5.875" style="7" customWidth="1"/>
    <col min="3625" max="3625" width="6.375" style="7" customWidth="1"/>
    <col min="3626" max="3841" width="10.25" style="7"/>
    <col min="3842" max="3842" width="12.5" style="7" customWidth="1"/>
    <col min="3843" max="3843" width="3.5" style="7" customWidth="1"/>
    <col min="3844" max="3844" width="5.125" style="7" customWidth="1"/>
    <col min="3845" max="3845" width="12" style="7" customWidth="1"/>
    <col min="3846" max="3878" width="3.75" style="7" customWidth="1"/>
    <col min="3879" max="3879" width="6.125" style="7" customWidth="1"/>
    <col min="3880" max="3880" width="5.875" style="7" customWidth="1"/>
    <col min="3881" max="3881" width="6.375" style="7" customWidth="1"/>
    <col min="3882" max="4097" width="10.25" style="7"/>
    <col min="4098" max="4098" width="12.5" style="7" customWidth="1"/>
    <col min="4099" max="4099" width="3.5" style="7" customWidth="1"/>
    <col min="4100" max="4100" width="5.125" style="7" customWidth="1"/>
    <col min="4101" max="4101" width="12" style="7" customWidth="1"/>
    <col min="4102" max="4134" width="3.75" style="7" customWidth="1"/>
    <col min="4135" max="4135" width="6.125" style="7" customWidth="1"/>
    <col min="4136" max="4136" width="5.875" style="7" customWidth="1"/>
    <col min="4137" max="4137" width="6.375" style="7" customWidth="1"/>
    <col min="4138" max="4353" width="10.25" style="7"/>
    <col min="4354" max="4354" width="12.5" style="7" customWidth="1"/>
    <col min="4355" max="4355" width="3.5" style="7" customWidth="1"/>
    <col min="4356" max="4356" width="5.125" style="7" customWidth="1"/>
    <col min="4357" max="4357" width="12" style="7" customWidth="1"/>
    <col min="4358" max="4390" width="3.75" style="7" customWidth="1"/>
    <col min="4391" max="4391" width="6.125" style="7" customWidth="1"/>
    <col min="4392" max="4392" width="5.875" style="7" customWidth="1"/>
    <col min="4393" max="4393" width="6.375" style="7" customWidth="1"/>
    <col min="4394" max="4609" width="10.25" style="7"/>
    <col min="4610" max="4610" width="12.5" style="7" customWidth="1"/>
    <col min="4611" max="4611" width="3.5" style="7" customWidth="1"/>
    <col min="4612" max="4612" width="5.125" style="7" customWidth="1"/>
    <col min="4613" max="4613" width="12" style="7" customWidth="1"/>
    <col min="4614" max="4646" width="3.75" style="7" customWidth="1"/>
    <col min="4647" max="4647" width="6.125" style="7" customWidth="1"/>
    <col min="4648" max="4648" width="5.875" style="7" customWidth="1"/>
    <col min="4649" max="4649" width="6.375" style="7" customWidth="1"/>
    <col min="4650" max="4865" width="10.25" style="7"/>
    <col min="4866" max="4866" width="12.5" style="7" customWidth="1"/>
    <col min="4867" max="4867" width="3.5" style="7" customWidth="1"/>
    <col min="4868" max="4868" width="5.125" style="7" customWidth="1"/>
    <col min="4869" max="4869" width="12" style="7" customWidth="1"/>
    <col min="4870" max="4902" width="3.75" style="7" customWidth="1"/>
    <col min="4903" max="4903" width="6.125" style="7" customWidth="1"/>
    <col min="4904" max="4904" width="5.875" style="7" customWidth="1"/>
    <col min="4905" max="4905" width="6.375" style="7" customWidth="1"/>
    <col min="4906" max="5121" width="10.25" style="7"/>
    <col min="5122" max="5122" width="12.5" style="7" customWidth="1"/>
    <col min="5123" max="5123" width="3.5" style="7" customWidth="1"/>
    <col min="5124" max="5124" width="5.125" style="7" customWidth="1"/>
    <col min="5125" max="5125" width="12" style="7" customWidth="1"/>
    <col min="5126" max="5158" width="3.75" style="7" customWidth="1"/>
    <col min="5159" max="5159" width="6.125" style="7" customWidth="1"/>
    <col min="5160" max="5160" width="5.875" style="7" customWidth="1"/>
    <col min="5161" max="5161" width="6.375" style="7" customWidth="1"/>
    <col min="5162" max="5377" width="10.25" style="7"/>
    <col min="5378" max="5378" width="12.5" style="7" customWidth="1"/>
    <col min="5379" max="5379" width="3.5" style="7" customWidth="1"/>
    <col min="5380" max="5380" width="5.125" style="7" customWidth="1"/>
    <col min="5381" max="5381" width="12" style="7" customWidth="1"/>
    <col min="5382" max="5414" width="3.75" style="7" customWidth="1"/>
    <col min="5415" max="5415" width="6.125" style="7" customWidth="1"/>
    <col min="5416" max="5416" width="5.875" style="7" customWidth="1"/>
    <col min="5417" max="5417" width="6.375" style="7" customWidth="1"/>
    <col min="5418" max="5633" width="10.25" style="7"/>
    <col min="5634" max="5634" width="12.5" style="7" customWidth="1"/>
    <col min="5635" max="5635" width="3.5" style="7" customWidth="1"/>
    <col min="5636" max="5636" width="5.125" style="7" customWidth="1"/>
    <col min="5637" max="5637" width="12" style="7" customWidth="1"/>
    <col min="5638" max="5670" width="3.75" style="7" customWidth="1"/>
    <col min="5671" max="5671" width="6.125" style="7" customWidth="1"/>
    <col min="5672" max="5672" width="5.875" style="7" customWidth="1"/>
    <col min="5673" max="5673" width="6.375" style="7" customWidth="1"/>
    <col min="5674" max="5889" width="10.25" style="7"/>
    <col min="5890" max="5890" width="12.5" style="7" customWidth="1"/>
    <col min="5891" max="5891" width="3.5" style="7" customWidth="1"/>
    <col min="5892" max="5892" width="5.125" style="7" customWidth="1"/>
    <col min="5893" max="5893" width="12" style="7" customWidth="1"/>
    <col min="5894" max="5926" width="3.75" style="7" customWidth="1"/>
    <col min="5927" max="5927" width="6.125" style="7" customWidth="1"/>
    <col min="5928" max="5928" width="5.875" style="7" customWidth="1"/>
    <col min="5929" max="5929" width="6.375" style="7" customWidth="1"/>
    <col min="5930" max="6145" width="10.25" style="7"/>
    <col min="6146" max="6146" width="12.5" style="7" customWidth="1"/>
    <col min="6147" max="6147" width="3.5" style="7" customWidth="1"/>
    <col min="6148" max="6148" width="5.125" style="7" customWidth="1"/>
    <col min="6149" max="6149" width="12" style="7" customWidth="1"/>
    <col min="6150" max="6182" width="3.75" style="7" customWidth="1"/>
    <col min="6183" max="6183" width="6.125" style="7" customWidth="1"/>
    <col min="6184" max="6184" width="5.875" style="7" customWidth="1"/>
    <col min="6185" max="6185" width="6.375" style="7" customWidth="1"/>
    <col min="6186" max="6401" width="10.25" style="7"/>
    <col min="6402" max="6402" width="12.5" style="7" customWidth="1"/>
    <col min="6403" max="6403" width="3.5" style="7" customWidth="1"/>
    <col min="6404" max="6404" width="5.125" style="7" customWidth="1"/>
    <col min="6405" max="6405" width="12" style="7" customWidth="1"/>
    <col min="6406" max="6438" width="3.75" style="7" customWidth="1"/>
    <col min="6439" max="6439" width="6.125" style="7" customWidth="1"/>
    <col min="6440" max="6440" width="5.875" style="7" customWidth="1"/>
    <col min="6441" max="6441" width="6.375" style="7" customWidth="1"/>
    <col min="6442" max="6657" width="10.25" style="7"/>
    <col min="6658" max="6658" width="12.5" style="7" customWidth="1"/>
    <col min="6659" max="6659" width="3.5" style="7" customWidth="1"/>
    <col min="6660" max="6660" width="5.125" style="7" customWidth="1"/>
    <col min="6661" max="6661" width="12" style="7" customWidth="1"/>
    <col min="6662" max="6694" width="3.75" style="7" customWidth="1"/>
    <col min="6695" max="6695" width="6.125" style="7" customWidth="1"/>
    <col min="6696" max="6696" width="5.875" style="7" customWidth="1"/>
    <col min="6697" max="6697" width="6.375" style="7" customWidth="1"/>
    <col min="6698" max="6913" width="10.25" style="7"/>
    <col min="6914" max="6914" width="12.5" style="7" customWidth="1"/>
    <col min="6915" max="6915" width="3.5" style="7" customWidth="1"/>
    <col min="6916" max="6916" width="5.125" style="7" customWidth="1"/>
    <col min="6917" max="6917" width="12" style="7" customWidth="1"/>
    <col min="6918" max="6950" width="3.75" style="7" customWidth="1"/>
    <col min="6951" max="6951" width="6.125" style="7" customWidth="1"/>
    <col min="6952" max="6952" width="5.875" style="7" customWidth="1"/>
    <col min="6953" max="6953" width="6.375" style="7" customWidth="1"/>
    <col min="6954" max="7169" width="10.25" style="7"/>
    <col min="7170" max="7170" width="12.5" style="7" customWidth="1"/>
    <col min="7171" max="7171" width="3.5" style="7" customWidth="1"/>
    <col min="7172" max="7172" width="5.125" style="7" customWidth="1"/>
    <col min="7173" max="7173" width="12" style="7" customWidth="1"/>
    <col min="7174" max="7206" width="3.75" style="7" customWidth="1"/>
    <col min="7207" max="7207" width="6.125" style="7" customWidth="1"/>
    <col min="7208" max="7208" width="5.875" style="7" customWidth="1"/>
    <col min="7209" max="7209" width="6.375" style="7" customWidth="1"/>
    <col min="7210" max="7425" width="10.25" style="7"/>
    <col min="7426" max="7426" width="12.5" style="7" customWidth="1"/>
    <col min="7427" max="7427" width="3.5" style="7" customWidth="1"/>
    <col min="7428" max="7428" width="5.125" style="7" customWidth="1"/>
    <col min="7429" max="7429" width="12" style="7" customWidth="1"/>
    <col min="7430" max="7462" width="3.75" style="7" customWidth="1"/>
    <col min="7463" max="7463" width="6.125" style="7" customWidth="1"/>
    <col min="7464" max="7464" width="5.875" style="7" customWidth="1"/>
    <col min="7465" max="7465" width="6.375" style="7" customWidth="1"/>
    <col min="7466" max="7681" width="10.25" style="7"/>
    <col min="7682" max="7682" width="12.5" style="7" customWidth="1"/>
    <col min="7683" max="7683" width="3.5" style="7" customWidth="1"/>
    <col min="7684" max="7684" width="5.125" style="7" customWidth="1"/>
    <col min="7685" max="7685" width="12" style="7" customWidth="1"/>
    <col min="7686" max="7718" width="3.75" style="7" customWidth="1"/>
    <col min="7719" max="7719" width="6.125" style="7" customWidth="1"/>
    <col min="7720" max="7720" width="5.875" style="7" customWidth="1"/>
    <col min="7721" max="7721" width="6.375" style="7" customWidth="1"/>
    <col min="7722" max="7937" width="10.25" style="7"/>
    <col min="7938" max="7938" width="12.5" style="7" customWidth="1"/>
    <col min="7939" max="7939" width="3.5" style="7" customWidth="1"/>
    <col min="7940" max="7940" width="5.125" style="7" customWidth="1"/>
    <col min="7941" max="7941" width="12" style="7" customWidth="1"/>
    <col min="7942" max="7974" width="3.75" style="7" customWidth="1"/>
    <col min="7975" max="7975" width="6.125" style="7" customWidth="1"/>
    <col min="7976" max="7976" width="5.875" style="7" customWidth="1"/>
    <col min="7977" max="7977" width="6.375" style="7" customWidth="1"/>
    <col min="7978" max="8193" width="10.25" style="7"/>
    <col min="8194" max="8194" width="12.5" style="7" customWidth="1"/>
    <col min="8195" max="8195" width="3.5" style="7" customWidth="1"/>
    <col min="8196" max="8196" width="5.125" style="7" customWidth="1"/>
    <col min="8197" max="8197" width="12" style="7" customWidth="1"/>
    <col min="8198" max="8230" width="3.75" style="7" customWidth="1"/>
    <col min="8231" max="8231" width="6.125" style="7" customWidth="1"/>
    <col min="8232" max="8232" width="5.875" style="7" customWidth="1"/>
    <col min="8233" max="8233" width="6.375" style="7" customWidth="1"/>
    <col min="8234" max="8449" width="10.25" style="7"/>
    <col min="8450" max="8450" width="12.5" style="7" customWidth="1"/>
    <col min="8451" max="8451" width="3.5" style="7" customWidth="1"/>
    <col min="8452" max="8452" width="5.125" style="7" customWidth="1"/>
    <col min="8453" max="8453" width="12" style="7" customWidth="1"/>
    <col min="8454" max="8486" width="3.75" style="7" customWidth="1"/>
    <col min="8487" max="8487" width="6.125" style="7" customWidth="1"/>
    <col min="8488" max="8488" width="5.875" style="7" customWidth="1"/>
    <col min="8489" max="8489" width="6.375" style="7" customWidth="1"/>
    <col min="8490" max="8705" width="10.25" style="7"/>
    <col min="8706" max="8706" width="12.5" style="7" customWidth="1"/>
    <col min="8707" max="8707" width="3.5" style="7" customWidth="1"/>
    <col min="8708" max="8708" width="5.125" style="7" customWidth="1"/>
    <col min="8709" max="8709" width="12" style="7" customWidth="1"/>
    <col min="8710" max="8742" width="3.75" style="7" customWidth="1"/>
    <col min="8743" max="8743" width="6.125" style="7" customWidth="1"/>
    <col min="8744" max="8744" width="5.875" style="7" customWidth="1"/>
    <col min="8745" max="8745" width="6.375" style="7" customWidth="1"/>
    <col min="8746" max="8961" width="10.25" style="7"/>
    <col min="8962" max="8962" width="12.5" style="7" customWidth="1"/>
    <col min="8963" max="8963" width="3.5" style="7" customWidth="1"/>
    <col min="8964" max="8964" width="5.125" style="7" customWidth="1"/>
    <col min="8965" max="8965" width="12" style="7" customWidth="1"/>
    <col min="8966" max="8998" width="3.75" style="7" customWidth="1"/>
    <col min="8999" max="8999" width="6.125" style="7" customWidth="1"/>
    <col min="9000" max="9000" width="5.875" style="7" customWidth="1"/>
    <col min="9001" max="9001" width="6.375" style="7" customWidth="1"/>
    <col min="9002" max="9217" width="10.25" style="7"/>
    <col min="9218" max="9218" width="12.5" style="7" customWidth="1"/>
    <col min="9219" max="9219" width="3.5" style="7" customWidth="1"/>
    <col min="9220" max="9220" width="5.125" style="7" customWidth="1"/>
    <col min="9221" max="9221" width="12" style="7" customWidth="1"/>
    <col min="9222" max="9254" width="3.75" style="7" customWidth="1"/>
    <col min="9255" max="9255" width="6.125" style="7" customWidth="1"/>
    <col min="9256" max="9256" width="5.875" style="7" customWidth="1"/>
    <col min="9257" max="9257" width="6.375" style="7" customWidth="1"/>
    <col min="9258" max="9473" width="10.25" style="7"/>
    <col min="9474" max="9474" width="12.5" style="7" customWidth="1"/>
    <col min="9475" max="9475" width="3.5" style="7" customWidth="1"/>
    <col min="9476" max="9476" width="5.125" style="7" customWidth="1"/>
    <col min="9477" max="9477" width="12" style="7" customWidth="1"/>
    <col min="9478" max="9510" width="3.75" style="7" customWidth="1"/>
    <col min="9511" max="9511" width="6.125" style="7" customWidth="1"/>
    <col min="9512" max="9512" width="5.875" style="7" customWidth="1"/>
    <col min="9513" max="9513" width="6.375" style="7" customWidth="1"/>
    <col min="9514" max="9729" width="10.25" style="7"/>
    <col min="9730" max="9730" width="12.5" style="7" customWidth="1"/>
    <col min="9731" max="9731" width="3.5" style="7" customWidth="1"/>
    <col min="9732" max="9732" width="5.125" style="7" customWidth="1"/>
    <col min="9733" max="9733" width="12" style="7" customWidth="1"/>
    <col min="9734" max="9766" width="3.75" style="7" customWidth="1"/>
    <col min="9767" max="9767" width="6.125" style="7" customWidth="1"/>
    <col min="9768" max="9768" width="5.875" style="7" customWidth="1"/>
    <col min="9769" max="9769" width="6.375" style="7" customWidth="1"/>
    <col min="9770" max="9985" width="10.25" style="7"/>
    <col min="9986" max="9986" width="12.5" style="7" customWidth="1"/>
    <col min="9987" max="9987" width="3.5" style="7" customWidth="1"/>
    <col min="9988" max="9988" width="5.125" style="7" customWidth="1"/>
    <col min="9989" max="9989" width="12" style="7" customWidth="1"/>
    <col min="9990" max="10022" width="3.75" style="7" customWidth="1"/>
    <col min="10023" max="10023" width="6.125" style="7" customWidth="1"/>
    <col min="10024" max="10024" width="5.875" style="7" customWidth="1"/>
    <col min="10025" max="10025" width="6.375" style="7" customWidth="1"/>
    <col min="10026" max="10241" width="10.25" style="7"/>
    <col min="10242" max="10242" width="12.5" style="7" customWidth="1"/>
    <col min="10243" max="10243" width="3.5" style="7" customWidth="1"/>
    <col min="10244" max="10244" width="5.125" style="7" customWidth="1"/>
    <col min="10245" max="10245" width="12" style="7" customWidth="1"/>
    <col min="10246" max="10278" width="3.75" style="7" customWidth="1"/>
    <col min="10279" max="10279" width="6.125" style="7" customWidth="1"/>
    <col min="10280" max="10280" width="5.875" style="7" customWidth="1"/>
    <col min="10281" max="10281" width="6.375" style="7" customWidth="1"/>
    <col min="10282" max="10497" width="10.25" style="7"/>
    <col min="10498" max="10498" width="12.5" style="7" customWidth="1"/>
    <col min="10499" max="10499" width="3.5" style="7" customWidth="1"/>
    <col min="10500" max="10500" width="5.125" style="7" customWidth="1"/>
    <col min="10501" max="10501" width="12" style="7" customWidth="1"/>
    <col min="10502" max="10534" width="3.75" style="7" customWidth="1"/>
    <col min="10535" max="10535" width="6.125" style="7" customWidth="1"/>
    <col min="10536" max="10536" width="5.875" style="7" customWidth="1"/>
    <col min="10537" max="10537" width="6.375" style="7" customWidth="1"/>
    <col min="10538" max="10753" width="10.25" style="7"/>
    <col min="10754" max="10754" width="12.5" style="7" customWidth="1"/>
    <col min="10755" max="10755" width="3.5" style="7" customWidth="1"/>
    <col min="10756" max="10756" width="5.125" style="7" customWidth="1"/>
    <col min="10757" max="10757" width="12" style="7" customWidth="1"/>
    <col min="10758" max="10790" width="3.75" style="7" customWidth="1"/>
    <col min="10791" max="10791" width="6.125" style="7" customWidth="1"/>
    <col min="10792" max="10792" width="5.875" style="7" customWidth="1"/>
    <col min="10793" max="10793" width="6.375" style="7" customWidth="1"/>
    <col min="10794" max="11009" width="10.25" style="7"/>
    <col min="11010" max="11010" width="12.5" style="7" customWidth="1"/>
    <col min="11011" max="11011" width="3.5" style="7" customWidth="1"/>
    <col min="11012" max="11012" width="5.125" style="7" customWidth="1"/>
    <col min="11013" max="11013" width="12" style="7" customWidth="1"/>
    <col min="11014" max="11046" width="3.75" style="7" customWidth="1"/>
    <col min="11047" max="11047" width="6.125" style="7" customWidth="1"/>
    <col min="11048" max="11048" width="5.875" style="7" customWidth="1"/>
    <col min="11049" max="11049" width="6.375" style="7" customWidth="1"/>
    <col min="11050" max="11265" width="10.25" style="7"/>
    <col min="11266" max="11266" width="12.5" style="7" customWidth="1"/>
    <col min="11267" max="11267" width="3.5" style="7" customWidth="1"/>
    <col min="11268" max="11268" width="5.125" style="7" customWidth="1"/>
    <col min="11269" max="11269" width="12" style="7" customWidth="1"/>
    <col min="11270" max="11302" width="3.75" style="7" customWidth="1"/>
    <col min="11303" max="11303" width="6.125" style="7" customWidth="1"/>
    <col min="11304" max="11304" width="5.875" style="7" customWidth="1"/>
    <col min="11305" max="11305" width="6.375" style="7" customWidth="1"/>
    <col min="11306" max="11521" width="10.25" style="7"/>
    <col min="11522" max="11522" width="12.5" style="7" customWidth="1"/>
    <col min="11523" max="11523" width="3.5" style="7" customWidth="1"/>
    <col min="11524" max="11524" width="5.125" style="7" customWidth="1"/>
    <col min="11525" max="11525" width="12" style="7" customWidth="1"/>
    <col min="11526" max="11558" width="3.75" style="7" customWidth="1"/>
    <col min="11559" max="11559" width="6.125" style="7" customWidth="1"/>
    <col min="11560" max="11560" width="5.875" style="7" customWidth="1"/>
    <col min="11561" max="11561" width="6.375" style="7" customWidth="1"/>
    <col min="11562" max="11777" width="10.25" style="7"/>
    <col min="11778" max="11778" width="12.5" style="7" customWidth="1"/>
    <col min="11779" max="11779" width="3.5" style="7" customWidth="1"/>
    <col min="11780" max="11780" width="5.125" style="7" customWidth="1"/>
    <col min="11781" max="11781" width="12" style="7" customWidth="1"/>
    <col min="11782" max="11814" width="3.75" style="7" customWidth="1"/>
    <col min="11815" max="11815" width="6.125" style="7" customWidth="1"/>
    <col min="11816" max="11816" width="5.875" style="7" customWidth="1"/>
    <col min="11817" max="11817" width="6.375" style="7" customWidth="1"/>
    <col min="11818" max="12033" width="10.25" style="7"/>
    <col min="12034" max="12034" width="12.5" style="7" customWidth="1"/>
    <col min="12035" max="12035" width="3.5" style="7" customWidth="1"/>
    <col min="12036" max="12036" width="5.125" style="7" customWidth="1"/>
    <col min="12037" max="12037" width="12" style="7" customWidth="1"/>
    <col min="12038" max="12070" width="3.75" style="7" customWidth="1"/>
    <col min="12071" max="12071" width="6.125" style="7" customWidth="1"/>
    <col min="12072" max="12072" width="5.875" style="7" customWidth="1"/>
    <col min="12073" max="12073" width="6.375" style="7" customWidth="1"/>
    <col min="12074" max="12289" width="10.25" style="7"/>
    <col min="12290" max="12290" width="12.5" style="7" customWidth="1"/>
    <col min="12291" max="12291" width="3.5" style="7" customWidth="1"/>
    <col min="12292" max="12292" width="5.125" style="7" customWidth="1"/>
    <col min="12293" max="12293" width="12" style="7" customWidth="1"/>
    <col min="12294" max="12326" width="3.75" style="7" customWidth="1"/>
    <col min="12327" max="12327" width="6.125" style="7" customWidth="1"/>
    <col min="12328" max="12328" width="5.875" style="7" customWidth="1"/>
    <col min="12329" max="12329" width="6.375" style="7" customWidth="1"/>
    <col min="12330" max="12545" width="10.25" style="7"/>
    <col min="12546" max="12546" width="12.5" style="7" customWidth="1"/>
    <col min="12547" max="12547" width="3.5" style="7" customWidth="1"/>
    <col min="12548" max="12548" width="5.125" style="7" customWidth="1"/>
    <col min="12549" max="12549" width="12" style="7" customWidth="1"/>
    <col min="12550" max="12582" width="3.75" style="7" customWidth="1"/>
    <col min="12583" max="12583" width="6.125" style="7" customWidth="1"/>
    <col min="12584" max="12584" width="5.875" style="7" customWidth="1"/>
    <col min="12585" max="12585" width="6.375" style="7" customWidth="1"/>
    <col min="12586" max="12801" width="10.25" style="7"/>
    <col min="12802" max="12802" width="12.5" style="7" customWidth="1"/>
    <col min="12803" max="12803" width="3.5" style="7" customWidth="1"/>
    <col min="12804" max="12804" width="5.125" style="7" customWidth="1"/>
    <col min="12805" max="12805" width="12" style="7" customWidth="1"/>
    <col min="12806" max="12838" width="3.75" style="7" customWidth="1"/>
    <col min="12839" max="12839" width="6.125" style="7" customWidth="1"/>
    <col min="12840" max="12840" width="5.875" style="7" customWidth="1"/>
    <col min="12841" max="12841" width="6.375" style="7" customWidth="1"/>
    <col min="12842" max="13057" width="10.25" style="7"/>
    <col min="13058" max="13058" width="12.5" style="7" customWidth="1"/>
    <col min="13059" max="13059" width="3.5" style="7" customWidth="1"/>
    <col min="13060" max="13060" width="5.125" style="7" customWidth="1"/>
    <col min="13061" max="13061" width="12" style="7" customWidth="1"/>
    <col min="13062" max="13094" width="3.75" style="7" customWidth="1"/>
    <col min="13095" max="13095" width="6.125" style="7" customWidth="1"/>
    <col min="13096" max="13096" width="5.875" style="7" customWidth="1"/>
    <col min="13097" max="13097" width="6.375" style="7" customWidth="1"/>
    <col min="13098" max="13313" width="10.25" style="7"/>
    <col min="13314" max="13314" width="12.5" style="7" customWidth="1"/>
    <col min="13315" max="13315" width="3.5" style="7" customWidth="1"/>
    <col min="13316" max="13316" width="5.125" style="7" customWidth="1"/>
    <col min="13317" max="13317" width="12" style="7" customWidth="1"/>
    <col min="13318" max="13350" width="3.75" style="7" customWidth="1"/>
    <col min="13351" max="13351" width="6.125" style="7" customWidth="1"/>
    <col min="13352" max="13352" width="5.875" style="7" customWidth="1"/>
    <col min="13353" max="13353" width="6.375" style="7" customWidth="1"/>
    <col min="13354" max="13569" width="10.25" style="7"/>
    <col min="13570" max="13570" width="12.5" style="7" customWidth="1"/>
    <col min="13571" max="13571" width="3.5" style="7" customWidth="1"/>
    <col min="13572" max="13572" width="5.125" style="7" customWidth="1"/>
    <col min="13573" max="13573" width="12" style="7" customWidth="1"/>
    <col min="13574" max="13606" width="3.75" style="7" customWidth="1"/>
    <col min="13607" max="13607" width="6.125" style="7" customWidth="1"/>
    <col min="13608" max="13608" width="5.875" style="7" customWidth="1"/>
    <col min="13609" max="13609" width="6.375" style="7" customWidth="1"/>
    <col min="13610" max="13825" width="10.25" style="7"/>
    <col min="13826" max="13826" width="12.5" style="7" customWidth="1"/>
    <col min="13827" max="13827" width="3.5" style="7" customWidth="1"/>
    <col min="13828" max="13828" width="5.125" style="7" customWidth="1"/>
    <col min="13829" max="13829" width="12" style="7" customWidth="1"/>
    <col min="13830" max="13862" width="3.75" style="7" customWidth="1"/>
    <col min="13863" max="13863" width="6.125" style="7" customWidth="1"/>
    <col min="13864" max="13864" width="5.875" style="7" customWidth="1"/>
    <col min="13865" max="13865" width="6.375" style="7" customWidth="1"/>
    <col min="13866" max="14081" width="10.25" style="7"/>
    <col min="14082" max="14082" width="12.5" style="7" customWidth="1"/>
    <col min="14083" max="14083" width="3.5" style="7" customWidth="1"/>
    <col min="14084" max="14084" width="5.125" style="7" customWidth="1"/>
    <col min="14085" max="14085" width="12" style="7" customWidth="1"/>
    <col min="14086" max="14118" width="3.75" style="7" customWidth="1"/>
    <col min="14119" max="14119" width="6.125" style="7" customWidth="1"/>
    <col min="14120" max="14120" width="5.875" style="7" customWidth="1"/>
    <col min="14121" max="14121" width="6.375" style="7" customWidth="1"/>
    <col min="14122" max="14337" width="10.25" style="7"/>
    <col min="14338" max="14338" width="12.5" style="7" customWidth="1"/>
    <col min="14339" max="14339" width="3.5" style="7" customWidth="1"/>
    <col min="14340" max="14340" width="5.125" style="7" customWidth="1"/>
    <col min="14341" max="14341" width="12" style="7" customWidth="1"/>
    <col min="14342" max="14374" width="3.75" style="7" customWidth="1"/>
    <col min="14375" max="14375" width="6.125" style="7" customWidth="1"/>
    <col min="14376" max="14376" width="5.875" style="7" customWidth="1"/>
    <col min="14377" max="14377" width="6.375" style="7" customWidth="1"/>
    <col min="14378" max="14593" width="10.25" style="7"/>
    <col min="14594" max="14594" width="12.5" style="7" customWidth="1"/>
    <col min="14595" max="14595" width="3.5" style="7" customWidth="1"/>
    <col min="14596" max="14596" width="5.125" style="7" customWidth="1"/>
    <col min="14597" max="14597" width="12" style="7" customWidth="1"/>
    <col min="14598" max="14630" width="3.75" style="7" customWidth="1"/>
    <col min="14631" max="14631" width="6.125" style="7" customWidth="1"/>
    <col min="14632" max="14632" width="5.875" style="7" customWidth="1"/>
    <col min="14633" max="14633" width="6.375" style="7" customWidth="1"/>
    <col min="14634" max="14849" width="10.25" style="7"/>
    <col min="14850" max="14850" width="12.5" style="7" customWidth="1"/>
    <col min="14851" max="14851" width="3.5" style="7" customWidth="1"/>
    <col min="14852" max="14852" width="5.125" style="7" customWidth="1"/>
    <col min="14853" max="14853" width="12" style="7" customWidth="1"/>
    <col min="14854" max="14886" width="3.75" style="7" customWidth="1"/>
    <col min="14887" max="14887" width="6.125" style="7" customWidth="1"/>
    <col min="14888" max="14888" width="5.875" style="7" customWidth="1"/>
    <col min="14889" max="14889" width="6.375" style="7" customWidth="1"/>
    <col min="14890" max="15105" width="10.25" style="7"/>
    <col min="15106" max="15106" width="12.5" style="7" customWidth="1"/>
    <col min="15107" max="15107" width="3.5" style="7" customWidth="1"/>
    <col min="15108" max="15108" width="5.125" style="7" customWidth="1"/>
    <col min="15109" max="15109" width="12" style="7" customWidth="1"/>
    <col min="15110" max="15142" width="3.75" style="7" customWidth="1"/>
    <col min="15143" max="15143" width="6.125" style="7" customWidth="1"/>
    <col min="15144" max="15144" width="5.875" style="7" customWidth="1"/>
    <col min="15145" max="15145" width="6.375" style="7" customWidth="1"/>
    <col min="15146" max="15361" width="10.25" style="7"/>
    <col min="15362" max="15362" width="12.5" style="7" customWidth="1"/>
    <col min="15363" max="15363" width="3.5" style="7" customWidth="1"/>
    <col min="15364" max="15364" width="5.125" style="7" customWidth="1"/>
    <col min="15365" max="15365" width="12" style="7" customWidth="1"/>
    <col min="15366" max="15398" width="3.75" style="7" customWidth="1"/>
    <col min="15399" max="15399" width="6.125" style="7" customWidth="1"/>
    <col min="15400" max="15400" width="5.875" style="7" customWidth="1"/>
    <col min="15401" max="15401" width="6.375" style="7" customWidth="1"/>
    <col min="15402" max="15617" width="10.25" style="7"/>
    <col min="15618" max="15618" width="12.5" style="7" customWidth="1"/>
    <col min="15619" max="15619" width="3.5" style="7" customWidth="1"/>
    <col min="15620" max="15620" width="5.125" style="7" customWidth="1"/>
    <col min="15621" max="15621" width="12" style="7" customWidth="1"/>
    <col min="15622" max="15654" width="3.75" style="7" customWidth="1"/>
    <col min="15655" max="15655" width="6.125" style="7" customWidth="1"/>
    <col min="15656" max="15656" width="5.875" style="7" customWidth="1"/>
    <col min="15657" max="15657" width="6.375" style="7" customWidth="1"/>
    <col min="15658" max="15873" width="10.25" style="7"/>
    <col min="15874" max="15874" width="12.5" style="7" customWidth="1"/>
    <col min="15875" max="15875" width="3.5" style="7" customWidth="1"/>
    <col min="15876" max="15876" width="5.125" style="7" customWidth="1"/>
    <col min="15877" max="15877" width="12" style="7" customWidth="1"/>
    <col min="15878" max="15910" width="3.75" style="7" customWidth="1"/>
    <col min="15911" max="15911" width="6.125" style="7" customWidth="1"/>
    <col min="15912" max="15912" width="5.875" style="7" customWidth="1"/>
    <col min="15913" max="15913" width="6.375" style="7" customWidth="1"/>
    <col min="15914" max="16129" width="10.25" style="7"/>
    <col min="16130" max="16130" width="12.5" style="7" customWidth="1"/>
    <col min="16131" max="16131" width="3.5" style="7" customWidth="1"/>
    <col min="16132" max="16132" width="5.125" style="7" customWidth="1"/>
    <col min="16133" max="16133" width="12" style="7" customWidth="1"/>
    <col min="16134" max="16166" width="3.75" style="7" customWidth="1"/>
    <col min="16167" max="16167" width="6.125" style="7" customWidth="1"/>
    <col min="16168" max="16168" width="5.875" style="7" customWidth="1"/>
    <col min="16169" max="16169" width="6.375" style="7" customWidth="1"/>
    <col min="16170" max="16384" width="10.25" style="7"/>
  </cols>
  <sheetData>
    <row r="1" spans="2:41" ht="18.75" x14ac:dyDescent="0.2">
      <c r="B1" s="48" t="s">
        <v>23</v>
      </c>
    </row>
    <row r="3" spans="2:41" ht="18.75" customHeight="1" x14ac:dyDescent="0.2">
      <c r="B3" s="8" t="s">
        <v>53</v>
      </c>
      <c r="L3" s="9" t="s">
        <v>54</v>
      </c>
      <c r="M3" s="10"/>
      <c r="N3" s="10"/>
      <c r="P3" s="11"/>
      <c r="Q3" s="12"/>
      <c r="R3" s="12"/>
      <c r="S3" s="12"/>
      <c r="T3" s="12"/>
      <c r="AA3" s="13" t="s">
        <v>137</v>
      </c>
      <c r="AB3" s="125"/>
      <c r="AF3" s="14"/>
      <c r="AO3" s="13" t="s">
        <v>55</v>
      </c>
    </row>
    <row r="4" spans="2:41" ht="18.75" customHeight="1" x14ac:dyDescent="0.15">
      <c r="B4" s="15" t="s">
        <v>24</v>
      </c>
      <c r="C4" s="16"/>
      <c r="D4" s="16"/>
      <c r="E4" s="16"/>
      <c r="F4" s="16"/>
      <c r="G4" s="16"/>
      <c r="H4" s="16"/>
      <c r="I4" s="16"/>
      <c r="J4" s="16"/>
      <c r="K4" s="16"/>
      <c r="L4" s="16"/>
      <c r="M4" s="16"/>
      <c r="N4" s="16"/>
      <c r="O4" s="16"/>
      <c r="P4" s="16"/>
      <c r="Q4" s="16"/>
      <c r="R4" s="16"/>
      <c r="S4" s="16"/>
      <c r="T4" s="16"/>
      <c r="U4" s="16"/>
      <c r="V4" s="16"/>
      <c r="W4" s="16"/>
      <c r="X4" s="16"/>
      <c r="Y4" s="16"/>
      <c r="AA4" s="13" t="s">
        <v>138</v>
      </c>
      <c r="AB4" s="125"/>
      <c r="AF4" s="14"/>
      <c r="AO4" s="13" t="s">
        <v>55</v>
      </c>
    </row>
    <row r="5" spans="2:41" ht="18.75" customHeight="1" x14ac:dyDescent="0.15">
      <c r="B5" s="17"/>
      <c r="C5" s="18"/>
      <c r="D5" s="18"/>
      <c r="E5" s="18"/>
      <c r="L5" s="9"/>
      <c r="M5" s="10"/>
      <c r="N5" s="10"/>
      <c r="P5" s="11"/>
      <c r="Q5" s="12"/>
      <c r="R5" s="12"/>
      <c r="S5" s="12"/>
      <c r="T5" s="12"/>
      <c r="AA5" s="17" t="s">
        <v>139</v>
      </c>
      <c r="AB5" s="126"/>
      <c r="AC5" s="18"/>
      <c r="AD5" s="18"/>
      <c r="AE5" s="18"/>
      <c r="AF5" s="18"/>
      <c r="AG5" s="18"/>
      <c r="AH5" s="18"/>
      <c r="AI5" s="18"/>
      <c r="AJ5" s="18"/>
      <c r="AK5" s="18"/>
      <c r="AL5" s="18"/>
      <c r="AM5" s="18"/>
      <c r="AN5" s="18"/>
    </row>
    <row r="6" spans="2:41" ht="18.75" customHeight="1" thickBot="1" x14ac:dyDescent="0.2">
      <c r="B6" s="17" t="s">
        <v>144</v>
      </c>
      <c r="C6" s="19"/>
      <c r="D6" s="19"/>
      <c r="E6" s="18"/>
      <c r="F6" s="18"/>
      <c r="G6" s="18"/>
      <c r="H6" s="18"/>
      <c r="I6" s="18"/>
      <c r="J6" s="20"/>
      <c r="K6" s="20"/>
      <c r="L6" s="20"/>
      <c r="M6" s="20"/>
      <c r="N6" s="20"/>
      <c r="O6" s="20"/>
      <c r="P6" s="20"/>
      <c r="Q6" s="18"/>
      <c r="R6" s="18"/>
      <c r="S6" s="17"/>
      <c r="T6" s="18"/>
      <c r="U6" s="18"/>
      <c r="V6" s="18"/>
      <c r="W6" s="18"/>
      <c r="X6" s="17"/>
      <c r="Y6" s="18"/>
      <c r="Z6" s="18"/>
      <c r="AA6" s="17" t="s">
        <v>52</v>
      </c>
      <c r="AB6" s="126"/>
      <c r="AC6" s="18"/>
      <c r="AD6" s="18"/>
      <c r="AE6" s="18"/>
      <c r="AF6" s="18"/>
      <c r="AG6" s="18"/>
      <c r="AH6" s="18"/>
      <c r="AI6" s="18"/>
      <c r="AJ6" s="18"/>
      <c r="AK6" s="18"/>
      <c r="AL6" s="18"/>
      <c r="AM6" s="18"/>
      <c r="AN6" s="18"/>
      <c r="AO6" s="13"/>
    </row>
    <row r="7" spans="2:41" ht="18.75" customHeight="1" x14ac:dyDescent="0.15">
      <c r="B7" s="21"/>
      <c r="C7" s="22" t="s">
        <v>56</v>
      </c>
      <c r="D7" s="427" t="s">
        <v>57</v>
      </c>
      <c r="E7" s="23"/>
      <c r="F7" s="418" t="s">
        <v>58</v>
      </c>
      <c r="G7" s="419"/>
      <c r="H7" s="419"/>
      <c r="I7" s="419"/>
      <c r="J7" s="419"/>
      <c r="K7" s="419"/>
      <c r="L7" s="430"/>
      <c r="M7" s="418" t="s">
        <v>59</v>
      </c>
      <c r="N7" s="419"/>
      <c r="O7" s="419"/>
      <c r="P7" s="419"/>
      <c r="Q7" s="419"/>
      <c r="R7" s="419"/>
      <c r="S7" s="430"/>
      <c r="T7" s="418" t="s">
        <v>60</v>
      </c>
      <c r="U7" s="419"/>
      <c r="V7" s="419"/>
      <c r="W7" s="419"/>
      <c r="X7" s="419"/>
      <c r="Y7" s="419"/>
      <c r="Z7" s="430"/>
      <c r="AA7" s="418" t="s">
        <v>61</v>
      </c>
      <c r="AB7" s="419"/>
      <c r="AC7" s="419"/>
      <c r="AD7" s="419"/>
      <c r="AE7" s="419"/>
      <c r="AF7" s="419"/>
      <c r="AG7" s="420"/>
      <c r="AH7" s="421" t="s">
        <v>11</v>
      </c>
      <c r="AI7" s="422"/>
      <c r="AJ7" s="422"/>
      <c r="AK7" s="422"/>
      <c r="AL7" s="423"/>
      <c r="AM7" s="24" t="s">
        <v>12</v>
      </c>
      <c r="AN7" s="25" t="s">
        <v>13</v>
      </c>
      <c r="AO7" s="25" t="s">
        <v>14</v>
      </c>
    </row>
    <row r="8" spans="2:41" ht="18" customHeight="1" x14ac:dyDescent="0.15">
      <c r="B8" s="26" t="s">
        <v>15</v>
      </c>
      <c r="C8" s="27" t="s">
        <v>25</v>
      </c>
      <c r="D8" s="428"/>
      <c r="E8" s="28" t="s">
        <v>16</v>
      </c>
      <c r="F8" s="29">
        <v>1</v>
      </c>
      <c r="G8" s="30">
        <v>2</v>
      </c>
      <c r="H8" s="30">
        <v>3</v>
      </c>
      <c r="I8" s="30">
        <v>4</v>
      </c>
      <c r="J8" s="30">
        <v>5</v>
      </c>
      <c r="K8" s="30">
        <v>6</v>
      </c>
      <c r="L8" s="31">
        <v>7</v>
      </c>
      <c r="M8" s="29">
        <v>8</v>
      </c>
      <c r="N8" s="30">
        <v>9</v>
      </c>
      <c r="O8" s="30">
        <v>10</v>
      </c>
      <c r="P8" s="30">
        <v>11</v>
      </c>
      <c r="Q8" s="30">
        <v>12</v>
      </c>
      <c r="R8" s="30">
        <v>13</v>
      </c>
      <c r="S8" s="30">
        <v>14</v>
      </c>
      <c r="T8" s="29">
        <v>15</v>
      </c>
      <c r="U8" s="30">
        <v>16</v>
      </c>
      <c r="V8" s="30">
        <v>17</v>
      </c>
      <c r="W8" s="30">
        <v>18</v>
      </c>
      <c r="X8" s="30">
        <v>19</v>
      </c>
      <c r="Y8" s="30">
        <v>20</v>
      </c>
      <c r="Z8" s="30">
        <v>21</v>
      </c>
      <c r="AA8" s="29">
        <v>22</v>
      </c>
      <c r="AB8" s="30">
        <v>23</v>
      </c>
      <c r="AC8" s="30">
        <v>24</v>
      </c>
      <c r="AD8" s="30">
        <v>25</v>
      </c>
      <c r="AE8" s="30">
        <v>26</v>
      </c>
      <c r="AF8" s="30">
        <v>27</v>
      </c>
      <c r="AG8" s="30">
        <v>28</v>
      </c>
      <c r="AH8" s="424"/>
      <c r="AI8" s="425"/>
      <c r="AJ8" s="425"/>
      <c r="AK8" s="425"/>
      <c r="AL8" s="426"/>
      <c r="AM8" s="32"/>
      <c r="AN8" s="33" t="s">
        <v>17</v>
      </c>
      <c r="AO8" s="34" t="s">
        <v>18</v>
      </c>
    </row>
    <row r="9" spans="2:41" ht="18" customHeight="1" thickBot="1" x14ac:dyDescent="0.2">
      <c r="B9" s="35"/>
      <c r="C9" s="36"/>
      <c r="D9" s="429"/>
      <c r="E9" s="37"/>
      <c r="F9" s="127" t="s">
        <v>26</v>
      </c>
      <c r="G9" s="127" t="s">
        <v>27</v>
      </c>
      <c r="H9" s="127" t="s">
        <v>28</v>
      </c>
      <c r="I9" s="127" t="s">
        <v>29</v>
      </c>
      <c r="J9" s="127" t="s">
        <v>30</v>
      </c>
      <c r="K9" s="127" t="s">
        <v>31</v>
      </c>
      <c r="L9" s="128" t="s">
        <v>32</v>
      </c>
      <c r="M9" s="129" t="s">
        <v>26</v>
      </c>
      <c r="N9" s="127" t="s">
        <v>27</v>
      </c>
      <c r="O9" s="127" t="s">
        <v>28</v>
      </c>
      <c r="P9" s="127" t="s">
        <v>29</v>
      </c>
      <c r="Q9" s="127" t="s">
        <v>30</v>
      </c>
      <c r="R9" s="127" t="s">
        <v>31</v>
      </c>
      <c r="S9" s="127" t="s">
        <v>32</v>
      </c>
      <c r="T9" s="129" t="s">
        <v>26</v>
      </c>
      <c r="U9" s="127" t="s">
        <v>27</v>
      </c>
      <c r="V9" s="127" t="s">
        <v>28</v>
      </c>
      <c r="W9" s="127" t="s">
        <v>29</v>
      </c>
      <c r="X9" s="127" t="s">
        <v>30</v>
      </c>
      <c r="Y9" s="127" t="s">
        <v>31</v>
      </c>
      <c r="Z9" s="127" t="s">
        <v>32</v>
      </c>
      <c r="AA9" s="129" t="s">
        <v>26</v>
      </c>
      <c r="AB9" s="127" t="s">
        <v>27</v>
      </c>
      <c r="AC9" s="127" t="s">
        <v>28</v>
      </c>
      <c r="AD9" s="127" t="s">
        <v>29</v>
      </c>
      <c r="AE9" s="127" t="s">
        <v>30</v>
      </c>
      <c r="AF9" s="127" t="s">
        <v>31</v>
      </c>
      <c r="AG9" s="127" t="s">
        <v>32</v>
      </c>
      <c r="AH9" s="38" t="s">
        <v>62</v>
      </c>
      <c r="AI9" s="39" t="s">
        <v>63</v>
      </c>
      <c r="AJ9" s="39" t="s">
        <v>64</v>
      </c>
      <c r="AK9" s="40" t="s">
        <v>65</v>
      </c>
      <c r="AL9" s="41" t="s">
        <v>66</v>
      </c>
      <c r="AM9" s="42" t="s">
        <v>19</v>
      </c>
      <c r="AN9" s="43" t="s">
        <v>20</v>
      </c>
      <c r="AO9" s="44" t="s">
        <v>21</v>
      </c>
    </row>
    <row r="10" spans="2:41" ht="18" customHeight="1" x14ac:dyDescent="0.15">
      <c r="B10" s="73" t="s">
        <v>67</v>
      </c>
      <c r="C10" s="74" t="s">
        <v>68</v>
      </c>
      <c r="D10" s="75"/>
      <c r="E10" s="76" t="s">
        <v>69</v>
      </c>
      <c r="F10" s="49"/>
      <c r="G10" s="74" t="s">
        <v>63</v>
      </c>
      <c r="H10" s="74" t="s">
        <v>63</v>
      </c>
      <c r="I10" s="74" t="s">
        <v>63</v>
      </c>
      <c r="J10" s="74" t="s">
        <v>63</v>
      </c>
      <c r="K10" s="74" t="s">
        <v>63</v>
      </c>
      <c r="L10" s="50"/>
      <c r="M10" s="49"/>
      <c r="N10" s="74" t="s">
        <v>63</v>
      </c>
      <c r="O10" s="74" t="s">
        <v>63</v>
      </c>
      <c r="P10" s="74" t="s">
        <v>63</v>
      </c>
      <c r="Q10" s="74" t="s">
        <v>63</v>
      </c>
      <c r="R10" s="74" t="s">
        <v>63</v>
      </c>
      <c r="S10" s="50"/>
      <c r="T10" s="49"/>
      <c r="U10" s="74" t="s">
        <v>63</v>
      </c>
      <c r="V10" s="74" t="s">
        <v>63</v>
      </c>
      <c r="W10" s="74" t="s">
        <v>63</v>
      </c>
      <c r="X10" s="74" t="s">
        <v>63</v>
      </c>
      <c r="Y10" s="74" t="s">
        <v>63</v>
      </c>
      <c r="Z10" s="50"/>
      <c r="AA10" s="51"/>
      <c r="AB10" s="74" t="s">
        <v>63</v>
      </c>
      <c r="AC10" s="74" t="s">
        <v>63</v>
      </c>
      <c r="AD10" s="74" t="s">
        <v>63</v>
      </c>
      <c r="AE10" s="74" t="s">
        <v>63</v>
      </c>
      <c r="AF10" s="74" t="s">
        <v>63</v>
      </c>
      <c r="AG10" s="50"/>
      <c r="AH10" s="52"/>
      <c r="AI10" s="77">
        <v>20</v>
      </c>
      <c r="AJ10" s="53"/>
      <c r="AK10" s="54"/>
      <c r="AL10" s="55"/>
      <c r="AM10" s="78">
        <v>160</v>
      </c>
      <c r="AN10" s="79">
        <v>40</v>
      </c>
      <c r="AO10" s="80">
        <v>1</v>
      </c>
    </row>
    <row r="11" spans="2:41" ht="18" customHeight="1" x14ac:dyDescent="0.15">
      <c r="B11" s="73" t="s">
        <v>70</v>
      </c>
      <c r="C11" s="74" t="s">
        <v>71</v>
      </c>
      <c r="D11" s="75"/>
      <c r="E11" s="76" t="s">
        <v>72</v>
      </c>
      <c r="F11" s="74" t="s">
        <v>63</v>
      </c>
      <c r="G11" s="74"/>
      <c r="H11" s="81"/>
      <c r="I11" s="74" t="s">
        <v>63</v>
      </c>
      <c r="J11" s="74" t="s">
        <v>63</v>
      </c>
      <c r="K11" s="74" t="s">
        <v>63</v>
      </c>
      <c r="L11" s="74" t="s">
        <v>63</v>
      </c>
      <c r="M11" s="82" t="s">
        <v>63</v>
      </c>
      <c r="N11" s="74"/>
      <c r="O11" s="81"/>
      <c r="P11" s="74" t="s">
        <v>63</v>
      </c>
      <c r="Q11" s="74" t="s">
        <v>63</v>
      </c>
      <c r="R11" s="74" t="s">
        <v>63</v>
      </c>
      <c r="S11" s="74" t="s">
        <v>63</v>
      </c>
      <c r="T11" s="82" t="s">
        <v>63</v>
      </c>
      <c r="U11" s="74"/>
      <c r="V11" s="81"/>
      <c r="W11" s="74" t="s">
        <v>63</v>
      </c>
      <c r="X11" s="74" t="s">
        <v>63</v>
      </c>
      <c r="Y11" s="74" t="s">
        <v>63</v>
      </c>
      <c r="Z11" s="74" t="s">
        <v>63</v>
      </c>
      <c r="AA11" s="82" t="s">
        <v>63</v>
      </c>
      <c r="AB11" s="74"/>
      <c r="AC11" s="81"/>
      <c r="AD11" s="74" t="s">
        <v>63</v>
      </c>
      <c r="AE11" s="74" t="s">
        <v>63</v>
      </c>
      <c r="AF11" s="74" t="s">
        <v>63</v>
      </c>
      <c r="AG11" s="74" t="s">
        <v>63</v>
      </c>
      <c r="AH11" s="83"/>
      <c r="AI11" s="84">
        <v>20</v>
      </c>
      <c r="AJ11" s="84"/>
      <c r="AK11" s="85"/>
      <c r="AL11" s="86"/>
      <c r="AM11" s="87">
        <v>160</v>
      </c>
      <c r="AN11" s="88">
        <v>40</v>
      </c>
      <c r="AO11" s="80">
        <v>1</v>
      </c>
    </row>
    <row r="12" spans="2:41" ht="18" customHeight="1" x14ac:dyDescent="0.15">
      <c r="B12" s="73" t="s">
        <v>33</v>
      </c>
      <c r="C12" s="74" t="s">
        <v>68</v>
      </c>
      <c r="D12" s="75"/>
      <c r="E12" s="76" t="s">
        <v>73</v>
      </c>
      <c r="F12" s="74" t="s">
        <v>63</v>
      </c>
      <c r="G12" s="74"/>
      <c r="H12" s="74" t="s">
        <v>63</v>
      </c>
      <c r="I12" s="74" t="s">
        <v>63</v>
      </c>
      <c r="J12" s="74" t="s">
        <v>63</v>
      </c>
      <c r="K12" s="74"/>
      <c r="L12" s="75" t="s">
        <v>63</v>
      </c>
      <c r="M12" s="82" t="s">
        <v>63</v>
      </c>
      <c r="N12" s="74"/>
      <c r="O12" s="74" t="s">
        <v>63</v>
      </c>
      <c r="P12" s="74" t="s">
        <v>63</v>
      </c>
      <c r="Q12" s="74" t="s">
        <v>63</v>
      </c>
      <c r="R12" s="74"/>
      <c r="S12" s="74" t="s">
        <v>63</v>
      </c>
      <c r="T12" s="82" t="s">
        <v>63</v>
      </c>
      <c r="U12" s="74"/>
      <c r="V12" s="74" t="s">
        <v>63</v>
      </c>
      <c r="W12" s="74" t="s">
        <v>63</v>
      </c>
      <c r="X12" s="74" t="s">
        <v>63</v>
      </c>
      <c r="Y12" s="74"/>
      <c r="Z12" s="74" t="s">
        <v>63</v>
      </c>
      <c r="AA12" s="82" t="s">
        <v>63</v>
      </c>
      <c r="AB12" s="74"/>
      <c r="AC12" s="74" t="s">
        <v>63</v>
      </c>
      <c r="AD12" s="74" t="s">
        <v>63</v>
      </c>
      <c r="AE12" s="74" t="s">
        <v>63</v>
      </c>
      <c r="AF12" s="74"/>
      <c r="AG12" s="74" t="s">
        <v>63</v>
      </c>
      <c r="AH12" s="83"/>
      <c r="AI12" s="84">
        <v>20</v>
      </c>
      <c r="AJ12" s="84"/>
      <c r="AK12" s="85"/>
      <c r="AL12" s="86"/>
      <c r="AM12" s="89">
        <v>160</v>
      </c>
      <c r="AN12" s="90">
        <v>40</v>
      </c>
      <c r="AO12" s="80">
        <v>1</v>
      </c>
    </row>
    <row r="13" spans="2:41" ht="18" customHeight="1" x14ac:dyDescent="0.15">
      <c r="B13" s="73" t="s">
        <v>74</v>
      </c>
      <c r="C13" s="74" t="s">
        <v>68</v>
      </c>
      <c r="D13" s="75"/>
      <c r="E13" s="76" t="s">
        <v>73</v>
      </c>
      <c r="F13" s="91"/>
      <c r="G13" s="74" t="s">
        <v>63</v>
      </c>
      <c r="H13" s="74" t="s">
        <v>63</v>
      </c>
      <c r="I13" s="74" t="s">
        <v>63</v>
      </c>
      <c r="J13" s="74" t="s">
        <v>63</v>
      </c>
      <c r="K13" s="74" t="s">
        <v>63</v>
      </c>
      <c r="L13" s="92"/>
      <c r="M13" s="91"/>
      <c r="N13" s="74" t="s">
        <v>63</v>
      </c>
      <c r="O13" s="74" t="s">
        <v>63</v>
      </c>
      <c r="P13" s="74" t="s">
        <v>63</v>
      </c>
      <c r="Q13" s="74" t="s">
        <v>63</v>
      </c>
      <c r="R13" s="74" t="s">
        <v>63</v>
      </c>
      <c r="S13" s="92"/>
      <c r="T13" s="91"/>
      <c r="U13" s="74" t="s">
        <v>63</v>
      </c>
      <c r="V13" s="74" t="s">
        <v>63</v>
      </c>
      <c r="W13" s="74" t="s">
        <v>63</v>
      </c>
      <c r="X13" s="74" t="s">
        <v>63</v>
      </c>
      <c r="Y13" s="74" t="s">
        <v>63</v>
      </c>
      <c r="Z13" s="92"/>
      <c r="AA13" s="93"/>
      <c r="AB13" s="74" t="s">
        <v>63</v>
      </c>
      <c r="AC13" s="74" t="s">
        <v>63</v>
      </c>
      <c r="AD13" s="74" t="s">
        <v>63</v>
      </c>
      <c r="AE13" s="74" t="s">
        <v>63</v>
      </c>
      <c r="AF13" s="74" t="s">
        <v>63</v>
      </c>
      <c r="AG13" s="81"/>
      <c r="AH13" s="83"/>
      <c r="AI13" s="84">
        <v>20</v>
      </c>
      <c r="AJ13" s="84"/>
      <c r="AK13" s="85"/>
      <c r="AL13" s="86"/>
      <c r="AM13" s="89">
        <v>160</v>
      </c>
      <c r="AN13" s="90">
        <v>40</v>
      </c>
      <c r="AO13" s="80">
        <v>1</v>
      </c>
    </row>
    <row r="14" spans="2:41" ht="18" customHeight="1" x14ac:dyDescent="0.15">
      <c r="B14" s="73" t="s">
        <v>74</v>
      </c>
      <c r="C14" s="74" t="s">
        <v>68</v>
      </c>
      <c r="D14" s="75"/>
      <c r="E14" s="76" t="s">
        <v>73</v>
      </c>
      <c r="F14" s="91" t="s">
        <v>63</v>
      </c>
      <c r="G14" s="74"/>
      <c r="H14" s="74" t="s">
        <v>63</v>
      </c>
      <c r="I14" s="74" t="s">
        <v>63</v>
      </c>
      <c r="J14" s="74" t="s">
        <v>63</v>
      </c>
      <c r="K14" s="74" t="s">
        <v>63</v>
      </c>
      <c r="L14" s="92"/>
      <c r="M14" s="91" t="s">
        <v>63</v>
      </c>
      <c r="N14" s="74" t="s">
        <v>63</v>
      </c>
      <c r="O14" s="74" t="s">
        <v>63</v>
      </c>
      <c r="P14" s="74"/>
      <c r="Q14" s="74" t="s">
        <v>63</v>
      </c>
      <c r="R14" s="74" t="s">
        <v>63</v>
      </c>
      <c r="S14" s="92" t="s">
        <v>63</v>
      </c>
      <c r="T14" s="91" t="s">
        <v>63</v>
      </c>
      <c r="U14" s="74"/>
      <c r="V14" s="74" t="s">
        <v>63</v>
      </c>
      <c r="W14" s="74" t="s">
        <v>63</v>
      </c>
      <c r="X14" s="74" t="s">
        <v>63</v>
      </c>
      <c r="Y14" s="74"/>
      <c r="Z14" s="92"/>
      <c r="AA14" s="93" t="s">
        <v>63</v>
      </c>
      <c r="AB14" s="74" t="s">
        <v>63</v>
      </c>
      <c r="AC14" s="74"/>
      <c r="AD14" s="74" t="s">
        <v>63</v>
      </c>
      <c r="AE14" s="74" t="s">
        <v>63</v>
      </c>
      <c r="AF14" s="74" t="s">
        <v>63</v>
      </c>
      <c r="AG14" s="81"/>
      <c r="AH14" s="83"/>
      <c r="AI14" s="84">
        <v>20</v>
      </c>
      <c r="AJ14" s="84"/>
      <c r="AK14" s="85"/>
      <c r="AL14" s="86"/>
      <c r="AM14" s="89">
        <v>160</v>
      </c>
      <c r="AN14" s="90">
        <v>40</v>
      </c>
      <c r="AO14" s="80">
        <v>1</v>
      </c>
    </row>
    <row r="15" spans="2:41" ht="18" customHeight="1" x14ac:dyDescent="0.15">
      <c r="B15" s="73" t="s">
        <v>74</v>
      </c>
      <c r="C15" s="74" t="s">
        <v>75</v>
      </c>
      <c r="D15" s="75" t="s">
        <v>76</v>
      </c>
      <c r="E15" s="76" t="s">
        <v>77</v>
      </c>
      <c r="F15" s="94" t="s">
        <v>63</v>
      </c>
      <c r="G15" s="95" t="s">
        <v>63</v>
      </c>
      <c r="H15" s="95" t="s">
        <v>66</v>
      </c>
      <c r="I15" s="74"/>
      <c r="J15" s="74"/>
      <c r="K15" s="81" t="s">
        <v>66</v>
      </c>
      <c r="L15" s="96" t="s">
        <v>63</v>
      </c>
      <c r="M15" s="94" t="s">
        <v>63</v>
      </c>
      <c r="N15" s="95" t="s">
        <v>63</v>
      </c>
      <c r="O15" s="95" t="s">
        <v>63</v>
      </c>
      <c r="P15" s="74"/>
      <c r="Q15" s="74"/>
      <c r="R15" s="81" t="s">
        <v>66</v>
      </c>
      <c r="S15" s="96" t="s">
        <v>63</v>
      </c>
      <c r="T15" s="94" t="s">
        <v>63</v>
      </c>
      <c r="U15" s="95" t="s">
        <v>63</v>
      </c>
      <c r="V15" s="95" t="s">
        <v>66</v>
      </c>
      <c r="W15" s="74"/>
      <c r="X15" s="74"/>
      <c r="Y15" s="81" t="s">
        <v>63</v>
      </c>
      <c r="Z15" s="96" t="s">
        <v>63</v>
      </c>
      <c r="AA15" s="94" t="s">
        <v>63</v>
      </c>
      <c r="AB15" s="95" t="s">
        <v>63</v>
      </c>
      <c r="AC15" s="95"/>
      <c r="AD15" s="74" t="s">
        <v>66</v>
      </c>
      <c r="AE15" s="74" t="s">
        <v>66</v>
      </c>
      <c r="AF15" s="81"/>
      <c r="AG15" s="96" t="s">
        <v>63</v>
      </c>
      <c r="AH15" s="83"/>
      <c r="AI15" s="84">
        <v>14</v>
      </c>
      <c r="AJ15" s="84"/>
      <c r="AK15" s="85"/>
      <c r="AL15" s="86">
        <v>6</v>
      </c>
      <c r="AM15" s="89">
        <v>148</v>
      </c>
      <c r="AN15" s="90">
        <v>37</v>
      </c>
      <c r="AO15" s="97">
        <v>0.9</v>
      </c>
    </row>
    <row r="16" spans="2:41" ht="18" customHeight="1" x14ac:dyDescent="0.15">
      <c r="B16" s="73" t="s">
        <v>74</v>
      </c>
      <c r="C16" s="74" t="s">
        <v>78</v>
      </c>
      <c r="D16" s="75"/>
      <c r="E16" s="76" t="s">
        <v>73</v>
      </c>
      <c r="F16" s="81" t="s">
        <v>79</v>
      </c>
      <c r="G16" s="95"/>
      <c r="H16" s="95"/>
      <c r="I16" s="95"/>
      <c r="J16" s="74" t="s">
        <v>80</v>
      </c>
      <c r="K16" s="74" t="s">
        <v>80</v>
      </c>
      <c r="L16" s="96" t="s">
        <v>79</v>
      </c>
      <c r="M16" s="91" t="s">
        <v>79</v>
      </c>
      <c r="N16" s="95"/>
      <c r="O16" s="95"/>
      <c r="P16" s="95"/>
      <c r="Q16" s="74" t="s">
        <v>80</v>
      </c>
      <c r="R16" s="74" t="s">
        <v>80</v>
      </c>
      <c r="S16" s="96" t="s">
        <v>79</v>
      </c>
      <c r="T16" s="91" t="s">
        <v>79</v>
      </c>
      <c r="U16" s="95"/>
      <c r="V16" s="95"/>
      <c r="W16" s="95"/>
      <c r="X16" s="74" t="s">
        <v>80</v>
      </c>
      <c r="Y16" s="74"/>
      <c r="Z16" s="96" t="s">
        <v>79</v>
      </c>
      <c r="AA16" s="91" t="s">
        <v>79</v>
      </c>
      <c r="AB16" s="95"/>
      <c r="AC16" s="95"/>
      <c r="AD16" s="95"/>
      <c r="AE16" s="74" t="s">
        <v>80</v>
      </c>
      <c r="AF16" s="74" t="s">
        <v>80</v>
      </c>
      <c r="AG16" s="96" t="s">
        <v>79</v>
      </c>
      <c r="AH16" s="83"/>
      <c r="AI16" s="84">
        <v>8</v>
      </c>
      <c r="AJ16" s="84">
        <v>8</v>
      </c>
      <c r="AK16" s="85"/>
      <c r="AL16" s="86"/>
      <c r="AM16" s="89">
        <v>80</v>
      </c>
      <c r="AN16" s="90">
        <v>20</v>
      </c>
      <c r="AO16" s="97">
        <v>0.5</v>
      </c>
    </row>
    <row r="17" spans="2:41" ht="18" customHeight="1" x14ac:dyDescent="0.15">
      <c r="B17" s="73" t="s">
        <v>34</v>
      </c>
      <c r="C17" s="98"/>
      <c r="D17" s="99"/>
      <c r="E17" s="76"/>
      <c r="F17" s="91"/>
      <c r="G17" s="74"/>
      <c r="H17" s="74"/>
      <c r="I17" s="74"/>
      <c r="J17" s="74"/>
      <c r="K17" s="74"/>
      <c r="L17" s="92"/>
      <c r="M17" s="91"/>
      <c r="N17" s="74"/>
      <c r="O17" s="74"/>
      <c r="P17" s="74"/>
      <c r="Q17" s="74"/>
      <c r="R17" s="74"/>
      <c r="S17" s="92"/>
      <c r="T17" s="91"/>
      <c r="U17" s="74"/>
      <c r="V17" s="74"/>
      <c r="W17" s="74"/>
      <c r="X17" s="74"/>
      <c r="Y17" s="74"/>
      <c r="Z17" s="92"/>
      <c r="AA17" s="93"/>
      <c r="AB17" s="74"/>
      <c r="AC17" s="74"/>
      <c r="AD17" s="74"/>
      <c r="AE17" s="74"/>
      <c r="AF17" s="74"/>
      <c r="AG17" s="81"/>
      <c r="AH17" s="83"/>
      <c r="AI17" s="84"/>
      <c r="AJ17" s="84"/>
      <c r="AK17" s="85"/>
      <c r="AL17" s="86"/>
      <c r="AM17" s="89">
        <v>640</v>
      </c>
      <c r="AN17" s="90">
        <v>160</v>
      </c>
      <c r="AO17" s="100">
        <v>4.4000000000000004</v>
      </c>
    </row>
    <row r="18" spans="2:41" ht="18" customHeight="1" x14ac:dyDescent="0.15">
      <c r="B18" s="101" t="s">
        <v>35</v>
      </c>
      <c r="C18" s="74" t="s">
        <v>81</v>
      </c>
      <c r="D18" s="75"/>
      <c r="E18" s="76" t="s">
        <v>82</v>
      </c>
      <c r="F18" s="74"/>
      <c r="G18" s="74" t="s">
        <v>83</v>
      </c>
      <c r="H18" s="74" t="s">
        <v>83</v>
      </c>
      <c r="I18" s="74" t="s">
        <v>83</v>
      </c>
      <c r="J18" s="74" t="s">
        <v>83</v>
      </c>
      <c r="K18" s="74" t="s">
        <v>83</v>
      </c>
      <c r="L18" s="56"/>
      <c r="M18" s="74"/>
      <c r="N18" s="74" t="s">
        <v>83</v>
      </c>
      <c r="O18" s="74" t="s">
        <v>83</v>
      </c>
      <c r="P18" s="74" t="s">
        <v>83</v>
      </c>
      <c r="Q18" s="74" t="s">
        <v>83</v>
      </c>
      <c r="R18" s="74" t="s">
        <v>83</v>
      </c>
      <c r="S18" s="56"/>
      <c r="T18" s="74"/>
      <c r="U18" s="74" t="s">
        <v>83</v>
      </c>
      <c r="V18" s="74" t="s">
        <v>83</v>
      </c>
      <c r="W18" s="74" t="s">
        <v>83</v>
      </c>
      <c r="X18" s="74" t="s">
        <v>83</v>
      </c>
      <c r="Y18" s="74" t="s">
        <v>83</v>
      </c>
      <c r="Z18" s="56"/>
      <c r="AA18" s="74"/>
      <c r="AB18" s="74" t="s">
        <v>83</v>
      </c>
      <c r="AC18" s="74" t="s">
        <v>83</v>
      </c>
      <c r="AD18" s="74" t="s">
        <v>83</v>
      </c>
      <c r="AE18" s="74" t="s">
        <v>83</v>
      </c>
      <c r="AF18" s="74" t="s">
        <v>83</v>
      </c>
      <c r="AG18" s="56"/>
      <c r="AH18" s="57"/>
      <c r="AI18" s="84">
        <v>20</v>
      </c>
      <c r="AJ18" s="58"/>
      <c r="AK18" s="59"/>
      <c r="AL18" s="60"/>
      <c r="AM18" s="89">
        <v>160</v>
      </c>
      <c r="AN18" s="90">
        <v>40</v>
      </c>
      <c r="AO18" s="80">
        <v>1</v>
      </c>
    </row>
    <row r="19" spans="2:41" ht="18" customHeight="1" x14ac:dyDescent="0.15">
      <c r="B19" s="101" t="s">
        <v>84</v>
      </c>
      <c r="C19" s="74" t="s">
        <v>85</v>
      </c>
      <c r="D19" s="75" t="s">
        <v>76</v>
      </c>
      <c r="E19" s="76" t="s">
        <v>86</v>
      </c>
      <c r="F19" s="74"/>
      <c r="G19" s="74" t="s">
        <v>87</v>
      </c>
      <c r="H19" s="74" t="s">
        <v>83</v>
      </c>
      <c r="I19" s="74" t="s">
        <v>87</v>
      </c>
      <c r="J19" s="74" t="s">
        <v>87</v>
      </c>
      <c r="K19" s="74" t="s">
        <v>87</v>
      </c>
      <c r="L19" s="56"/>
      <c r="M19" s="74"/>
      <c r="N19" s="74" t="s">
        <v>83</v>
      </c>
      <c r="O19" s="74" t="s">
        <v>83</v>
      </c>
      <c r="P19" s="74" t="s">
        <v>87</v>
      </c>
      <c r="Q19" s="74" t="s">
        <v>87</v>
      </c>
      <c r="R19" s="74" t="s">
        <v>87</v>
      </c>
      <c r="S19" s="56"/>
      <c r="T19" s="74"/>
      <c r="U19" s="74" t="s">
        <v>83</v>
      </c>
      <c r="V19" s="74" t="s">
        <v>83</v>
      </c>
      <c r="W19" s="74" t="s">
        <v>87</v>
      </c>
      <c r="X19" s="74" t="s">
        <v>87</v>
      </c>
      <c r="Y19" s="74" t="s">
        <v>87</v>
      </c>
      <c r="Z19" s="56"/>
      <c r="AA19" s="74"/>
      <c r="AB19" s="74" t="s">
        <v>83</v>
      </c>
      <c r="AC19" s="74" t="s">
        <v>83</v>
      </c>
      <c r="AD19" s="74" t="s">
        <v>87</v>
      </c>
      <c r="AE19" s="74" t="s">
        <v>87</v>
      </c>
      <c r="AF19" s="74" t="s">
        <v>87</v>
      </c>
      <c r="AG19" s="56"/>
      <c r="AH19" s="57"/>
      <c r="AI19" s="84">
        <v>7</v>
      </c>
      <c r="AJ19" s="58"/>
      <c r="AK19" s="59"/>
      <c r="AL19" s="102">
        <v>13</v>
      </c>
      <c r="AM19" s="103">
        <v>134</v>
      </c>
      <c r="AN19" s="90">
        <v>33.5</v>
      </c>
      <c r="AO19" s="97">
        <v>0.8</v>
      </c>
    </row>
    <row r="20" spans="2:41" ht="18" customHeight="1" x14ac:dyDescent="0.15">
      <c r="B20" s="101" t="s">
        <v>88</v>
      </c>
      <c r="C20" s="74" t="s">
        <v>81</v>
      </c>
      <c r="D20" s="75"/>
      <c r="E20" s="76" t="s">
        <v>82</v>
      </c>
      <c r="F20" s="74" t="s">
        <v>83</v>
      </c>
      <c r="G20" s="74"/>
      <c r="H20" s="61"/>
      <c r="I20" s="74" t="s">
        <v>83</v>
      </c>
      <c r="J20" s="74" t="s">
        <v>83</v>
      </c>
      <c r="K20" s="74" t="s">
        <v>83</v>
      </c>
      <c r="L20" s="74" t="s">
        <v>83</v>
      </c>
      <c r="M20" s="82" t="s">
        <v>83</v>
      </c>
      <c r="N20" s="74"/>
      <c r="O20" s="61"/>
      <c r="P20" s="74" t="s">
        <v>83</v>
      </c>
      <c r="Q20" s="74" t="s">
        <v>83</v>
      </c>
      <c r="R20" s="74" t="s">
        <v>83</v>
      </c>
      <c r="S20" s="74" t="s">
        <v>83</v>
      </c>
      <c r="T20" s="82" t="s">
        <v>83</v>
      </c>
      <c r="U20" s="74"/>
      <c r="V20" s="61"/>
      <c r="W20" s="74" t="s">
        <v>83</v>
      </c>
      <c r="X20" s="74" t="s">
        <v>83</v>
      </c>
      <c r="Y20" s="74" t="s">
        <v>83</v>
      </c>
      <c r="Z20" s="74" t="s">
        <v>83</v>
      </c>
      <c r="AA20" s="82" t="s">
        <v>83</v>
      </c>
      <c r="AB20" s="74"/>
      <c r="AC20" s="61"/>
      <c r="AD20" s="74" t="s">
        <v>83</v>
      </c>
      <c r="AE20" s="74" t="s">
        <v>83</v>
      </c>
      <c r="AF20" s="74" t="s">
        <v>83</v>
      </c>
      <c r="AG20" s="74" t="s">
        <v>83</v>
      </c>
      <c r="AH20" s="57"/>
      <c r="AI20" s="104">
        <v>20</v>
      </c>
      <c r="AJ20" s="58"/>
      <c r="AK20" s="59"/>
      <c r="AL20" s="60"/>
      <c r="AM20" s="87">
        <v>160</v>
      </c>
      <c r="AN20" s="88">
        <v>40</v>
      </c>
      <c r="AO20" s="80">
        <v>1</v>
      </c>
    </row>
    <row r="21" spans="2:41" ht="18" customHeight="1" x14ac:dyDescent="0.15">
      <c r="B21" s="101" t="s">
        <v>36</v>
      </c>
      <c r="C21" s="74" t="s">
        <v>81</v>
      </c>
      <c r="D21" s="75"/>
      <c r="E21" s="76" t="s">
        <v>82</v>
      </c>
      <c r="F21" s="62"/>
      <c r="G21" s="74" t="s">
        <v>83</v>
      </c>
      <c r="H21" s="74" t="s">
        <v>83</v>
      </c>
      <c r="I21" s="74" t="s">
        <v>83</v>
      </c>
      <c r="J21" s="74" t="s">
        <v>83</v>
      </c>
      <c r="K21" s="74" t="s">
        <v>83</v>
      </c>
      <c r="L21" s="56"/>
      <c r="M21" s="62"/>
      <c r="N21" s="74" t="s">
        <v>83</v>
      </c>
      <c r="O21" s="74" t="s">
        <v>83</v>
      </c>
      <c r="P21" s="74" t="s">
        <v>83</v>
      </c>
      <c r="Q21" s="74" t="s">
        <v>83</v>
      </c>
      <c r="R21" s="74" t="s">
        <v>83</v>
      </c>
      <c r="S21" s="56"/>
      <c r="T21" s="62"/>
      <c r="U21" s="74" t="s">
        <v>83</v>
      </c>
      <c r="V21" s="74" t="s">
        <v>83</v>
      </c>
      <c r="W21" s="74" t="s">
        <v>83</v>
      </c>
      <c r="X21" s="74" t="s">
        <v>83</v>
      </c>
      <c r="Y21" s="74" t="s">
        <v>83</v>
      </c>
      <c r="Z21" s="56"/>
      <c r="AA21" s="63"/>
      <c r="AB21" s="74" t="s">
        <v>83</v>
      </c>
      <c r="AC21" s="74" t="s">
        <v>83</v>
      </c>
      <c r="AD21" s="74" t="s">
        <v>83</v>
      </c>
      <c r="AE21" s="74" t="s">
        <v>83</v>
      </c>
      <c r="AF21" s="74" t="s">
        <v>83</v>
      </c>
      <c r="AG21" s="61"/>
      <c r="AH21" s="57"/>
      <c r="AI21" s="104">
        <v>20</v>
      </c>
      <c r="AJ21" s="58"/>
      <c r="AK21" s="59"/>
      <c r="AL21" s="60"/>
      <c r="AM21" s="89">
        <v>160</v>
      </c>
      <c r="AN21" s="90">
        <v>40</v>
      </c>
      <c r="AO21" s="80">
        <v>1</v>
      </c>
    </row>
    <row r="22" spans="2:41" ht="18" customHeight="1" x14ac:dyDescent="0.15">
      <c r="B22" s="432"/>
      <c r="C22" s="433"/>
      <c r="D22" s="433"/>
      <c r="E22" s="434"/>
      <c r="F22" s="94"/>
      <c r="G22" s="95"/>
      <c r="H22" s="95"/>
      <c r="I22" s="74"/>
      <c r="J22" s="74"/>
      <c r="K22" s="81"/>
      <c r="L22" s="96"/>
      <c r="M22" s="94"/>
      <c r="N22" s="95"/>
      <c r="O22" s="95"/>
      <c r="P22" s="74"/>
      <c r="Q22" s="74"/>
      <c r="R22" s="81"/>
      <c r="S22" s="96"/>
      <c r="T22" s="94"/>
      <c r="U22" s="95"/>
      <c r="V22" s="95"/>
      <c r="W22" s="74"/>
      <c r="X22" s="74"/>
      <c r="Y22" s="81"/>
      <c r="Z22" s="96"/>
      <c r="AA22" s="94"/>
      <c r="AB22" s="95"/>
      <c r="AC22" s="95"/>
      <c r="AD22" s="74"/>
      <c r="AE22" s="74"/>
      <c r="AF22" s="81"/>
      <c r="AG22" s="96"/>
      <c r="AH22" s="83"/>
      <c r="AI22" s="84"/>
      <c r="AJ22" s="84"/>
      <c r="AK22" s="85"/>
      <c r="AL22" s="86"/>
      <c r="AM22" s="89"/>
      <c r="AN22" s="90"/>
      <c r="AO22" s="100"/>
    </row>
    <row r="23" spans="2:41" ht="18" customHeight="1" x14ac:dyDescent="0.15">
      <c r="B23" s="73" t="s">
        <v>41</v>
      </c>
      <c r="C23" s="74" t="s">
        <v>81</v>
      </c>
      <c r="D23" s="75"/>
      <c r="E23" s="76" t="s">
        <v>82</v>
      </c>
      <c r="F23" s="74" t="s">
        <v>89</v>
      </c>
      <c r="G23" s="74"/>
      <c r="H23" s="74"/>
      <c r="I23" s="74" t="s">
        <v>90</v>
      </c>
      <c r="J23" s="74" t="s">
        <v>83</v>
      </c>
      <c r="K23" s="74"/>
      <c r="L23" s="92" t="s">
        <v>91</v>
      </c>
      <c r="M23" s="74" t="s">
        <v>89</v>
      </c>
      <c r="N23" s="74"/>
      <c r="O23" s="74"/>
      <c r="P23" s="74" t="s">
        <v>90</v>
      </c>
      <c r="Q23" s="74" t="s">
        <v>83</v>
      </c>
      <c r="R23" s="74"/>
      <c r="S23" s="92" t="s">
        <v>91</v>
      </c>
      <c r="T23" s="74" t="s">
        <v>89</v>
      </c>
      <c r="U23" s="74"/>
      <c r="V23" s="74"/>
      <c r="W23" s="74" t="s">
        <v>90</v>
      </c>
      <c r="X23" s="74" t="s">
        <v>83</v>
      </c>
      <c r="Y23" s="74"/>
      <c r="Z23" s="92" t="s">
        <v>91</v>
      </c>
      <c r="AA23" s="74" t="s">
        <v>89</v>
      </c>
      <c r="AB23" s="74"/>
      <c r="AC23" s="74"/>
      <c r="AD23" s="74" t="s">
        <v>90</v>
      </c>
      <c r="AE23" s="74" t="s">
        <v>83</v>
      </c>
      <c r="AF23" s="74"/>
      <c r="AG23" s="92" t="s">
        <v>91</v>
      </c>
      <c r="AH23" s="83">
        <v>4</v>
      </c>
      <c r="AI23" s="84">
        <v>4</v>
      </c>
      <c r="AJ23" s="84">
        <v>4</v>
      </c>
      <c r="AK23" s="85">
        <v>4</v>
      </c>
      <c r="AL23" s="86"/>
      <c r="AM23" s="89">
        <v>160</v>
      </c>
      <c r="AN23" s="90">
        <v>40</v>
      </c>
      <c r="AO23" s="105">
        <v>1</v>
      </c>
    </row>
    <row r="24" spans="2:41" ht="18" customHeight="1" x14ac:dyDescent="0.15">
      <c r="B24" s="73" t="s">
        <v>92</v>
      </c>
      <c r="C24" s="74" t="s">
        <v>81</v>
      </c>
      <c r="D24" s="75"/>
      <c r="E24" s="76" t="s">
        <v>82</v>
      </c>
      <c r="F24" s="74" t="s">
        <v>91</v>
      </c>
      <c r="G24" s="74" t="s">
        <v>89</v>
      </c>
      <c r="H24" s="74"/>
      <c r="I24" s="74"/>
      <c r="J24" s="74" t="s">
        <v>90</v>
      </c>
      <c r="K24" s="74" t="s">
        <v>83</v>
      </c>
      <c r="L24" s="106"/>
      <c r="M24" s="74" t="s">
        <v>91</v>
      </c>
      <c r="N24" s="74" t="s">
        <v>89</v>
      </c>
      <c r="O24" s="74"/>
      <c r="P24" s="74"/>
      <c r="Q24" s="74" t="s">
        <v>90</v>
      </c>
      <c r="R24" s="74" t="s">
        <v>83</v>
      </c>
      <c r="S24" s="106"/>
      <c r="T24" s="74" t="s">
        <v>91</v>
      </c>
      <c r="U24" s="74" t="s">
        <v>89</v>
      </c>
      <c r="V24" s="74"/>
      <c r="W24" s="74"/>
      <c r="X24" s="74" t="s">
        <v>90</v>
      </c>
      <c r="Y24" s="74" t="s">
        <v>83</v>
      </c>
      <c r="Z24" s="106"/>
      <c r="AA24" s="74" t="s">
        <v>91</v>
      </c>
      <c r="AB24" s="74" t="s">
        <v>89</v>
      </c>
      <c r="AC24" s="74"/>
      <c r="AD24" s="74"/>
      <c r="AE24" s="74" t="s">
        <v>90</v>
      </c>
      <c r="AF24" s="74" t="s">
        <v>83</v>
      </c>
      <c r="AG24" s="106"/>
      <c r="AH24" s="83">
        <v>4</v>
      </c>
      <c r="AI24" s="84">
        <v>4</v>
      </c>
      <c r="AJ24" s="84">
        <v>4</v>
      </c>
      <c r="AK24" s="85">
        <v>4</v>
      </c>
      <c r="AL24" s="86"/>
      <c r="AM24" s="89">
        <v>160</v>
      </c>
      <c r="AN24" s="90">
        <v>40</v>
      </c>
      <c r="AO24" s="80">
        <v>1</v>
      </c>
    </row>
    <row r="25" spans="2:41" ht="18" customHeight="1" x14ac:dyDescent="0.15">
      <c r="B25" s="73" t="s">
        <v>92</v>
      </c>
      <c r="C25" s="74" t="s">
        <v>93</v>
      </c>
      <c r="D25" s="75"/>
      <c r="E25" s="76" t="s">
        <v>94</v>
      </c>
      <c r="F25" s="74" t="s">
        <v>95</v>
      </c>
      <c r="G25" s="74" t="s">
        <v>95</v>
      </c>
      <c r="H25" s="74" t="s">
        <v>95</v>
      </c>
      <c r="I25" s="74" t="s">
        <v>96</v>
      </c>
      <c r="J25" s="74" t="s">
        <v>96</v>
      </c>
      <c r="K25" s="74"/>
      <c r="L25" s="106"/>
      <c r="M25" s="74" t="s">
        <v>95</v>
      </c>
      <c r="N25" s="74" t="s">
        <v>95</v>
      </c>
      <c r="O25" s="74" t="s">
        <v>95</v>
      </c>
      <c r="P25" s="74" t="s">
        <v>96</v>
      </c>
      <c r="Q25" s="74" t="s">
        <v>96</v>
      </c>
      <c r="R25" s="74"/>
      <c r="S25" s="106"/>
      <c r="T25" s="74" t="s">
        <v>95</v>
      </c>
      <c r="U25" s="74" t="s">
        <v>95</v>
      </c>
      <c r="V25" s="74" t="s">
        <v>95</v>
      </c>
      <c r="W25" s="74" t="s">
        <v>96</v>
      </c>
      <c r="X25" s="74" t="s">
        <v>96</v>
      </c>
      <c r="Y25" s="74"/>
      <c r="Z25" s="106"/>
      <c r="AA25" s="74" t="s">
        <v>95</v>
      </c>
      <c r="AB25" s="74" t="s">
        <v>95</v>
      </c>
      <c r="AC25" s="74" t="s">
        <v>95</v>
      </c>
      <c r="AD25" s="74" t="s">
        <v>96</v>
      </c>
      <c r="AE25" s="74" t="s">
        <v>96</v>
      </c>
      <c r="AF25" s="74"/>
      <c r="AG25" s="106"/>
      <c r="AH25" s="83">
        <v>12</v>
      </c>
      <c r="AI25" s="84"/>
      <c r="AJ25" s="84">
        <v>8</v>
      </c>
      <c r="AK25" s="85"/>
      <c r="AL25" s="86"/>
      <c r="AM25" s="89">
        <v>80</v>
      </c>
      <c r="AN25" s="90">
        <v>20</v>
      </c>
      <c r="AO25" s="80">
        <v>0.5</v>
      </c>
    </row>
    <row r="26" spans="2:41" ht="18" customHeight="1" x14ac:dyDescent="0.15">
      <c r="B26" s="107" t="s">
        <v>97</v>
      </c>
      <c r="C26" s="108" t="s">
        <v>97</v>
      </c>
      <c r="D26" s="108"/>
      <c r="E26" s="108" t="s">
        <v>97</v>
      </c>
      <c r="F26" s="107" t="s">
        <v>97</v>
      </c>
      <c r="G26" s="109" t="s">
        <v>97</v>
      </c>
      <c r="H26" s="109" t="s">
        <v>97</v>
      </c>
      <c r="I26" s="109" t="s">
        <v>97</v>
      </c>
      <c r="J26" s="109" t="s">
        <v>97</v>
      </c>
      <c r="K26" s="108" t="s">
        <v>97</v>
      </c>
      <c r="L26" s="108" t="s">
        <v>97</v>
      </c>
      <c r="M26" s="107" t="s">
        <v>97</v>
      </c>
      <c r="N26" s="109" t="s">
        <v>97</v>
      </c>
      <c r="O26" s="109" t="s">
        <v>97</v>
      </c>
      <c r="P26" s="109" t="s">
        <v>97</v>
      </c>
      <c r="Q26" s="109" t="s">
        <v>97</v>
      </c>
      <c r="R26" s="108" t="s">
        <v>97</v>
      </c>
      <c r="S26" s="108" t="s">
        <v>97</v>
      </c>
      <c r="T26" s="107" t="s">
        <v>97</v>
      </c>
      <c r="U26" s="109" t="s">
        <v>97</v>
      </c>
      <c r="V26" s="109" t="s">
        <v>97</v>
      </c>
      <c r="W26" s="109" t="s">
        <v>97</v>
      </c>
      <c r="X26" s="109" t="s">
        <v>97</v>
      </c>
      <c r="Y26" s="108" t="s">
        <v>97</v>
      </c>
      <c r="Z26" s="108" t="s">
        <v>97</v>
      </c>
      <c r="AA26" s="107" t="s">
        <v>97</v>
      </c>
      <c r="AB26" s="109" t="s">
        <v>97</v>
      </c>
      <c r="AC26" s="109" t="s">
        <v>97</v>
      </c>
      <c r="AD26" s="109" t="s">
        <v>97</v>
      </c>
      <c r="AE26" s="109" t="s">
        <v>97</v>
      </c>
      <c r="AF26" s="108" t="s">
        <v>97</v>
      </c>
      <c r="AG26" s="110" t="s">
        <v>97</v>
      </c>
      <c r="AH26" s="108" t="s">
        <v>97</v>
      </c>
      <c r="AI26" s="109" t="s">
        <v>97</v>
      </c>
      <c r="AJ26" s="109" t="s">
        <v>97</v>
      </c>
      <c r="AK26" s="109" t="s">
        <v>97</v>
      </c>
      <c r="AL26" s="111" t="s">
        <v>97</v>
      </c>
      <c r="AM26" s="107" t="s">
        <v>97</v>
      </c>
      <c r="AN26" s="107" t="s">
        <v>97</v>
      </c>
      <c r="AO26" s="64" t="s">
        <v>42</v>
      </c>
    </row>
    <row r="27" spans="2:41" ht="18" customHeight="1" x14ac:dyDescent="0.15">
      <c r="B27" s="432" t="s">
        <v>43</v>
      </c>
      <c r="C27" s="433"/>
      <c r="D27" s="433"/>
      <c r="E27" s="434"/>
      <c r="F27" s="94"/>
      <c r="G27" s="95"/>
      <c r="H27" s="95"/>
      <c r="I27" s="74"/>
      <c r="J27" s="74"/>
      <c r="K27" s="81"/>
      <c r="L27" s="96"/>
      <c r="M27" s="94"/>
      <c r="N27" s="95"/>
      <c r="O27" s="95"/>
      <c r="P27" s="74"/>
      <c r="Q27" s="74"/>
      <c r="R27" s="81"/>
      <c r="S27" s="96"/>
      <c r="T27" s="94"/>
      <c r="U27" s="95"/>
      <c r="V27" s="95"/>
      <c r="W27" s="74"/>
      <c r="X27" s="74"/>
      <c r="Y27" s="81"/>
      <c r="Z27" s="96"/>
      <c r="AA27" s="94"/>
      <c r="AB27" s="95"/>
      <c r="AC27" s="95"/>
      <c r="AD27" s="74"/>
      <c r="AE27" s="74"/>
      <c r="AF27" s="81"/>
      <c r="AG27" s="96"/>
      <c r="AH27" s="83"/>
      <c r="AI27" s="84"/>
      <c r="AJ27" s="84"/>
      <c r="AK27" s="85"/>
      <c r="AL27" s="86"/>
      <c r="AM27" s="89"/>
      <c r="AN27" s="90"/>
      <c r="AO27" s="100">
        <v>4.5</v>
      </c>
    </row>
    <row r="28" spans="2:41" ht="18" customHeight="1" x14ac:dyDescent="0.15">
      <c r="B28" s="73" t="s">
        <v>41</v>
      </c>
      <c r="C28" s="74" t="s">
        <v>71</v>
      </c>
      <c r="D28" s="75"/>
      <c r="E28" s="76" t="s">
        <v>94</v>
      </c>
      <c r="F28" s="74" t="s">
        <v>98</v>
      </c>
      <c r="G28" s="74"/>
      <c r="H28" s="74" t="s">
        <v>99</v>
      </c>
      <c r="I28" s="74"/>
      <c r="J28" s="81"/>
      <c r="K28" s="81" t="s">
        <v>100</v>
      </c>
      <c r="L28" s="92" t="s">
        <v>101</v>
      </c>
      <c r="M28" s="74" t="s">
        <v>98</v>
      </c>
      <c r="N28" s="74"/>
      <c r="O28" s="74" t="s">
        <v>99</v>
      </c>
      <c r="P28" s="74"/>
      <c r="Q28" s="81"/>
      <c r="R28" s="81" t="s">
        <v>100</v>
      </c>
      <c r="S28" s="92" t="s">
        <v>101</v>
      </c>
      <c r="T28" s="74" t="s">
        <v>98</v>
      </c>
      <c r="U28" s="74"/>
      <c r="V28" s="74" t="s">
        <v>99</v>
      </c>
      <c r="W28" s="74"/>
      <c r="X28" s="81"/>
      <c r="Y28" s="81" t="s">
        <v>100</v>
      </c>
      <c r="Z28" s="92" t="s">
        <v>101</v>
      </c>
      <c r="AA28" s="74" t="s">
        <v>39</v>
      </c>
      <c r="AB28" s="74"/>
      <c r="AC28" s="74" t="s">
        <v>40</v>
      </c>
      <c r="AD28" s="74"/>
      <c r="AE28" s="81"/>
      <c r="AF28" s="81" t="s">
        <v>37</v>
      </c>
      <c r="AG28" s="92" t="s">
        <v>38</v>
      </c>
      <c r="AH28" s="83">
        <v>4</v>
      </c>
      <c r="AI28" s="84">
        <v>4</v>
      </c>
      <c r="AJ28" s="84">
        <v>4</v>
      </c>
      <c r="AK28" s="84">
        <v>4</v>
      </c>
      <c r="AL28" s="86"/>
      <c r="AM28" s="89">
        <v>160</v>
      </c>
      <c r="AN28" s="90">
        <v>40</v>
      </c>
      <c r="AO28" s="105">
        <v>1</v>
      </c>
    </row>
    <row r="29" spans="2:41" ht="18" customHeight="1" x14ac:dyDescent="0.15">
      <c r="B29" s="73" t="s">
        <v>102</v>
      </c>
      <c r="C29" s="74" t="s">
        <v>71</v>
      </c>
      <c r="D29" s="75"/>
      <c r="E29" s="76" t="s">
        <v>94</v>
      </c>
      <c r="F29" s="74" t="s">
        <v>101</v>
      </c>
      <c r="G29" s="74"/>
      <c r="H29" s="74" t="s">
        <v>98</v>
      </c>
      <c r="I29" s="74" t="s">
        <v>99</v>
      </c>
      <c r="J29" s="74"/>
      <c r="K29" s="95"/>
      <c r="L29" s="112" t="s">
        <v>100</v>
      </c>
      <c r="M29" s="74" t="s">
        <v>101</v>
      </c>
      <c r="N29" s="74"/>
      <c r="O29" s="74" t="s">
        <v>98</v>
      </c>
      <c r="P29" s="74" t="s">
        <v>99</v>
      </c>
      <c r="Q29" s="74"/>
      <c r="R29" s="95"/>
      <c r="S29" s="112" t="s">
        <v>100</v>
      </c>
      <c r="T29" s="74" t="s">
        <v>101</v>
      </c>
      <c r="U29" s="74"/>
      <c r="V29" s="74" t="s">
        <v>98</v>
      </c>
      <c r="W29" s="74" t="s">
        <v>99</v>
      </c>
      <c r="X29" s="74"/>
      <c r="Y29" s="95"/>
      <c r="Z29" s="112" t="s">
        <v>100</v>
      </c>
      <c r="AA29" s="74" t="s">
        <v>38</v>
      </c>
      <c r="AB29" s="74"/>
      <c r="AC29" s="74" t="s">
        <v>39</v>
      </c>
      <c r="AD29" s="74" t="s">
        <v>40</v>
      </c>
      <c r="AE29" s="74"/>
      <c r="AF29" s="95"/>
      <c r="AG29" s="112" t="s">
        <v>37</v>
      </c>
      <c r="AH29" s="83">
        <v>4</v>
      </c>
      <c r="AI29" s="84">
        <v>4</v>
      </c>
      <c r="AJ29" s="84">
        <v>4</v>
      </c>
      <c r="AK29" s="84">
        <v>4</v>
      </c>
      <c r="AL29" s="86"/>
      <c r="AM29" s="89">
        <v>160</v>
      </c>
      <c r="AN29" s="90">
        <v>40</v>
      </c>
      <c r="AO29" s="80">
        <v>1</v>
      </c>
    </row>
    <row r="30" spans="2:41" ht="18" customHeight="1" x14ac:dyDescent="0.15">
      <c r="B30" s="107" t="s">
        <v>97</v>
      </c>
      <c r="C30" s="108" t="s">
        <v>97</v>
      </c>
      <c r="D30" s="108"/>
      <c r="E30" s="108" t="s">
        <v>97</v>
      </c>
      <c r="F30" s="107" t="s">
        <v>97</v>
      </c>
      <c r="G30" s="109" t="s">
        <v>97</v>
      </c>
      <c r="H30" s="109" t="s">
        <v>97</v>
      </c>
      <c r="I30" s="109" t="s">
        <v>97</v>
      </c>
      <c r="J30" s="109" t="s">
        <v>97</v>
      </c>
      <c r="K30" s="108" t="s">
        <v>97</v>
      </c>
      <c r="L30" s="108" t="s">
        <v>97</v>
      </c>
      <c r="M30" s="107" t="s">
        <v>97</v>
      </c>
      <c r="N30" s="109" t="s">
        <v>97</v>
      </c>
      <c r="O30" s="109" t="s">
        <v>97</v>
      </c>
      <c r="P30" s="109" t="s">
        <v>97</v>
      </c>
      <c r="Q30" s="109" t="s">
        <v>97</v>
      </c>
      <c r="R30" s="108" t="s">
        <v>97</v>
      </c>
      <c r="S30" s="108" t="s">
        <v>97</v>
      </c>
      <c r="T30" s="107" t="s">
        <v>97</v>
      </c>
      <c r="U30" s="109" t="s">
        <v>97</v>
      </c>
      <c r="V30" s="109" t="s">
        <v>97</v>
      </c>
      <c r="W30" s="109" t="s">
        <v>97</v>
      </c>
      <c r="X30" s="109" t="s">
        <v>97</v>
      </c>
      <c r="Y30" s="108" t="s">
        <v>97</v>
      </c>
      <c r="Z30" s="108" t="s">
        <v>97</v>
      </c>
      <c r="AA30" s="107" t="s">
        <v>97</v>
      </c>
      <c r="AB30" s="109" t="s">
        <v>97</v>
      </c>
      <c r="AC30" s="109" t="s">
        <v>97</v>
      </c>
      <c r="AD30" s="109" t="s">
        <v>97</v>
      </c>
      <c r="AE30" s="109" t="s">
        <v>97</v>
      </c>
      <c r="AF30" s="108" t="s">
        <v>97</v>
      </c>
      <c r="AG30" s="110" t="s">
        <v>97</v>
      </c>
      <c r="AH30" s="108" t="s">
        <v>97</v>
      </c>
      <c r="AI30" s="109" t="s">
        <v>97</v>
      </c>
      <c r="AJ30" s="109" t="s">
        <v>97</v>
      </c>
      <c r="AK30" s="109" t="s">
        <v>97</v>
      </c>
      <c r="AL30" s="111" t="s">
        <v>97</v>
      </c>
      <c r="AM30" s="107" t="s">
        <v>97</v>
      </c>
      <c r="AN30" s="107" t="s">
        <v>97</v>
      </c>
      <c r="AO30" s="64" t="s">
        <v>42</v>
      </c>
    </row>
    <row r="31" spans="2:41" ht="18" customHeight="1" x14ac:dyDescent="0.15">
      <c r="B31" s="432" t="s">
        <v>44</v>
      </c>
      <c r="C31" s="433"/>
      <c r="D31" s="433"/>
      <c r="E31" s="434"/>
      <c r="F31" s="94"/>
      <c r="G31" s="95"/>
      <c r="H31" s="95"/>
      <c r="I31" s="74"/>
      <c r="J31" s="74"/>
      <c r="K31" s="81"/>
      <c r="L31" s="96"/>
      <c r="M31" s="94"/>
      <c r="N31" s="95"/>
      <c r="O31" s="95"/>
      <c r="P31" s="74"/>
      <c r="Q31" s="74"/>
      <c r="R31" s="81"/>
      <c r="S31" s="96"/>
      <c r="T31" s="94"/>
      <c r="U31" s="95"/>
      <c r="V31" s="95"/>
      <c r="W31" s="74"/>
      <c r="X31" s="74"/>
      <c r="Y31" s="81"/>
      <c r="Z31" s="96"/>
      <c r="AA31" s="94"/>
      <c r="AB31" s="95"/>
      <c r="AC31" s="95"/>
      <c r="AD31" s="74"/>
      <c r="AE31" s="74"/>
      <c r="AF31" s="81"/>
      <c r="AG31" s="96"/>
      <c r="AH31" s="83"/>
      <c r="AI31" s="84"/>
      <c r="AJ31" s="84"/>
      <c r="AK31" s="85"/>
      <c r="AL31" s="86"/>
      <c r="AM31" s="89"/>
      <c r="AN31" s="90"/>
      <c r="AO31" s="100">
        <v>4.5</v>
      </c>
    </row>
    <row r="32" spans="2:41" ht="18" customHeight="1" x14ac:dyDescent="0.15">
      <c r="B32" s="107" t="s">
        <v>97</v>
      </c>
      <c r="C32" s="108" t="s">
        <v>97</v>
      </c>
      <c r="D32" s="108"/>
      <c r="E32" s="108" t="s">
        <v>97</v>
      </c>
      <c r="F32" s="107" t="s">
        <v>97</v>
      </c>
      <c r="G32" s="109" t="s">
        <v>97</v>
      </c>
      <c r="H32" s="109" t="s">
        <v>97</v>
      </c>
      <c r="I32" s="109" t="s">
        <v>97</v>
      </c>
      <c r="J32" s="109" t="s">
        <v>97</v>
      </c>
      <c r="K32" s="108" t="s">
        <v>97</v>
      </c>
      <c r="L32" s="108" t="s">
        <v>97</v>
      </c>
      <c r="M32" s="107" t="s">
        <v>97</v>
      </c>
      <c r="N32" s="109" t="s">
        <v>97</v>
      </c>
      <c r="O32" s="109" t="s">
        <v>97</v>
      </c>
      <c r="P32" s="109" t="s">
        <v>97</v>
      </c>
      <c r="Q32" s="109" t="s">
        <v>97</v>
      </c>
      <c r="R32" s="108" t="s">
        <v>97</v>
      </c>
      <c r="S32" s="108" t="s">
        <v>97</v>
      </c>
      <c r="T32" s="107" t="s">
        <v>97</v>
      </c>
      <c r="U32" s="109" t="s">
        <v>97</v>
      </c>
      <c r="V32" s="109" t="s">
        <v>97</v>
      </c>
      <c r="W32" s="109" t="s">
        <v>97</v>
      </c>
      <c r="X32" s="109" t="s">
        <v>97</v>
      </c>
      <c r="Y32" s="108" t="s">
        <v>97</v>
      </c>
      <c r="Z32" s="108" t="s">
        <v>97</v>
      </c>
      <c r="AA32" s="107" t="s">
        <v>97</v>
      </c>
      <c r="AB32" s="109" t="s">
        <v>97</v>
      </c>
      <c r="AC32" s="109" t="s">
        <v>97</v>
      </c>
      <c r="AD32" s="109" t="s">
        <v>97</v>
      </c>
      <c r="AE32" s="109" t="s">
        <v>97</v>
      </c>
      <c r="AF32" s="108" t="s">
        <v>97</v>
      </c>
      <c r="AG32" s="110" t="s">
        <v>97</v>
      </c>
      <c r="AH32" s="108" t="s">
        <v>97</v>
      </c>
      <c r="AI32" s="109" t="s">
        <v>97</v>
      </c>
      <c r="AJ32" s="109" t="s">
        <v>97</v>
      </c>
      <c r="AK32" s="109" t="s">
        <v>97</v>
      </c>
      <c r="AL32" s="111" t="s">
        <v>97</v>
      </c>
      <c r="AM32" s="107" t="s">
        <v>97</v>
      </c>
      <c r="AN32" s="107" t="s">
        <v>97</v>
      </c>
      <c r="AO32" s="64" t="s">
        <v>42</v>
      </c>
    </row>
    <row r="33" spans="2:41" ht="18" customHeight="1" x14ac:dyDescent="0.15">
      <c r="B33" s="107" t="s">
        <v>97</v>
      </c>
      <c r="C33" s="108" t="s">
        <v>97</v>
      </c>
      <c r="D33" s="108"/>
      <c r="E33" s="108" t="s">
        <v>97</v>
      </c>
      <c r="F33" s="107" t="s">
        <v>97</v>
      </c>
      <c r="G33" s="109" t="s">
        <v>97</v>
      </c>
      <c r="H33" s="109" t="s">
        <v>97</v>
      </c>
      <c r="I33" s="109" t="s">
        <v>97</v>
      </c>
      <c r="J33" s="109" t="s">
        <v>97</v>
      </c>
      <c r="K33" s="108" t="s">
        <v>97</v>
      </c>
      <c r="L33" s="108" t="s">
        <v>97</v>
      </c>
      <c r="M33" s="107" t="s">
        <v>97</v>
      </c>
      <c r="N33" s="109" t="s">
        <v>97</v>
      </c>
      <c r="O33" s="109" t="s">
        <v>97</v>
      </c>
      <c r="P33" s="109" t="s">
        <v>97</v>
      </c>
      <c r="Q33" s="109" t="s">
        <v>97</v>
      </c>
      <c r="R33" s="108" t="s">
        <v>97</v>
      </c>
      <c r="S33" s="108" t="s">
        <v>97</v>
      </c>
      <c r="T33" s="107" t="s">
        <v>97</v>
      </c>
      <c r="U33" s="109" t="s">
        <v>97</v>
      </c>
      <c r="V33" s="109" t="s">
        <v>97</v>
      </c>
      <c r="W33" s="109" t="s">
        <v>97</v>
      </c>
      <c r="X33" s="109" t="s">
        <v>97</v>
      </c>
      <c r="Y33" s="108" t="s">
        <v>97</v>
      </c>
      <c r="Z33" s="108" t="s">
        <v>97</v>
      </c>
      <c r="AA33" s="107" t="s">
        <v>97</v>
      </c>
      <c r="AB33" s="109" t="s">
        <v>97</v>
      </c>
      <c r="AC33" s="109" t="s">
        <v>97</v>
      </c>
      <c r="AD33" s="109" t="s">
        <v>97</v>
      </c>
      <c r="AE33" s="109" t="s">
        <v>97</v>
      </c>
      <c r="AF33" s="108" t="s">
        <v>97</v>
      </c>
      <c r="AG33" s="110" t="s">
        <v>97</v>
      </c>
      <c r="AH33" s="108" t="s">
        <v>97</v>
      </c>
      <c r="AI33" s="109" t="s">
        <v>97</v>
      </c>
      <c r="AJ33" s="109" t="s">
        <v>97</v>
      </c>
      <c r="AK33" s="109" t="s">
        <v>97</v>
      </c>
      <c r="AL33" s="111" t="s">
        <v>97</v>
      </c>
      <c r="AM33" s="107" t="s">
        <v>97</v>
      </c>
      <c r="AN33" s="107" t="s">
        <v>97</v>
      </c>
      <c r="AO33" s="64" t="s">
        <v>42</v>
      </c>
    </row>
    <row r="34" spans="2:41" ht="18" customHeight="1" x14ac:dyDescent="0.15">
      <c r="B34" s="432" t="s">
        <v>45</v>
      </c>
      <c r="C34" s="433"/>
      <c r="D34" s="433"/>
      <c r="E34" s="434"/>
      <c r="F34" s="94"/>
      <c r="G34" s="95"/>
      <c r="H34" s="95"/>
      <c r="I34" s="74"/>
      <c r="J34" s="74"/>
      <c r="K34" s="81"/>
      <c r="L34" s="96"/>
      <c r="M34" s="94"/>
      <c r="N34" s="95"/>
      <c r="O34" s="95"/>
      <c r="P34" s="74"/>
      <c r="Q34" s="74"/>
      <c r="R34" s="81"/>
      <c r="S34" s="96"/>
      <c r="T34" s="94"/>
      <c r="U34" s="95"/>
      <c r="V34" s="95"/>
      <c r="W34" s="74"/>
      <c r="X34" s="74"/>
      <c r="Y34" s="81"/>
      <c r="Z34" s="96"/>
      <c r="AA34" s="94"/>
      <c r="AB34" s="95"/>
      <c r="AC34" s="95"/>
      <c r="AD34" s="74"/>
      <c r="AE34" s="74"/>
      <c r="AF34" s="81"/>
      <c r="AG34" s="96"/>
      <c r="AH34" s="83"/>
      <c r="AI34" s="84"/>
      <c r="AJ34" s="84"/>
      <c r="AK34" s="85"/>
      <c r="AL34" s="86"/>
      <c r="AM34" s="89">
        <v>4320</v>
      </c>
      <c r="AN34" s="90">
        <v>1080</v>
      </c>
      <c r="AO34" s="100">
        <v>27</v>
      </c>
    </row>
    <row r="35" spans="2:41" ht="18" customHeight="1" x14ac:dyDescent="0.15">
      <c r="B35" s="432" t="s">
        <v>46</v>
      </c>
      <c r="C35" s="433"/>
      <c r="D35" s="433"/>
      <c r="E35" s="434"/>
      <c r="F35" s="65"/>
      <c r="G35" s="66"/>
      <c r="H35" s="66"/>
      <c r="I35" s="66"/>
      <c r="J35" s="66"/>
      <c r="K35" s="66"/>
      <c r="L35" s="67"/>
      <c r="M35" s="65"/>
      <c r="N35" s="66"/>
      <c r="O35" s="66"/>
      <c r="P35" s="66"/>
      <c r="Q35" s="66"/>
      <c r="R35" s="66"/>
      <c r="S35" s="67"/>
      <c r="T35" s="65"/>
      <c r="U35" s="66"/>
      <c r="V35" s="66"/>
      <c r="W35" s="66"/>
      <c r="X35" s="66"/>
      <c r="Y35" s="66"/>
      <c r="Z35" s="67"/>
      <c r="AA35" s="68"/>
      <c r="AB35" s="66"/>
      <c r="AC35" s="66"/>
      <c r="AD35" s="66"/>
      <c r="AE35" s="66"/>
      <c r="AF35" s="66"/>
      <c r="AG35" s="66"/>
      <c r="AH35" s="69"/>
      <c r="AI35" s="70"/>
      <c r="AJ35" s="70"/>
      <c r="AK35" s="71"/>
      <c r="AL35" s="72"/>
      <c r="AM35" s="89">
        <v>4480</v>
      </c>
      <c r="AN35" s="90">
        <v>1120</v>
      </c>
      <c r="AO35" s="100">
        <v>28</v>
      </c>
    </row>
    <row r="36" spans="2:41" ht="39" customHeight="1" thickBot="1" x14ac:dyDescent="0.2">
      <c r="B36" s="435" t="s">
        <v>47</v>
      </c>
      <c r="C36" s="436"/>
      <c r="D36" s="436"/>
      <c r="E36" s="437"/>
      <c r="F36" s="438" t="s">
        <v>140</v>
      </c>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40"/>
    </row>
    <row r="37" spans="2:41" s="14" customFormat="1" ht="18" customHeight="1" x14ac:dyDescent="0.15">
      <c r="B37" s="441" t="s">
        <v>103</v>
      </c>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2"/>
      <c r="AB37" s="442"/>
      <c r="AC37" s="442"/>
      <c r="AD37" s="442"/>
      <c r="AE37" s="442"/>
      <c r="AF37" s="442"/>
      <c r="AG37" s="442"/>
      <c r="AH37" s="442"/>
      <c r="AI37" s="442"/>
      <c r="AJ37" s="442"/>
      <c r="AK37" s="442"/>
      <c r="AL37" s="442"/>
      <c r="AM37" s="442"/>
      <c r="AN37" s="442"/>
      <c r="AO37" s="442"/>
    </row>
    <row r="38" spans="2:41" x14ac:dyDescent="0.15">
      <c r="B38" s="10" t="s">
        <v>136</v>
      </c>
      <c r="C38" s="10"/>
      <c r="D38" s="10"/>
      <c r="E38" s="10"/>
      <c r="F38" s="10"/>
      <c r="G38" s="10"/>
      <c r="H38" s="10"/>
      <c r="I38" s="10"/>
      <c r="J38" s="10"/>
      <c r="K38" s="10"/>
      <c r="L38" s="10"/>
      <c r="M38" s="10"/>
      <c r="N38" s="10"/>
      <c r="O38" s="10"/>
      <c r="P38" s="10"/>
      <c r="Q38" s="10"/>
      <c r="R38" s="10"/>
      <c r="S38" s="10"/>
      <c r="T38" s="10"/>
      <c r="U38" s="10"/>
      <c r="V38" s="10"/>
      <c r="W38" s="10"/>
      <c r="X38" s="10"/>
      <c r="Y38" s="10"/>
      <c r="Z38" s="10"/>
      <c r="AA38" s="45"/>
      <c r="AB38" s="45"/>
      <c r="AC38" s="10"/>
      <c r="AD38" s="10"/>
      <c r="AE38" s="10"/>
      <c r="AF38" s="10"/>
      <c r="AG38" s="10"/>
      <c r="AH38" s="10"/>
      <c r="AI38" s="10"/>
      <c r="AJ38" s="10"/>
      <c r="AK38" s="10"/>
      <c r="AL38" s="10"/>
      <c r="AM38" s="10"/>
      <c r="AN38" s="10"/>
      <c r="AO38" s="10"/>
    </row>
    <row r="39" spans="2:41" x14ac:dyDescent="0.15">
      <c r="B39" s="10"/>
      <c r="C39" s="10" t="s">
        <v>104</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row>
    <row r="40" spans="2:41" x14ac:dyDescent="0.15">
      <c r="B40" s="10" t="s">
        <v>105</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row>
    <row r="41" spans="2:41" x14ac:dyDescent="0.15">
      <c r="B41" s="10"/>
      <c r="C41" s="10" t="s">
        <v>106</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row>
    <row r="42" spans="2:41" x14ac:dyDescent="0.15">
      <c r="B42" s="10" t="s">
        <v>107</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row>
    <row r="43" spans="2:41" x14ac:dyDescent="0.15">
      <c r="B43" s="10" t="s">
        <v>108</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row>
    <row r="44" spans="2:41" ht="18" customHeight="1" x14ac:dyDescent="0.15">
      <c r="B44" s="46"/>
      <c r="C44" s="10"/>
      <c r="D44" s="10"/>
      <c r="E44" s="10"/>
      <c r="F44" s="47"/>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row>
    <row r="45" spans="2:41" ht="18.75" x14ac:dyDescent="0.2">
      <c r="B45" s="48" t="s">
        <v>48</v>
      </c>
    </row>
    <row r="47" spans="2:41" ht="18.75" customHeight="1" x14ac:dyDescent="0.2">
      <c r="B47" s="8" t="s">
        <v>109</v>
      </c>
      <c r="L47" s="9" t="s">
        <v>54</v>
      </c>
      <c r="M47" s="10"/>
      <c r="N47" s="10"/>
      <c r="P47" s="11"/>
      <c r="Q47" s="12"/>
      <c r="R47" s="12"/>
      <c r="S47" s="12"/>
      <c r="T47" s="12"/>
      <c r="AA47" s="13" t="s">
        <v>137</v>
      </c>
      <c r="AB47" s="125"/>
      <c r="AF47" s="14"/>
      <c r="AO47" s="13" t="s">
        <v>55</v>
      </c>
    </row>
    <row r="48" spans="2:41" ht="18.75" customHeight="1" x14ac:dyDescent="0.15">
      <c r="B48" s="431" t="s">
        <v>110</v>
      </c>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AA48" s="13" t="s">
        <v>138</v>
      </c>
      <c r="AB48" s="125"/>
      <c r="AF48" s="14"/>
      <c r="AO48" s="13" t="s">
        <v>55</v>
      </c>
    </row>
    <row r="49" spans="2:41" ht="18.75" customHeight="1" x14ac:dyDescent="0.15">
      <c r="B49" s="17"/>
      <c r="C49" s="18"/>
      <c r="D49" s="18"/>
      <c r="E49" s="18"/>
      <c r="L49" s="9"/>
      <c r="M49" s="10"/>
      <c r="N49" s="10"/>
      <c r="P49" s="11"/>
      <c r="Q49" s="12"/>
      <c r="R49" s="12"/>
      <c r="S49" s="12"/>
      <c r="T49" s="12"/>
      <c r="AA49" s="13"/>
      <c r="AB49" s="125"/>
      <c r="AF49" s="14"/>
    </row>
    <row r="50" spans="2:41" ht="18.75" customHeight="1" thickBot="1" x14ac:dyDescent="0.2">
      <c r="B50" s="17" t="s">
        <v>144</v>
      </c>
      <c r="C50" s="19"/>
      <c r="D50" s="19"/>
      <c r="E50" s="18"/>
      <c r="F50" s="18"/>
      <c r="G50" s="18"/>
      <c r="H50" s="18"/>
      <c r="I50" s="18"/>
      <c r="J50" s="20"/>
      <c r="K50" s="20"/>
      <c r="L50" s="20"/>
      <c r="M50" s="20"/>
      <c r="N50" s="20"/>
      <c r="O50" s="20"/>
      <c r="P50" s="20"/>
      <c r="Q50" s="18"/>
      <c r="R50" s="18"/>
      <c r="S50" s="17"/>
      <c r="T50" s="18"/>
      <c r="U50" s="18"/>
      <c r="V50" s="18"/>
      <c r="W50" s="18"/>
      <c r="X50" s="17"/>
      <c r="Y50" s="18"/>
      <c r="Z50" s="18"/>
      <c r="AA50" s="17" t="s">
        <v>141</v>
      </c>
      <c r="AB50" s="126"/>
      <c r="AC50" s="18"/>
      <c r="AD50" s="18"/>
      <c r="AE50" s="18"/>
      <c r="AF50" s="18"/>
      <c r="AG50" s="18"/>
      <c r="AH50" s="18"/>
      <c r="AI50" s="18"/>
      <c r="AJ50" s="18"/>
      <c r="AK50" s="18"/>
      <c r="AL50" s="18"/>
      <c r="AM50" s="18"/>
      <c r="AN50" s="18"/>
      <c r="AO50" s="13"/>
    </row>
    <row r="51" spans="2:41" ht="18.75" customHeight="1" x14ac:dyDescent="0.15">
      <c r="B51" s="21"/>
      <c r="C51" s="22" t="s">
        <v>56</v>
      </c>
      <c r="D51" s="427" t="s">
        <v>57</v>
      </c>
      <c r="E51" s="23"/>
      <c r="F51" s="418" t="s">
        <v>111</v>
      </c>
      <c r="G51" s="419"/>
      <c r="H51" s="419"/>
      <c r="I51" s="419"/>
      <c r="J51" s="419"/>
      <c r="K51" s="419"/>
      <c r="L51" s="430"/>
      <c r="M51" s="418" t="s">
        <v>59</v>
      </c>
      <c r="N51" s="419"/>
      <c r="O51" s="419"/>
      <c r="P51" s="419"/>
      <c r="Q51" s="419"/>
      <c r="R51" s="419"/>
      <c r="S51" s="430"/>
      <c r="T51" s="418" t="s">
        <v>60</v>
      </c>
      <c r="U51" s="419"/>
      <c r="V51" s="419"/>
      <c r="W51" s="419"/>
      <c r="X51" s="419"/>
      <c r="Y51" s="419"/>
      <c r="Z51" s="430"/>
      <c r="AA51" s="418" t="s">
        <v>61</v>
      </c>
      <c r="AB51" s="419"/>
      <c r="AC51" s="419"/>
      <c r="AD51" s="419"/>
      <c r="AE51" s="419"/>
      <c r="AF51" s="419"/>
      <c r="AG51" s="420"/>
      <c r="AH51" s="421" t="s">
        <v>11</v>
      </c>
      <c r="AI51" s="422"/>
      <c r="AJ51" s="422"/>
      <c r="AK51" s="422"/>
      <c r="AL51" s="423"/>
      <c r="AM51" s="24" t="s">
        <v>12</v>
      </c>
      <c r="AN51" s="25" t="s">
        <v>13</v>
      </c>
      <c r="AO51" s="25" t="s">
        <v>14</v>
      </c>
    </row>
    <row r="52" spans="2:41" ht="18" customHeight="1" x14ac:dyDescent="0.15">
      <c r="B52" s="26" t="s">
        <v>15</v>
      </c>
      <c r="C52" s="27" t="s">
        <v>25</v>
      </c>
      <c r="D52" s="428"/>
      <c r="E52" s="28" t="s">
        <v>16</v>
      </c>
      <c r="F52" s="29">
        <v>1</v>
      </c>
      <c r="G52" s="30">
        <v>2</v>
      </c>
      <c r="H52" s="30">
        <v>3</v>
      </c>
      <c r="I52" s="30">
        <v>4</v>
      </c>
      <c r="J52" s="30">
        <v>5</v>
      </c>
      <c r="K52" s="30">
        <v>6</v>
      </c>
      <c r="L52" s="31">
        <v>7</v>
      </c>
      <c r="M52" s="29">
        <v>8</v>
      </c>
      <c r="N52" s="30">
        <v>9</v>
      </c>
      <c r="O52" s="30">
        <v>10</v>
      </c>
      <c r="P52" s="30">
        <v>11</v>
      </c>
      <c r="Q52" s="30">
        <v>12</v>
      </c>
      <c r="R52" s="30">
        <v>13</v>
      </c>
      <c r="S52" s="30">
        <v>14</v>
      </c>
      <c r="T52" s="29">
        <v>15</v>
      </c>
      <c r="U52" s="30">
        <v>16</v>
      </c>
      <c r="V52" s="30">
        <v>17</v>
      </c>
      <c r="W52" s="30">
        <v>18</v>
      </c>
      <c r="X52" s="30">
        <v>19</v>
      </c>
      <c r="Y52" s="30">
        <v>20</v>
      </c>
      <c r="Z52" s="30">
        <v>21</v>
      </c>
      <c r="AA52" s="29">
        <v>22</v>
      </c>
      <c r="AB52" s="30">
        <v>23</v>
      </c>
      <c r="AC52" s="30">
        <v>24</v>
      </c>
      <c r="AD52" s="30">
        <v>25</v>
      </c>
      <c r="AE52" s="30">
        <v>26</v>
      </c>
      <c r="AF52" s="30">
        <v>27</v>
      </c>
      <c r="AG52" s="30">
        <v>28</v>
      </c>
      <c r="AH52" s="424"/>
      <c r="AI52" s="425"/>
      <c r="AJ52" s="425"/>
      <c r="AK52" s="425"/>
      <c r="AL52" s="426"/>
      <c r="AM52" s="32"/>
      <c r="AN52" s="33" t="s">
        <v>17</v>
      </c>
      <c r="AO52" s="34" t="s">
        <v>18</v>
      </c>
    </row>
    <row r="53" spans="2:41" ht="18" customHeight="1" thickBot="1" x14ac:dyDescent="0.2">
      <c r="B53" s="35"/>
      <c r="C53" s="36"/>
      <c r="D53" s="429"/>
      <c r="E53" s="37"/>
      <c r="F53" s="127" t="s">
        <v>26</v>
      </c>
      <c r="G53" s="127" t="s">
        <v>27</v>
      </c>
      <c r="H53" s="127" t="s">
        <v>28</v>
      </c>
      <c r="I53" s="127" t="s">
        <v>29</v>
      </c>
      <c r="J53" s="127" t="s">
        <v>30</v>
      </c>
      <c r="K53" s="127" t="s">
        <v>31</v>
      </c>
      <c r="L53" s="128" t="s">
        <v>32</v>
      </c>
      <c r="M53" s="129" t="s">
        <v>26</v>
      </c>
      <c r="N53" s="127" t="s">
        <v>27</v>
      </c>
      <c r="O53" s="127" t="s">
        <v>28</v>
      </c>
      <c r="P53" s="127" t="s">
        <v>29</v>
      </c>
      <c r="Q53" s="127" t="s">
        <v>30</v>
      </c>
      <c r="R53" s="127" t="s">
        <v>31</v>
      </c>
      <c r="S53" s="127" t="s">
        <v>32</v>
      </c>
      <c r="T53" s="129" t="s">
        <v>26</v>
      </c>
      <c r="U53" s="127" t="s">
        <v>27</v>
      </c>
      <c r="V53" s="127" t="s">
        <v>28</v>
      </c>
      <c r="W53" s="127" t="s">
        <v>29</v>
      </c>
      <c r="X53" s="127" t="s">
        <v>30</v>
      </c>
      <c r="Y53" s="127" t="s">
        <v>31</v>
      </c>
      <c r="Z53" s="127" t="s">
        <v>32</v>
      </c>
      <c r="AA53" s="129" t="s">
        <v>26</v>
      </c>
      <c r="AB53" s="127" t="s">
        <v>27</v>
      </c>
      <c r="AC53" s="127" t="s">
        <v>28</v>
      </c>
      <c r="AD53" s="127" t="s">
        <v>29</v>
      </c>
      <c r="AE53" s="127" t="s">
        <v>30</v>
      </c>
      <c r="AF53" s="127" t="s">
        <v>31</v>
      </c>
      <c r="AG53" s="127" t="s">
        <v>32</v>
      </c>
      <c r="AH53" s="38" t="s">
        <v>62</v>
      </c>
      <c r="AI53" s="39" t="s">
        <v>63</v>
      </c>
      <c r="AJ53" s="39" t="s">
        <v>64</v>
      </c>
      <c r="AK53" s="40" t="s">
        <v>65</v>
      </c>
      <c r="AL53" s="41" t="s">
        <v>66</v>
      </c>
      <c r="AM53" s="42" t="s">
        <v>19</v>
      </c>
      <c r="AN53" s="43" t="s">
        <v>20</v>
      </c>
      <c r="AO53" s="44" t="s">
        <v>21</v>
      </c>
    </row>
    <row r="54" spans="2:41" ht="18" customHeight="1" x14ac:dyDescent="0.15">
      <c r="B54" s="73" t="s">
        <v>112</v>
      </c>
      <c r="C54" s="74" t="s">
        <v>68</v>
      </c>
      <c r="D54" s="123"/>
      <c r="E54" s="124" t="s">
        <v>49</v>
      </c>
      <c r="F54" s="49"/>
      <c r="G54" s="74" t="s">
        <v>63</v>
      </c>
      <c r="H54" s="74" t="s">
        <v>63</v>
      </c>
      <c r="I54" s="74" t="s">
        <v>63</v>
      </c>
      <c r="J54" s="74" t="s">
        <v>63</v>
      </c>
      <c r="K54" s="74" t="s">
        <v>63</v>
      </c>
      <c r="L54" s="50"/>
      <c r="M54" s="49"/>
      <c r="N54" s="74" t="s">
        <v>63</v>
      </c>
      <c r="O54" s="74" t="s">
        <v>63</v>
      </c>
      <c r="P54" s="74" t="s">
        <v>63</v>
      </c>
      <c r="Q54" s="74" t="s">
        <v>63</v>
      </c>
      <c r="R54" s="74" t="s">
        <v>63</v>
      </c>
      <c r="S54" s="50"/>
      <c r="T54" s="49"/>
      <c r="U54" s="74" t="s">
        <v>63</v>
      </c>
      <c r="V54" s="74" t="s">
        <v>63</v>
      </c>
      <c r="W54" s="74" t="s">
        <v>63</v>
      </c>
      <c r="X54" s="74" t="s">
        <v>63</v>
      </c>
      <c r="Y54" s="74" t="s">
        <v>63</v>
      </c>
      <c r="Z54" s="50"/>
      <c r="AA54" s="51"/>
      <c r="AB54" s="74" t="s">
        <v>63</v>
      </c>
      <c r="AC54" s="74" t="s">
        <v>63</v>
      </c>
      <c r="AD54" s="74" t="s">
        <v>63</v>
      </c>
      <c r="AE54" s="74" t="s">
        <v>63</v>
      </c>
      <c r="AF54" s="74" t="s">
        <v>63</v>
      </c>
      <c r="AG54" s="50"/>
      <c r="AH54" s="52"/>
      <c r="AI54" s="77">
        <v>20</v>
      </c>
      <c r="AJ54" s="53"/>
      <c r="AK54" s="54"/>
      <c r="AL54" s="55"/>
      <c r="AM54" s="78">
        <v>160</v>
      </c>
      <c r="AN54" s="79">
        <v>40</v>
      </c>
      <c r="AO54" s="80">
        <v>1</v>
      </c>
    </row>
    <row r="55" spans="2:41" ht="18" customHeight="1" x14ac:dyDescent="0.15">
      <c r="B55" s="73" t="s">
        <v>70</v>
      </c>
      <c r="C55" s="74" t="s">
        <v>113</v>
      </c>
      <c r="D55" s="75"/>
      <c r="E55" s="76" t="s">
        <v>50</v>
      </c>
      <c r="F55" s="74" t="s">
        <v>63</v>
      </c>
      <c r="G55" s="74"/>
      <c r="H55" s="81"/>
      <c r="I55" s="74" t="s">
        <v>63</v>
      </c>
      <c r="J55" s="74" t="s">
        <v>63</v>
      </c>
      <c r="K55" s="74" t="s">
        <v>63</v>
      </c>
      <c r="L55" s="74" t="s">
        <v>63</v>
      </c>
      <c r="M55" s="82" t="s">
        <v>63</v>
      </c>
      <c r="N55" s="74"/>
      <c r="O55" s="81"/>
      <c r="P55" s="74" t="s">
        <v>63</v>
      </c>
      <c r="Q55" s="74" t="s">
        <v>63</v>
      </c>
      <c r="R55" s="74" t="s">
        <v>63</v>
      </c>
      <c r="S55" s="74" t="s">
        <v>63</v>
      </c>
      <c r="T55" s="82" t="s">
        <v>63</v>
      </c>
      <c r="U55" s="74"/>
      <c r="V55" s="81"/>
      <c r="W55" s="74" t="s">
        <v>63</v>
      </c>
      <c r="X55" s="74" t="s">
        <v>63</v>
      </c>
      <c r="Y55" s="74" t="s">
        <v>63</v>
      </c>
      <c r="Z55" s="74" t="s">
        <v>63</v>
      </c>
      <c r="AA55" s="82" t="s">
        <v>63</v>
      </c>
      <c r="AB55" s="74"/>
      <c r="AC55" s="81"/>
      <c r="AD55" s="74" t="s">
        <v>63</v>
      </c>
      <c r="AE55" s="74" t="s">
        <v>63</v>
      </c>
      <c r="AF55" s="74" t="s">
        <v>63</v>
      </c>
      <c r="AG55" s="74" t="s">
        <v>63</v>
      </c>
      <c r="AH55" s="83"/>
      <c r="AI55" s="84">
        <v>20</v>
      </c>
      <c r="AJ55" s="84"/>
      <c r="AK55" s="85"/>
      <c r="AL55" s="86"/>
      <c r="AM55" s="87">
        <v>160</v>
      </c>
      <c r="AN55" s="88">
        <v>40</v>
      </c>
      <c r="AO55" s="80">
        <v>1</v>
      </c>
    </row>
    <row r="56" spans="2:41" ht="18" customHeight="1" x14ac:dyDescent="0.15">
      <c r="B56" s="73" t="s">
        <v>33</v>
      </c>
      <c r="C56" s="74" t="s">
        <v>68</v>
      </c>
      <c r="D56" s="75"/>
      <c r="E56" s="76" t="s">
        <v>73</v>
      </c>
      <c r="F56" s="74" t="s">
        <v>63</v>
      </c>
      <c r="G56" s="74"/>
      <c r="H56" s="74" t="s">
        <v>63</v>
      </c>
      <c r="I56" s="74" t="s">
        <v>63</v>
      </c>
      <c r="J56" s="74" t="s">
        <v>63</v>
      </c>
      <c r="K56" s="74"/>
      <c r="L56" s="75" t="s">
        <v>63</v>
      </c>
      <c r="M56" s="82" t="s">
        <v>63</v>
      </c>
      <c r="N56" s="74"/>
      <c r="O56" s="74" t="s">
        <v>63</v>
      </c>
      <c r="P56" s="74" t="s">
        <v>63</v>
      </c>
      <c r="Q56" s="74" t="s">
        <v>63</v>
      </c>
      <c r="R56" s="74"/>
      <c r="S56" s="74" t="s">
        <v>63</v>
      </c>
      <c r="T56" s="82" t="s">
        <v>63</v>
      </c>
      <c r="U56" s="74"/>
      <c r="V56" s="74" t="s">
        <v>63</v>
      </c>
      <c r="W56" s="74" t="s">
        <v>63</v>
      </c>
      <c r="X56" s="74" t="s">
        <v>63</v>
      </c>
      <c r="Y56" s="74"/>
      <c r="Z56" s="74" t="s">
        <v>63</v>
      </c>
      <c r="AA56" s="82" t="s">
        <v>63</v>
      </c>
      <c r="AB56" s="74"/>
      <c r="AC56" s="74" t="s">
        <v>63</v>
      </c>
      <c r="AD56" s="74" t="s">
        <v>63</v>
      </c>
      <c r="AE56" s="74" t="s">
        <v>63</v>
      </c>
      <c r="AF56" s="74"/>
      <c r="AG56" s="74" t="s">
        <v>63</v>
      </c>
      <c r="AH56" s="83"/>
      <c r="AI56" s="84">
        <v>20</v>
      </c>
      <c r="AJ56" s="84"/>
      <c r="AK56" s="85"/>
      <c r="AL56" s="86"/>
      <c r="AM56" s="89">
        <v>160</v>
      </c>
      <c r="AN56" s="90">
        <v>40</v>
      </c>
      <c r="AO56" s="80">
        <v>1</v>
      </c>
    </row>
    <row r="57" spans="2:41" ht="18" customHeight="1" x14ac:dyDescent="0.15">
      <c r="B57" s="73" t="s">
        <v>74</v>
      </c>
      <c r="C57" s="74" t="s">
        <v>68</v>
      </c>
      <c r="D57" s="75"/>
      <c r="E57" s="76" t="s">
        <v>73</v>
      </c>
      <c r="F57" s="91"/>
      <c r="G57" s="74" t="s">
        <v>63</v>
      </c>
      <c r="H57" s="74" t="s">
        <v>63</v>
      </c>
      <c r="I57" s="74" t="s">
        <v>63</v>
      </c>
      <c r="J57" s="74" t="s">
        <v>63</v>
      </c>
      <c r="K57" s="74" t="s">
        <v>63</v>
      </c>
      <c r="L57" s="92"/>
      <c r="M57" s="91"/>
      <c r="N57" s="74" t="s">
        <v>63</v>
      </c>
      <c r="O57" s="74" t="s">
        <v>63</v>
      </c>
      <c r="P57" s="74" t="s">
        <v>63</v>
      </c>
      <c r="Q57" s="74" t="s">
        <v>63</v>
      </c>
      <c r="R57" s="74" t="s">
        <v>63</v>
      </c>
      <c r="S57" s="92"/>
      <c r="T57" s="91"/>
      <c r="U57" s="74" t="s">
        <v>63</v>
      </c>
      <c r="V57" s="74" t="s">
        <v>63</v>
      </c>
      <c r="W57" s="74" t="s">
        <v>63</v>
      </c>
      <c r="X57" s="74" t="s">
        <v>63</v>
      </c>
      <c r="Y57" s="74" t="s">
        <v>63</v>
      </c>
      <c r="Z57" s="92"/>
      <c r="AA57" s="93"/>
      <c r="AB57" s="74" t="s">
        <v>63</v>
      </c>
      <c r="AC57" s="74" t="s">
        <v>63</v>
      </c>
      <c r="AD57" s="74" t="s">
        <v>63</v>
      </c>
      <c r="AE57" s="74" t="s">
        <v>63</v>
      </c>
      <c r="AF57" s="74" t="s">
        <v>63</v>
      </c>
      <c r="AG57" s="81"/>
      <c r="AH57" s="83"/>
      <c r="AI57" s="84">
        <v>20</v>
      </c>
      <c r="AJ57" s="84"/>
      <c r="AK57" s="85"/>
      <c r="AL57" s="86"/>
      <c r="AM57" s="89">
        <v>160</v>
      </c>
      <c r="AN57" s="90">
        <v>40</v>
      </c>
      <c r="AO57" s="80">
        <v>1</v>
      </c>
    </row>
    <row r="58" spans="2:41" ht="18" customHeight="1" x14ac:dyDescent="0.15">
      <c r="B58" s="73" t="s">
        <v>74</v>
      </c>
      <c r="C58" s="74" t="s">
        <v>68</v>
      </c>
      <c r="D58" s="75"/>
      <c r="E58" s="76" t="s">
        <v>73</v>
      </c>
      <c r="F58" s="91" t="s">
        <v>63</v>
      </c>
      <c r="G58" s="74"/>
      <c r="H58" s="74" t="s">
        <v>63</v>
      </c>
      <c r="I58" s="74" t="s">
        <v>63</v>
      </c>
      <c r="J58" s="74" t="s">
        <v>63</v>
      </c>
      <c r="K58" s="74" t="s">
        <v>63</v>
      </c>
      <c r="L58" s="92"/>
      <c r="M58" s="91" t="s">
        <v>63</v>
      </c>
      <c r="N58" s="74" t="s">
        <v>63</v>
      </c>
      <c r="O58" s="74" t="s">
        <v>63</v>
      </c>
      <c r="P58" s="74"/>
      <c r="Q58" s="74" t="s">
        <v>63</v>
      </c>
      <c r="R58" s="74" t="s">
        <v>63</v>
      </c>
      <c r="S58" s="92" t="s">
        <v>63</v>
      </c>
      <c r="T58" s="91" t="s">
        <v>63</v>
      </c>
      <c r="U58" s="74"/>
      <c r="V58" s="74" t="s">
        <v>63</v>
      </c>
      <c r="W58" s="74" t="s">
        <v>63</v>
      </c>
      <c r="X58" s="74" t="s">
        <v>63</v>
      </c>
      <c r="Y58" s="74"/>
      <c r="Z58" s="92"/>
      <c r="AA58" s="93" t="s">
        <v>63</v>
      </c>
      <c r="AB58" s="74" t="s">
        <v>63</v>
      </c>
      <c r="AC58" s="74"/>
      <c r="AD58" s="74" t="s">
        <v>63</v>
      </c>
      <c r="AE58" s="74" t="s">
        <v>63</v>
      </c>
      <c r="AF58" s="74" t="s">
        <v>63</v>
      </c>
      <c r="AG58" s="81"/>
      <c r="AH58" s="83"/>
      <c r="AI58" s="84">
        <v>20</v>
      </c>
      <c r="AJ58" s="84"/>
      <c r="AK58" s="85"/>
      <c r="AL58" s="86"/>
      <c r="AM58" s="89">
        <v>160</v>
      </c>
      <c r="AN58" s="90">
        <v>40</v>
      </c>
      <c r="AO58" s="80">
        <v>1</v>
      </c>
    </row>
    <row r="59" spans="2:41" ht="18" customHeight="1" x14ac:dyDescent="0.15">
      <c r="B59" s="73" t="s">
        <v>74</v>
      </c>
      <c r="C59" s="74" t="s">
        <v>75</v>
      </c>
      <c r="D59" s="75" t="s">
        <v>76</v>
      </c>
      <c r="E59" s="76" t="s">
        <v>77</v>
      </c>
      <c r="F59" s="94" t="s">
        <v>63</v>
      </c>
      <c r="G59" s="95" t="s">
        <v>63</v>
      </c>
      <c r="H59" s="95" t="s">
        <v>66</v>
      </c>
      <c r="I59" s="74"/>
      <c r="J59" s="74"/>
      <c r="K59" s="81" t="s">
        <v>66</v>
      </c>
      <c r="L59" s="96" t="s">
        <v>63</v>
      </c>
      <c r="M59" s="94" t="s">
        <v>63</v>
      </c>
      <c r="N59" s="95" t="s">
        <v>63</v>
      </c>
      <c r="O59" s="95" t="s">
        <v>63</v>
      </c>
      <c r="P59" s="74"/>
      <c r="Q59" s="74"/>
      <c r="R59" s="81" t="s">
        <v>66</v>
      </c>
      <c r="S59" s="96" t="s">
        <v>63</v>
      </c>
      <c r="T59" s="94" t="s">
        <v>63</v>
      </c>
      <c r="U59" s="95" t="s">
        <v>63</v>
      </c>
      <c r="V59" s="95" t="s">
        <v>66</v>
      </c>
      <c r="W59" s="74"/>
      <c r="X59" s="74"/>
      <c r="Y59" s="81" t="s">
        <v>63</v>
      </c>
      <c r="Z59" s="96" t="s">
        <v>63</v>
      </c>
      <c r="AA59" s="94" t="s">
        <v>63</v>
      </c>
      <c r="AB59" s="95" t="s">
        <v>63</v>
      </c>
      <c r="AC59" s="95"/>
      <c r="AD59" s="74" t="s">
        <v>66</v>
      </c>
      <c r="AE59" s="74" t="s">
        <v>66</v>
      </c>
      <c r="AF59" s="81"/>
      <c r="AG59" s="96" t="s">
        <v>63</v>
      </c>
      <c r="AH59" s="83"/>
      <c r="AI59" s="84">
        <v>14</v>
      </c>
      <c r="AJ59" s="84"/>
      <c r="AK59" s="85"/>
      <c r="AL59" s="86">
        <v>6</v>
      </c>
      <c r="AM59" s="89">
        <v>148</v>
      </c>
      <c r="AN59" s="90">
        <v>37</v>
      </c>
      <c r="AO59" s="97">
        <v>0.9</v>
      </c>
    </row>
    <row r="60" spans="2:41" ht="18" customHeight="1" x14ac:dyDescent="0.15">
      <c r="B60" s="73" t="s">
        <v>74</v>
      </c>
      <c r="C60" s="74" t="s">
        <v>78</v>
      </c>
      <c r="D60" s="75"/>
      <c r="E60" s="76" t="s">
        <v>73</v>
      </c>
      <c r="F60" s="81" t="s">
        <v>114</v>
      </c>
      <c r="G60" s="95"/>
      <c r="H60" s="95"/>
      <c r="I60" s="95"/>
      <c r="J60" s="74" t="s">
        <v>115</v>
      </c>
      <c r="K60" s="74" t="s">
        <v>115</v>
      </c>
      <c r="L60" s="96" t="s">
        <v>114</v>
      </c>
      <c r="M60" s="91" t="s">
        <v>114</v>
      </c>
      <c r="N60" s="95"/>
      <c r="O60" s="95"/>
      <c r="P60" s="95"/>
      <c r="Q60" s="74" t="s">
        <v>115</v>
      </c>
      <c r="R60" s="74" t="s">
        <v>115</v>
      </c>
      <c r="S60" s="96" t="s">
        <v>114</v>
      </c>
      <c r="T60" s="91" t="s">
        <v>114</v>
      </c>
      <c r="U60" s="95"/>
      <c r="V60" s="95"/>
      <c r="W60" s="95"/>
      <c r="X60" s="74" t="s">
        <v>115</v>
      </c>
      <c r="Y60" s="74" t="s">
        <v>115</v>
      </c>
      <c r="Z60" s="96" t="s">
        <v>114</v>
      </c>
      <c r="AA60" s="91" t="s">
        <v>114</v>
      </c>
      <c r="AB60" s="95"/>
      <c r="AC60" s="95"/>
      <c r="AD60" s="95"/>
      <c r="AE60" s="74" t="s">
        <v>115</v>
      </c>
      <c r="AF60" s="74" t="s">
        <v>115</v>
      </c>
      <c r="AG60" s="96" t="s">
        <v>114</v>
      </c>
      <c r="AH60" s="83"/>
      <c r="AI60" s="84">
        <v>8</v>
      </c>
      <c r="AJ60" s="84">
        <v>8</v>
      </c>
      <c r="AK60" s="85"/>
      <c r="AL60" s="86"/>
      <c r="AM60" s="89">
        <v>80</v>
      </c>
      <c r="AN60" s="90">
        <v>20</v>
      </c>
      <c r="AO60" s="97">
        <v>0.5</v>
      </c>
    </row>
    <row r="61" spans="2:41" ht="18" customHeight="1" x14ac:dyDescent="0.15">
      <c r="B61" s="73" t="s">
        <v>34</v>
      </c>
      <c r="C61" s="98"/>
      <c r="D61" s="99"/>
      <c r="E61" s="76"/>
      <c r="F61" s="91"/>
      <c r="G61" s="74"/>
      <c r="H61" s="74"/>
      <c r="I61" s="74"/>
      <c r="J61" s="74"/>
      <c r="K61" s="74"/>
      <c r="L61" s="92"/>
      <c r="M61" s="91"/>
      <c r="N61" s="74"/>
      <c r="O61" s="74"/>
      <c r="P61" s="74"/>
      <c r="Q61" s="74"/>
      <c r="R61" s="74"/>
      <c r="S61" s="92"/>
      <c r="T61" s="91"/>
      <c r="U61" s="74"/>
      <c r="V61" s="74"/>
      <c r="W61" s="74"/>
      <c r="X61" s="74"/>
      <c r="Y61" s="74"/>
      <c r="Z61" s="92"/>
      <c r="AA61" s="93"/>
      <c r="AB61" s="74"/>
      <c r="AC61" s="74"/>
      <c r="AD61" s="74"/>
      <c r="AE61" s="74"/>
      <c r="AF61" s="74"/>
      <c r="AG61" s="81"/>
      <c r="AH61" s="83"/>
      <c r="AI61" s="84"/>
      <c r="AJ61" s="84"/>
      <c r="AK61" s="85"/>
      <c r="AL61" s="86"/>
      <c r="AM61" s="89">
        <v>640</v>
      </c>
      <c r="AN61" s="90">
        <v>160</v>
      </c>
      <c r="AO61" s="100">
        <v>4.4000000000000004</v>
      </c>
    </row>
    <row r="62" spans="2:41" ht="18" customHeight="1" x14ac:dyDescent="0.15">
      <c r="B62" s="73" t="s">
        <v>41</v>
      </c>
      <c r="C62" s="74" t="s">
        <v>68</v>
      </c>
      <c r="D62" s="75"/>
      <c r="E62" s="76" t="s">
        <v>73</v>
      </c>
      <c r="F62" s="74" t="s">
        <v>63</v>
      </c>
      <c r="G62" s="74" t="s">
        <v>63</v>
      </c>
      <c r="H62" s="74" t="s">
        <v>62</v>
      </c>
      <c r="I62" s="74" t="s">
        <v>65</v>
      </c>
      <c r="J62" s="81"/>
      <c r="K62" s="81"/>
      <c r="L62" s="92"/>
      <c r="M62" s="74" t="s">
        <v>63</v>
      </c>
      <c r="N62" s="74" t="s">
        <v>63</v>
      </c>
      <c r="O62" s="74" t="s">
        <v>62</v>
      </c>
      <c r="P62" s="74" t="s">
        <v>65</v>
      </c>
      <c r="Q62" s="81"/>
      <c r="R62" s="81"/>
      <c r="S62" s="92"/>
      <c r="T62" s="74" t="s">
        <v>63</v>
      </c>
      <c r="U62" s="74" t="s">
        <v>63</v>
      </c>
      <c r="V62" s="74" t="s">
        <v>62</v>
      </c>
      <c r="W62" s="74" t="s">
        <v>65</v>
      </c>
      <c r="X62" s="81"/>
      <c r="Y62" s="81"/>
      <c r="Z62" s="92"/>
      <c r="AA62" s="74" t="s">
        <v>63</v>
      </c>
      <c r="AB62" s="74" t="s">
        <v>63</v>
      </c>
      <c r="AC62" s="74" t="s">
        <v>62</v>
      </c>
      <c r="AD62" s="74" t="s">
        <v>65</v>
      </c>
      <c r="AE62" s="81"/>
      <c r="AF62" s="81"/>
      <c r="AG62" s="81"/>
      <c r="AH62" s="83">
        <v>4</v>
      </c>
      <c r="AI62" s="84">
        <v>8</v>
      </c>
      <c r="AJ62" s="84"/>
      <c r="AK62" s="85">
        <v>4</v>
      </c>
      <c r="AL62" s="86"/>
      <c r="AM62" s="89">
        <v>160</v>
      </c>
      <c r="AN62" s="90">
        <v>40</v>
      </c>
      <c r="AO62" s="80">
        <v>1</v>
      </c>
    </row>
    <row r="63" spans="2:41" ht="18" customHeight="1" x14ac:dyDescent="0.15">
      <c r="B63" s="73" t="s">
        <v>74</v>
      </c>
      <c r="C63" s="74" t="s">
        <v>68</v>
      </c>
      <c r="D63" s="75"/>
      <c r="E63" s="76" t="s">
        <v>73</v>
      </c>
      <c r="F63" s="94"/>
      <c r="G63" s="74" t="s">
        <v>63</v>
      </c>
      <c r="H63" s="74" t="s">
        <v>63</v>
      </c>
      <c r="I63" s="74" t="s">
        <v>62</v>
      </c>
      <c r="J63" s="74" t="s">
        <v>65</v>
      </c>
      <c r="K63" s="95"/>
      <c r="L63" s="112"/>
      <c r="M63" s="94"/>
      <c r="N63" s="74" t="s">
        <v>63</v>
      </c>
      <c r="O63" s="74" t="s">
        <v>63</v>
      </c>
      <c r="P63" s="74" t="s">
        <v>62</v>
      </c>
      <c r="Q63" s="74" t="s">
        <v>65</v>
      </c>
      <c r="R63" s="95"/>
      <c r="S63" s="112"/>
      <c r="T63" s="94"/>
      <c r="U63" s="74" t="s">
        <v>63</v>
      </c>
      <c r="V63" s="74" t="s">
        <v>63</v>
      </c>
      <c r="W63" s="74" t="s">
        <v>62</v>
      </c>
      <c r="X63" s="74" t="s">
        <v>65</v>
      </c>
      <c r="Y63" s="95"/>
      <c r="Z63" s="112"/>
      <c r="AA63" s="94"/>
      <c r="AB63" s="74" t="s">
        <v>63</v>
      </c>
      <c r="AC63" s="74" t="s">
        <v>63</v>
      </c>
      <c r="AD63" s="74" t="s">
        <v>62</v>
      </c>
      <c r="AE63" s="74" t="s">
        <v>65</v>
      </c>
      <c r="AF63" s="95"/>
      <c r="AG63" s="112"/>
      <c r="AH63" s="83">
        <v>4</v>
      </c>
      <c r="AI63" s="84">
        <v>8</v>
      </c>
      <c r="AJ63" s="84"/>
      <c r="AK63" s="85">
        <v>4</v>
      </c>
      <c r="AL63" s="86"/>
      <c r="AM63" s="89">
        <v>160</v>
      </c>
      <c r="AN63" s="90">
        <v>40</v>
      </c>
      <c r="AO63" s="80">
        <v>1</v>
      </c>
    </row>
    <row r="64" spans="2:41" ht="18" customHeight="1" x14ac:dyDescent="0.15">
      <c r="B64" s="73" t="s">
        <v>74</v>
      </c>
      <c r="C64" s="74" t="s">
        <v>68</v>
      </c>
      <c r="D64" s="75"/>
      <c r="E64" s="76" t="s">
        <v>73</v>
      </c>
      <c r="F64" s="94"/>
      <c r="G64" s="95"/>
      <c r="H64" s="74" t="s">
        <v>63</v>
      </c>
      <c r="I64" s="74" t="s">
        <v>63</v>
      </c>
      <c r="J64" s="74" t="s">
        <v>62</v>
      </c>
      <c r="K64" s="74" t="s">
        <v>65</v>
      </c>
      <c r="L64" s="112"/>
      <c r="M64" s="94"/>
      <c r="N64" s="95"/>
      <c r="O64" s="74" t="s">
        <v>63</v>
      </c>
      <c r="P64" s="74" t="s">
        <v>63</v>
      </c>
      <c r="Q64" s="74" t="s">
        <v>62</v>
      </c>
      <c r="R64" s="74" t="s">
        <v>65</v>
      </c>
      <c r="S64" s="112"/>
      <c r="T64" s="94"/>
      <c r="U64" s="95"/>
      <c r="V64" s="74" t="s">
        <v>63</v>
      </c>
      <c r="W64" s="74" t="s">
        <v>63</v>
      </c>
      <c r="X64" s="74" t="s">
        <v>62</v>
      </c>
      <c r="Y64" s="74" t="s">
        <v>65</v>
      </c>
      <c r="Z64" s="112"/>
      <c r="AA64" s="94"/>
      <c r="AB64" s="95"/>
      <c r="AC64" s="74" t="s">
        <v>63</v>
      </c>
      <c r="AD64" s="74" t="s">
        <v>63</v>
      </c>
      <c r="AE64" s="74" t="s">
        <v>62</v>
      </c>
      <c r="AF64" s="74" t="s">
        <v>65</v>
      </c>
      <c r="AG64" s="112"/>
      <c r="AH64" s="83">
        <v>4</v>
      </c>
      <c r="AI64" s="84">
        <v>8</v>
      </c>
      <c r="AJ64" s="84"/>
      <c r="AK64" s="85">
        <v>4</v>
      </c>
      <c r="AL64" s="86"/>
      <c r="AM64" s="89">
        <v>160</v>
      </c>
      <c r="AN64" s="90">
        <v>40</v>
      </c>
      <c r="AO64" s="80">
        <v>1</v>
      </c>
    </row>
    <row r="65" spans="2:41" ht="18" customHeight="1" x14ac:dyDescent="0.15">
      <c r="B65" s="107" t="s">
        <v>116</v>
      </c>
      <c r="C65" s="108" t="s">
        <v>116</v>
      </c>
      <c r="D65" s="108"/>
      <c r="E65" s="108" t="s">
        <v>116</v>
      </c>
      <c r="F65" s="107" t="s">
        <v>116</v>
      </c>
      <c r="G65" s="109" t="s">
        <v>116</v>
      </c>
      <c r="H65" s="109" t="s">
        <v>116</v>
      </c>
      <c r="I65" s="109" t="s">
        <v>116</v>
      </c>
      <c r="J65" s="109" t="s">
        <v>116</v>
      </c>
      <c r="K65" s="108" t="s">
        <v>116</v>
      </c>
      <c r="L65" s="108" t="s">
        <v>116</v>
      </c>
      <c r="M65" s="107" t="s">
        <v>116</v>
      </c>
      <c r="N65" s="109" t="s">
        <v>116</v>
      </c>
      <c r="O65" s="109" t="s">
        <v>116</v>
      </c>
      <c r="P65" s="109" t="s">
        <v>116</v>
      </c>
      <c r="Q65" s="109" t="s">
        <v>116</v>
      </c>
      <c r="R65" s="108" t="s">
        <v>116</v>
      </c>
      <c r="S65" s="108" t="s">
        <v>116</v>
      </c>
      <c r="T65" s="107" t="s">
        <v>116</v>
      </c>
      <c r="U65" s="109" t="s">
        <v>116</v>
      </c>
      <c r="V65" s="109" t="s">
        <v>116</v>
      </c>
      <c r="W65" s="109" t="s">
        <v>116</v>
      </c>
      <c r="X65" s="109" t="s">
        <v>116</v>
      </c>
      <c r="Y65" s="108" t="s">
        <v>116</v>
      </c>
      <c r="Z65" s="108" t="s">
        <v>116</v>
      </c>
      <c r="AA65" s="107" t="s">
        <v>116</v>
      </c>
      <c r="AB65" s="109" t="s">
        <v>116</v>
      </c>
      <c r="AC65" s="109" t="s">
        <v>116</v>
      </c>
      <c r="AD65" s="109" t="s">
        <v>116</v>
      </c>
      <c r="AE65" s="109" t="s">
        <v>116</v>
      </c>
      <c r="AF65" s="108" t="s">
        <v>116</v>
      </c>
      <c r="AG65" s="110" t="s">
        <v>116</v>
      </c>
      <c r="AH65" s="108" t="s">
        <v>116</v>
      </c>
      <c r="AI65" s="109" t="s">
        <v>116</v>
      </c>
      <c r="AJ65" s="109" t="s">
        <v>116</v>
      </c>
      <c r="AK65" s="109" t="s">
        <v>116</v>
      </c>
      <c r="AL65" s="111" t="s">
        <v>116</v>
      </c>
      <c r="AM65" s="107" t="s">
        <v>116</v>
      </c>
      <c r="AN65" s="107" t="s">
        <v>116</v>
      </c>
      <c r="AO65" s="113"/>
    </row>
    <row r="66" spans="2:41" ht="18" customHeight="1" x14ac:dyDescent="0.15">
      <c r="B66" s="107" t="s">
        <v>116</v>
      </c>
      <c r="C66" s="108" t="s">
        <v>116</v>
      </c>
      <c r="D66" s="108"/>
      <c r="E66" s="108" t="s">
        <v>116</v>
      </c>
      <c r="F66" s="107" t="s">
        <v>116</v>
      </c>
      <c r="G66" s="109" t="s">
        <v>116</v>
      </c>
      <c r="H66" s="109" t="s">
        <v>116</v>
      </c>
      <c r="I66" s="109" t="s">
        <v>116</v>
      </c>
      <c r="J66" s="109" t="s">
        <v>116</v>
      </c>
      <c r="K66" s="108" t="s">
        <v>116</v>
      </c>
      <c r="L66" s="108" t="s">
        <v>116</v>
      </c>
      <c r="M66" s="107" t="s">
        <v>116</v>
      </c>
      <c r="N66" s="109" t="s">
        <v>116</v>
      </c>
      <c r="O66" s="109" t="s">
        <v>116</v>
      </c>
      <c r="P66" s="109" t="s">
        <v>116</v>
      </c>
      <c r="Q66" s="109" t="s">
        <v>116</v>
      </c>
      <c r="R66" s="108" t="s">
        <v>116</v>
      </c>
      <c r="S66" s="108" t="s">
        <v>116</v>
      </c>
      <c r="T66" s="107" t="s">
        <v>116</v>
      </c>
      <c r="U66" s="109" t="s">
        <v>116</v>
      </c>
      <c r="V66" s="109" t="s">
        <v>116</v>
      </c>
      <c r="W66" s="109" t="s">
        <v>116</v>
      </c>
      <c r="X66" s="109" t="s">
        <v>116</v>
      </c>
      <c r="Y66" s="108" t="s">
        <v>116</v>
      </c>
      <c r="Z66" s="108" t="s">
        <v>116</v>
      </c>
      <c r="AA66" s="107" t="s">
        <v>116</v>
      </c>
      <c r="AB66" s="109" t="s">
        <v>116</v>
      </c>
      <c r="AC66" s="109" t="s">
        <v>116</v>
      </c>
      <c r="AD66" s="109" t="s">
        <v>116</v>
      </c>
      <c r="AE66" s="109" t="s">
        <v>116</v>
      </c>
      <c r="AF66" s="108" t="s">
        <v>116</v>
      </c>
      <c r="AG66" s="110" t="s">
        <v>116</v>
      </c>
      <c r="AH66" s="108" t="s">
        <v>116</v>
      </c>
      <c r="AI66" s="109" t="s">
        <v>116</v>
      </c>
      <c r="AJ66" s="109" t="s">
        <v>116</v>
      </c>
      <c r="AK66" s="109" t="s">
        <v>116</v>
      </c>
      <c r="AL66" s="111" t="s">
        <v>116</v>
      </c>
      <c r="AM66" s="107" t="s">
        <v>116</v>
      </c>
      <c r="AN66" s="107" t="s">
        <v>116</v>
      </c>
      <c r="AO66" s="113"/>
    </row>
    <row r="67" spans="2:41" ht="18" customHeight="1" x14ac:dyDescent="0.15">
      <c r="B67" s="114"/>
      <c r="C67" s="115"/>
      <c r="D67" s="115"/>
      <c r="E67" s="115"/>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7"/>
      <c r="AI67" s="117"/>
      <c r="AJ67" s="117"/>
      <c r="AK67" s="117"/>
      <c r="AL67" s="117"/>
      <c r="AM67" s="117"/>
      <c r="AN67" s="118"/>
      <c r="AO67" s="119"/>
    </row>
    <row r="68" spans="2:41" ht="18" customHeight="1" x14ac:dyDescent="0.15">
      <c r="B68" s="73" t="s">
        <v>74</v>
      </c>
      <c r="C68" s="74" t="s">
        <v>117</v>
      </c>
      <c r="D68" s="75"/>
      <c r="E68" s="76" t="s">
        <v>73</v>
      </c>
      <c r="F68" s="94"/>
      <c r="G68" s="95"/>
      <c r="H68" s="95"/>
      <c r="I68" s="74" t="s">
        <v>115</v>
      </c>
      <c r="J68" s="74" t="s">
        <v>115</v>
      </c>
      <c r="K68" s="81" t="s">
        <v>114</v>
      </c>
      <c r="L68" s="96" t="s">
        <v>114</v>
      </c>
      <c r="M68" s="94"/>
      <c r="N68" s="95"/>
      <c r="O68" s="95"/>
      <c r="P68" s="74" t="s">
        <v>115</v>
      </c>
      <c r="Q68" s="74" t="s">
        <v>115</v>
      </c>
      <c r="R68" s="81" t="s">
        <v>114</v>
      </c>
      <c r="S68" s="96" t="s">
        <v>114</v>
      </c>
      <c r="T68" s="94"/>
      <c r="U68" s="95"/>
      <c r="V68" s="95"/>
      <c r="W68" s="74" t="s">
        <v>115</v>
      </c>
      <c r="X68" s="74" t="s">
        <v>115</v>
      </c>
      <c r="Y68" s="81" t="s">
        <v>114</v>
      </c>
      <c r="Z68" s="96" t="s">
        <v>114</v>
      </c>
      <c r="AA68" s="94"/>
      <c r="AB68" s="95"/>
      <c r="AC68" s="95"/>
      <c r="AD68" s="74" t="s">
        <v>115</v>
      </c>
      <c r="AE68" s="74" t="s">
        <v>115</v>
      </c>
      <c r="AF68" s="81" t="s">
        <v>114</v>
      </c>
      <c r="AG68" s="96" t="s">
        <v>114</v>
      </c>
      <c r="AH68" s="83"/>
      <c r="AI68" s="84">
        <v>8</v>
      </c>
      <c r="AJ68" s="84">
        <v>8</v>
      </c>
      <c r="AK68" s="85"/>
      <c r="AL68" s="86"/>
      <c r="AM68" s="89">
        <v>80</v>
      </c>
      <c r="AN68" s="90">
        <v>20</v>
      </c>
      <c r="AO68" s="97">
        <v>0.5</v>
      </c>
    </row>
    <row r="69" spans="2:41" ht="18" customHeight="1" x14ac:dyDescent="0.15">
      <c r="B69" s="73" t="s">
        <v>74</v>
      </c>
      <c r="C69" s="74" t="s">
        <v>117</v>
      </c>
      <c r="D69" s="75"/>
      <c r="E69" s="76" t="s">
        <v>73</v>
      </c>
      <c r="F69" s="81" t="s">
        <v>114</v>
      </c>
      <c r="G69" s="95"/>
      <c r="H69" s="95"/>
      <c r="I69" s="95"/>
      <c r="J69" s="74" t="s">
        <v>115</v>
      </c>
      <c r="K69" s="74" t="s">
        <v>115</v>
      </c>
      <c r="L69" s="96" t="s">
        <v>114</v>
      </c>
      <c r="M69" s="91" t="s">
        <v>114</v>
      </c>
      <c r="N69" s="95"/>
      <c r="O69" s="95"/>
      <c r="P69" s="95"/>
      <c r="Q69" s="74" t="s">
        <v>115</v>
      </c>
      <c r="R69" s="74" t="s">
        <v>115</v>
      </c>
      <c r="S69" s="96" t="s">
        <v>114</v>
      </c>
      <c r="T69" s="91" t="s">
        <v>114</v>
      </c>
      <c r="U69" s="95"/>
      <c r="V69" s="95"/>
      <c r="W69" s="95"/>
      <c r="X69" s="74" t="s">
        <v>115</v>
      </c>
      <c r="Y69" s="74" t="s">
        <v>115</v>
      </c>
      <c r="Z69" s="96" t="s">
        <v>114</v>
      </c>
      <c r="AA69" s="91" t="s">
        <v>114</v>
      </c>
      <c r="AB69" s="95"/>
      <c r="AC69" s="95"/>
      <c r="AD69" s="95"/>
      <c r="AE69" s="74" t="s">
        <v>115</v>
      </c>
      <c r="AF69" s="74" t="s">
        <v>115</v>
      </c>
      <c r="AG69" s="96" t="s">
        <v>114</v>
      </c>
      <c r="AH69" s="83"/>
      <c r="AI69" s="84">
        <v>8</v>
      </c>
      <c r="AJ69" s="84">
        <v>8</v>
      </c>
      <c r="AK69" s="85"/>
      <c r="AL69" s="86"/>
      <c r="AM69" s="89">
        <v>80</v>
      </c>
      <c r="AN69" s="90">
        <v>20</v>
      </c>
      <c r="AO69" s="97">
        <v>0.5</v>
      </c>
    </row>
    <row r="70" spans="2:41" ht="18" customHeight="1" x14ac:dyDescent="0.15">
      <c r="B70" s="73" t="s">
        <v>46</v>
      </c>
      <c r="C70" s="120"/>
      <c r="D70" s="121"/>
      <c r="E70" s="122"/>
      <c r="F70" s="65"/>
      <c r="G70" s="66"/>
      <c r="H70" s="66"/>
      <c r="I70" s="66"/>
      <c r="J70" s="66"/>
      <c r="K70" s="66"/>
      <c r="L70" s="67"/>
      <c r="M70" s="65"/>
      <c r="N70" s="66"/>
      <c r="O70" s="66"/>
      <c r="P70" s="66"/>
      <c r="Q70" s="66"/>
      <c r="R70" s="66"/>
      <c r="S70" s="67"/>
      <c r="T70" s="65"/>
      <c r="U70" s="66"/>
      <c r="V70" s="66"/>
      <c r="W70" s="66"/>
      <c r="X70" s="66"/>
      <c r="Y70" s="66"/>
      <c r="Z70" s="67"/>
      <c r="AA70" s="68"/>
      <c r="AB70" s="66"/>
      <c r="AC70" s="66"/>
      <c r="AD70" s="66"/>
      <c r="AE70" s="66"/>
      <c r="AF70" s="66"/>
      <c r="AG70" s="66"/>
      <c r="AH70" s="69"/>
      <c r="AI70" s="70"/>
      <c r="AJ70" s="70"/>
      <c r="AK70" s="71"/>
      <c r="AL70" s="72"/>
      <c r="AM70" s="89">
        <v>2960</v>
      </c>
      <c r="AN70" s="90">
        <v>740</v>
      </c>
      <c r="AO70" s="100">
        <v>18.5</v>
      </c>
    </row>
    <row r="71" spans="2:41" ht="18" customHeight="1" x14ac:dyDescent="0.15">
      <c r="B71" s="101" t="s">
        <v>35</v>
      </c>
      <c r="C71" s="74" t="s">
        <v>68</v>
      </c>
      <c r="D71" s="75"/>
      <c r="E71" s="76" t="s">
        <v>73</v>
      </c>
      <c r="F71" s="74"/>
      <c r="G71" s="74" t="s">
        <v>63</v>
      </c>
      <c r="H71" s="74" t="s">
        <v>63</v>
      </c>
      <c r="I71" s="74" t="s">
        <v>63</v>
      </c>
      <c r="J71" s="74" t="s">
        <v>63</v>
      </c>
      <c r="K71" s="74" t="s">
        <v>63</v>
      </c>
      <c r="L71" s="56"/>
      <c r="M71" s="74"/>
      <c r="N71" s="74" t="s">
        <v>63</v>
      </c>
      <c r="O71" s="74" t="s">
        <v>63</v>
      </c>
      <c r="P71" s="74" t="s">
        <v>63</v>
      </c>
      <c r="Q71" s="74" t="s">
        <v>63</v>
      </c>
      <c r="R71" s="74" t="s">
        <v>63</v>
      </c>
      <c r="S71" s="56"/>
      <c r="T71" s="74"/>
      <c r="U71" s="74" t="s">
        <v>63</v>
      </c>
      <c r="V71" s="74" t="s">
        <v>63</v>
      </c>
      <c r="W71" s="74" t="s">
        <v>63</v>
      </c>
      <c r="X71" s="74" t="s">
        <v>63</v>
      </c>
      <c r="Y71" s="74" t="s">
        <v>63</v>
      </c>
      <c r="Z71" s="56"/>
      <c r="AA71" s="74"/>
      <c r="AB71" s="74" t="s">
        <v>63</v>
      </c>
      <c r="AC71" s="74" t="s">
        <v>63</v>
      </c>
      <c r="AD71" s="74" t="s">
        <v>63</v>
      </c>
      <c r="AE71" s="74" t="s">
        <v>63</v>
      </c>
      <c r="AF71" s="74" t="s">
        <v>63</v>
      </c>
      <c r="AG71" s="56"/>
      <c r="AH71" s="57"/>
      <c r="AI71" s="84">
        <v>20</v>
      </c>
      <c r="AJ71" s="58"/>
      <c r="AK71" s="59"/>
      <c r="AL71" s="60"/>
      <c r="AM71" s="89">
        <v>160</v>
      </c>
      <c r="AN71" s="90">
        <v>40</v>
      </c>
      <c r="AO71" s="80">
        <v>1</v>
      </c>
    </row>
    <row r="72" spans="2:41" ht="18" customHeight="1" x14ac:dyDescent="0.15">
      <c r="B72" s="101" t="s">
        <v>84</v>
      </c>
      <c r="C72" s="74" t="s">
        <v>75</v>
      </c>
      <c r="D72" s="75" t="s">
        <v>76</v>
      </c>
      <c r="E72" s="76" t="s">
        <v>118</v>
      </c>
      <c r="F72" s="74"/>
      <c r="G72" s="74" t="s">
        <v>66</v>
      </c>
      <c r="H72" s="74" t="s">
        <v>63</v>
      </c>
      <c r="I72" s="74" t="s">
        <v>66</v>
      </c>
      <c r="J72" s="74" t="s">
        <v>66</v>
      </c>
      <c r="K72" s="74" t="s">
        <v>66</v>
      </c>
      <c r="L72" s="56"/>
      <c r="M72" s="74"/>
      <c r="N72" s="74" t="s">
        <v>63</v>
      </c>
      <c r="O72" s="74" t="s">
        <v>63</v>
      </c>
      <c r="P72" s="74" t="s">
        <v>66</v>
      </c>
      <c r="Q72" s="74" t="s">
        <v>66</v>
      </c>
      <c r="R72" s="74" t="s">
        <v>66</v>
      </c>
      <c r="S72" s="56"/>
      <c r="T72" s="74"/>
      <c r="U72" s="74" t="s">
        <v>63</v>
      </c>
      <c r="V72" s="74" t="s">
        <v>63</v>
      </c>
      <c r="W72" s="74" t="s">
        <v>66</v>
      </c>
      <c r="X72" s="74" t="s">
        <v>66</v>
      </c>
      <c r="Y72" s="74" t="s">
        <v>66</v>
      </c>
      <c r="Z72" s="56"/>
      <c r="AA72" s="74"/>
      <c r="AB72" s="74" t="s">
        <v>63</v>
      </c>
      <c r="AC72" s="74" t="s">
        <v>63</v>
      </c>
      <c r="AD72" s="74" t="s">
        <v>66</v>
      </c>
      <c r="AE72" s="74" t="s">
        <v>66</v>
      </c>
      <c r="AF72" s="74" t="s">
        <v>66</v>
      </c>
      <c r="AG72" s="56"/>
      <c r="AH72" s="57"/>
      <c r="AI72" s="84">
        <v>7</v>
      </c>
      <c r="AJ72" s="58"/>
      <c r="AK72" s="59"/>
      <c r="AL72" s="102">
        <v>13</v>
      </c>
      <c r="AM72" s="103">
        <v>134</v>
      </c>
      <c r="AN72" s="90">
        <v>33.5</v>
      </c>
      <c r="AO72" s="97">
        <v>0.8</v>
      </c>
    </row>
    <row r="73" spans="2:41" ht="18" customHeight="1" x14ac:dyDescent="0.15">
      <c r="B73" s="101" t="s">
        <v>88</v>
      </c>
      <c r="C73" s="74" t="s">
        <v>68</v>
      </c>
      <c r="D73" s="75"/>
      <c r="E73" s="76" t="s">
        <v>73</v>
      </c>
      <c r="F73" s="74" t="s">
        <v>63</v>
      </c>
      <c r="G73" s="74"/>
      <c r="H73" s="61"/>
      <c r="I73" s="74" t="s">
        <v>63</v>
      </c>
      <c r="J73" s="74" t="s">
        <v>63</v>
      </c>
      <c r="K73" s="74" t="s">
        <v>63</v>
      </c>
      <c r="L73" s="74" t="s">
        <v>63</v>
      </c>
      <c r="M73" s="82" t="s">
        <v>63</v>
      </c>
      <c r="N73" s="74"/>
      <c r="O73" s="61"/>
      <c r="P73" s="74" t="s">
        <v>63</v>
      </c>
      <c r="Q73" s="74" t="s">
        <v>63</v>
      </c>
      <c r="R73" s="74" t="s">
        <v>63</v>
      </c>
      <c r="S73" s="74" t="s">
        <v>63</v>
      </c>
      <c r="T73" s="82" t="s">
        <v>63</v>
      </c>
      <c r="U73" s="74"/>
      <c r="V73" s="61"/>
      <c r="W73" s="74" t="s">
        <v>63</v>
      </c>
      <c r="X73" s="74" t="s">
        <v>63</v>
      </c>
      <c r="Y73" s="74" t="s">
        <v>63</v>
      </c>
      <c r="Z73" s="74" t="s">
        <v>63</v>
      </c>
      <c r="AA73" s="82" t="s">
        <v>63</v>
      </c>
      <c r="AB73" s="74"/>
      <c r="AC73" s="61"/>
      <c r="AD73" s="74" t="s">
        <v>63</v>
      </c>
      <c r="AE73" s="74" t="s">
        <v>63</v>
      </c>
      <c r="AF73" s="74" t="s">
        <v>63</v>
      </c>
      <c r="AG73" s="74" t="s">
        <v>63</v>
      </c>
      <c r="AH73" s="57"/>
      <c r="AI73" s="104">
        <v>20</v>
      </c>
      <c r="AJ73" s="58"/>
      <c r="AK73" s="59"/>
      <c r="AL73" s="60"/>
      <c r="AM73" s="87">
        <v>160</v>
      </c>
      <c r="AN73" s="88">
        <v>40</v>
      </c>
      <c r="AO73" s="80">
        <v>1</v>
      </c>
    </row>
    <row r="74" spans="2:41" ht="18" customHeight="1" x14ac:dyDescent="0.15">
      <c r="B74" s="101" t="s">
        <v>36</v>
      </c>
      <c r="C74" s="74" t="s">
        <v>68</v>
      </c>
      <c r="D74" s="75"/>
      <c r="E74" s="76" t="s">
        <v>73</v>
      </c>
      <c r="F74" s="62"/>
      <c r="G74" s="74" t="s">
        <v>63</v>
      </c>
      <c r="H74" s="74" t="s">
        <v>63</v>
      </c>
      <c r="I74" s="74" t="s">
        <v>63</v>
      </c>
      <c r="J74" s="74" t="s">
        <v>63</v>
      </c>
      <c r="K74" s="74" t="s">
        <v>63</v>
      </c>
      <c r="L74" s="56"/>
      <c r="M74" s="62"/>
      <c r="N74" s="74" t="s">
        <v>63</v>
      </c>
      <c r="O74" s="74" t="s">
        <v>63</v>
      </c>
      <c r="P74" s="74" t="s">
        <v>63</v>
      </c>
      <c r="Q74" s="74" t="s">
        <v>63</v>
      </c>
      <c r="R74" s="74" t="s">
        <v>63</v>
      </c>
      <c r="S74" s="56"/>
      <c r="T74" s="62"/>
      <c r="U74" s="74" t="s">
        <v>63</v>
      </c>
      <c r="V74" s="74" t="s">
        <v>63</v>
      </c>
      <c r="W74" s="74" t="s">
        <v>63</v>
      </c>
      <c r="X74" s="74" t="s">
        <v>63</v>
      </c>
      <c r="Y74" s="74" t="s">
        <v>63</v>
      </c>
      <c r="Z74" s="56"/>
      <c r="AA74" s="63"/>
      <c r="AB74" s="74" t="s">
        <v>63</v>
      </c>
      <c r="AC74" s="74" t="s">
        <v>63</v>
      </c>
      <c r="AD74" s="74" t="s">
        <v>63</v>
      </c>
      <c r="AE74" s="74" t="s">
        <v>63</v>
      </c>
      <c r="AF74" s="74" t="s">
        <v>63</v>
      </c>
      <c r="AG74" s="61"/>
      <c r="AH74" s="57"/>
      <c r="AI74" s="104">
        <v>20</v>
      </c>
      <c r="AJ74" s="58"/>
      <c r="AK74" s="59"/>
      <c r="AL74" s="60"/>
      <c r="AM74" s="89">
        <v>160</v>
      </c>
      <c r="AN74" s="90">
        <v>40</v>
      </c>
      <c r="AO74" s="80">
        <v>1</v>
      </c>
    </row>
    <row r="75" spans="2:41" ht="39" customHeight="1" thickBot="1" x14ac:dyDescent="0.2">
      <c r="B75" s="435" t="s">
        <v>51</v>
      </c>
      <c r="C75" s="436"/>
      <c r="D75" s="436"/>
      <c r="E75" s="437"/>
      <c r="F75" s="438" t="s">
        <v>142</v>
      </c>
      <c r="G75" s="439"/>
      <c r="H75" s="439"/>
      <c r="I75" s="439"/>
      <c r="J75" s="439"/>
      <c r="K75" s="439"/>
      <c r="L75" s="439"/>
      <c r="M75" s="439"/>
      <c r="N75" s="439"/>
      <c r="O75" s="439"/>
      <c r="P75" s="439"/>
      <c r="Q75" s="439"/>
      <c r="R75" s="439"/>
      <c r="S75" s="439"/>
      <c r="T75" s="439"/>
      <c r="U75" s="439"/>
      <c r="V75" s="439"/>
      <c r="W75" s="439"/>
      <c r="X75" s="439"/>
      <c r="Y75" s="439"/>
      <c r="Z75" s="439"/>
      <c r="AA75" s="439"/>
      <c r="AB75" s="439"/>
      <c r="AC75" s="439"/>
      <c r="AD75" s="439"/>
      <c r="AE75" s="439"/>
      <c r="AF75" s="439"/>
      <c r="AG75" s="439"/>
      <c r="AH75" s="439"/>
      <c r="AI75" s="439"/>
      <c r="AJ75" s="439"/>
      <c r="AK75" s="439"/>
      <c r="AL75" s="439"/>
      <c r="AM75" s="439"/>
      <c r="AN75" s="439"/>
      <c r="AO75" s="440"/>
    </row>
    <row r="76" spans="2:41" s="14" customFormat="1" ht="18" customHeight="1" x14ac:dyDescent="0.15">
      <c r="B76" s="441" t="s">
        <v>103</v>
      </c>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2"/>
      <c r="AB76" s="442"/>
      <c r="AC76" s="442"/>
      <c r="AD76" s="442"/>
      <c r="AE76" s="442"/>
      <c r="AF76" s="442"/>
      <c r="AG76" s="442"/>
      <c r="AH76" s="442"/>
      <c r="AI76" s="442"/>
      <c r="AJ76" s="442"/>
      <c r="AK76" s="442"/>
      <c r="AL76" s="442"/>
      <c r="AM76" s="442"/>
      <c r="AN76" s="442"/>
      <c r="AO76" s="442"/>
    </row>
    <row r="77" spans="2:41" x14ac:dyDescent="0.15">
      <c r="B77" s="10" t="s">
        <v>119</v>
      </c>
      <c r="C77" s="10"/>
      <c r="D77" s="10"/>
      <c r="E77" s="10"/>
      <c r="F77" s="10"/>
      <c r="G77" s="10"/>
      <c r="H77" s="10"/>
      <c r="I77" s="10"/>
      <c r="J77" s="10"/>
      <c r="K77" s="10"/>
      <c r="L77" s="10"/>
      <c r="M77" s="10"/>
      <c r="N77" s="10"/>
      <c r="O77" s="10"/>
      <c r="P77" s="10"/>
      <c r="Q77" s="10"/>
      <c r="R77" s="10"/>
      <c r="S77" s="10"/>
      <c r="T77" s="10"/>
      <c r="U77" s="10"/>
      <c r="V77" s="10"/>
      <c r="W77" s="10"/>
      <c r="X77" s="10"/>
      <c r="Y77" s="10"/>
      <c r="Z77" s="10"/>
      <c r="AA77" s="45"/>
      <c r="AB77" s="45"/>
      <c r="AC77" s="10"/>
      <c r="AD77" s="10"/>
      <c r="AE77" s="10"/>
      <c r="AF77" s="10"/>
      <c r="AG77" s="10"/>
      <c r="AH77" s="10"/>
      <c r="AI77" s="10"/>
      <c r="AJ77" s="10"/>
      <c r="AK77" s="10"/>
      <c r="AL77" s="10"/>
      <c r="AM77" s="10"/>
      <c r="AN77" s="10"/>
      <c r="AO77" s="10"/>
    </row>
    <row r="78" spans="2:41" x14ac:dyDescent="0.15">
      <c r="B78" s="10"/>
      <c r="C78" s="10" t="s">
        <v>104</v>
      </c>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row>
    <row r="79" spans="2:41" x14ac:dyDescent="0.15">
      <c r="B79" s="10" t="s">
        <v>105</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2:41" x14ac:dyDescent="0.15">
      <c r="B80" s="10"/>
      <c r="C80" s="10" t="s">
        <v>120</v>
      </c>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row>
    <row r="81" spans="2:41" x14ac:dyDescent="0.15">
      <c r="B81" s="10" t="s">
        <v>121</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row>
    <row r="82" spans="2:41" x14ac:dyDescent="0.15">
      <c r="B82" s="10" t="s">
        <v>122</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row>
    <row r="83" spans="2:41" ht="18.75" x14ac:dyDescent="0.2">
      <c r="B83" s="48" t="s">
        <v>123</v>
      </c>
    </row>
    <row r="85" spans="2:41" ht="18.75" customHeight="1" x14ac:dyDescent="0.2">
      <c r="B85" s="8" t="s">
        <v>6</v>
      </c>
      <c r="L85" s="9" t="s">
        <v>54</v>
      </c>
      <c r="M85" s="10"/>
      <c r="N85" s="10"/>
      <c r="P85" s="11"/>
      <c r="Q85" s="12"/>
      <c r="R85" s="12"/>
      <c r="S85" s="12"/>
      <c r="T85" s="12"/>
      <c r="AA85" s="13" t="s">
        <v>124</v>
      </c>
      <c r="AB85" s="125"/>
      <c r="AE85" s="131" t="s">
        <v>125</v>
      </c>
      <c r="AF85" s="14"/>
      <c r="AO85" s="13" t="s">
        <v>126</v>
      </c>
    </row>
    <row r="86" spans="2:41" ht="18.75" customHeight="1" x14ac:dyDescent="0.15">
      <c r="B86" s="431" t="s">
        <v>110</v>
      </c>
      <c r="C86" s="431"/>
      <c r="D86" s="431"/>
      <c r="E86" s="431"/>
      <c r="F86" s="431"/>
      <c r="G86" s="431"/>
      <c r="H86" s="431"/>
      <c r="I86" s="431"/>
      <c r="J86" s="431"/>
      <c r="K86" s="431"/>
      <c r="L86" s="431"/>
      <c r="M86" s="431"/>
      <c r="N86" s="431"/>
      <c r="O86" s="431"/>
      <c r="P86" s="431"/>
      <c r="Q86" s="431"/>
      <c r="R86" s="431"/>
      <c r="S86" s="431"/>
      <c r="T86" s="431"/>
      <c r="U86" s="431"/>
      <c r="V86" s="431"/>
      <c r="W86" s="431"/>
      <c r="X86" s="431"/>
      <c r="Y86" s="431"/>
      <c r="AA86" s="13" t="s">
        <v>138</v>
      </c>
      <c r="AB86" s="125"/>
      <c r="AF86" s="14"/>
      <c r="AO86" s="13" t="s">
        <v>126</v>
      </c>
    </row>
    <row r="87" spans="2:41" ht="18.75" customHeight="1" x14ac:dyDescent="0.15">
      <c r="B87" s="17"/>
      <c r="C87" s="18"/>
      <c r="D87" s="18"/>
      <c r="E87" s="18"/>
      <c r="L87" s="9"/>
      <c r="M87" s="10"/>
      <c r="N87" s="10"/>
      <c r="P87" s="11"/>
      <c r="Q87" s="12"/>
      <c r="R87" s="12"/>
      <c r="S87" s="12"/>
      <c r="T87" s="12"/>
      <c r="AA87" s="13"/>
      <c r="AB87" s="125"/>
      <c r="AF87" s="14"/>
    </row>
    <row r="88" spans="2:41" ht="18.75" customHeight="1" thickBot="1" x14ac:dyDescent="0.2">
      <c r="B88" s="17" t="s">
        <v>144</v>
      </c>
      <c r="C88" s="19"/>
      <c r="D88" s="19"/>
      <c r="E88" s="18"/>
      <c r="F88" s="18"/>
      <c r="G88" s="18"/>
      <c r="H88" s="18"/>
      <c r="I88" s="18"/>
      <c r="J88" s="20"/>
      <c r="K88" s="20"/>
      <c r="L88" s="20"/>
      <c r="M88" s="20"/>
      <c r="N88" s="20"/>
      <c r="O88" s="20"/>
      <c r="P88" s="20"/>
      <c r="Q88" s="18"/>
      <c r="R88" s="18"/>
      <c r="S88" s="17"/>
      <c r="T88" s="18"/>
      <c r="U88" s="18"/>
      <c r="V88" s="18"/>
      <c r="W88" s="18"/>
      <c r="X88" s="17"/>
      <c r="Y88" s="18"/>
      <c r="Z88" s="18"/>
      <c r="AA88" s="17" t="s">
        <v>145</v>
      </c>
      <c r="AB88" s="126"/>
      <c r="AC88" s="18"/>
      <c r="AD88" s="18"/>
      <c r="AE88" s="18"/>
      <c r="AF88" s="18"/>
      <c r="AG88" s="18"/>
      <c r="AH88" s="18"/>
      <c r="AI88" s="18"/>
      <c r="AJ88" s="18"/>
      <c r="AK88" s="18"/>
      <c r="AL88" s="18"/>
      <c r="AM88" s="18"/>
      <c r="AN88" s="18"/>
      <c r="AO88" s="13"/>
    </row>
    <row r="89" spans="2:41" ht="18.75" customHeight="1" x14ac:dyDescent="0.15">
      <c r="B89" s="21"/>
      <c r="C89" s="22" t="s">
        <v>127</v>
      </c>
      <c r="D89" s="427" t="s">
        <v>57</v>
      </c>
      <c r="E89" s="23"/>
      <c r="F89" s="418" t="s">
        <v>128</v>
      </c>
      <c r="G89" s="419"/>
      <c r="H89" s="419"/>
      <c r="I89" s="419"/>
      <c r="J89" s="419"/>
      <c r="K89" s="419"/>
      <c r="L89" s="430"/>
      <c r="M89" s="418" t="s">
        <v>129</v>
      </c>
      <c r="N89" s="419"/>
      <c r="O89" s="419"/>
      <c r="P89" s="419"/>
      <c r="Q89" s="419"/>
      <c r="R89" s="419"/>
      <c r="S89" s="430"/>
      <c r="T89" s="418" t="s">
        <v>130</v>
      </c>
      <c r="U89" s="419"/>
      <c r="V89" s="419"/>
      <c r="W89" s="419"/>
      <c r="X89" s="419"/>
      <c r="Y89" s="419"/>
      <c r="Z89" s="430"/>
      <c r="AA89" s="418" t="s">
        <v>131</v>
      </c>
      <c r="AB89" s="419"/>
      <c r="AC89" s="419"/>
      <c r="AD89" s="419"/>
      <c r="AE89" s="419"/>
      <c r="AF89" s="419"/>
      <c r="AG89" s="420"/>
      <c r="AH89" s="421" t="s">
        <v>11</v>
      </c>
      <c r="AI89" s="422"/>
      <c r="AJ89" s="422"/>
      <c r="AK89" s="422"/>
      <c r="AL89" s="423"/>
      <c r="AM89" s="24" t="s">
        <v>12</v>
      </c>
      <c r="AN89" s="25" t="s">
        <v>13</v>
      </c>
      <c r="AO89" s="25" t="s">
        <v>14</v>
      </c>
    </row>
    <row r="90" spans="2:41" ht="18" customHeight="1" x14ac:dyDescent="0.15">
      <c r="B90" s="26" t="s">
        <v>15</v>
      </c>
      <c r="C90" s="27" t="s">
        <v>25</v>
      </c>
      <c r="D90" s="428"/>
      <c r="E90" s="28" t="s">
        <v>16</v>
      </c>
      <c r="F90" s="29">
        <v>1</v>
      </c>
      <c r="G90" s="30">
        <v>2</v>
      </c>
      <c r="H90" s="30">
        <v>3</v>
      </c>
      <c r="I90" s="30">
        <v>4</v>
      </c>
      <c r="J90" s="30">
        <v>5</v>
      </c>
      <c r="K90" s="30">
        <v>6</v>
      </c>
      <c r="L90" s="31">
        <v>7</v>
      </c>
      <c r="M90" s="29">
        <v>8</v>
      </c>
      <c r="N90" s="30">
        <v>9</v>
      </c>
      <c r="O90" s="30">
        <v>10</v>
      </c>
      <c r="P90" s="30">
        <v>11</v>
      </c>
      <c r="Q90" s="30">
        <v>12</v>
      </c>
      <c r="R90" s="30">
        <v>13</v>
      </c>
      <c r="S90" s="30">
        <v>14</v>
      </c>
      <c r="T90" s="29">
        <v>15</v>
      </c>
      <c r="U90" s="30">
        <v>16</v>
      </c>
      <c r="V90" s="30">
        <v>17</v>
      </c>
      <c r="W90" s="30">
        <v>18</v>
      </c>
      <c r="X90" s="30">
        <v>19</v>
      </c>
      <c r="Y90" s="30">
        <v>20</v>
      </c>
      <c r="Z90" s="30">
        <v>21</v>
      </c>
      <c r="AA90" s="29">
        <v>22</v>
      </c>
      <c r="AB90" s="30">
        <v>23</v>
      </c>
      <c r="AC90" s="30">
        <v>24</v>
      </c>
      <c r="AD90" s="30">
        <v>25</v>
      </c>
      <c r="AE90" s="30">
        <v>26</v>
      </c>
      <c r="AF90" s="30">
        <v>27</v>
      </c>
      <c r="AG90" s="30">
        <v>28</v>
      </c>
      <c r="AH90" s="424"/>
      <c r="AI90" s="425"/>
      <c r="AJ90" s="425"/>
      <c r="AK90" s="425"/>
      <c r="AL90" s="426"/>
      <c r="AM90" s="32"/>
      <c r="AN90" s="33" t="s">
        <v>17</v>
      </c>
      <c r="AO90" s="34" t="s">
        <v>18</v>
      </c>
    </row>
    <row r="91" spans="2:41" ht="18" customHeight="1" thickBot="1" x14ac:dyDescent="0.2">
      <c r="B91" s="35"/>
      <c r="C91" s="36"/>
      <c r="D91" s="429"/>
      <c r="E91" s="37"/>
      <c r="F91" s="127" t="s">
        <v>26</v>
      </c>
      <c r="G91" s="127" t="s">
        <v>27</v>
      </c>
      <c r="H91" s="127" t="s">
        <v>28</v>
      </c>
      <c r="I91" s="127" t="s">
        <v>29</v>
      </c>
      <c r="J91" s="127" t="s">
        <v>30</v>
      </c>
      <c r="K91" s="127" t="s">
        <v>31</v>
      </c>
      <c r="L91" s="128" t="s">
        <v>32</v>
      </c>
      <c r="M91" s="129" t="s">
        <v>26</v>
      </c>
      <c r="N91" s="127" t="s">
        <v>27</v>
      </c>
      <c r="O91" s="127" t="s">
        <v>28</v>
      </c>
      <c r="P91" s="127" t="s">
        <v>29</v>
      </c>
      <c r="Q91" s="127" t="s">
        <v>30</v>
      </c>
      <c r="R91" s="127" t="s">
        <v>31</v>
      </c>
      <c r="S91" s="127" t="s">
        <v>32</v>
      </c>
      <c r="T91" s="129" t="s">
        <v>26</v>
      </c>
      <c r="U91" s="127" t="s">
        <v>27</v>
      </c>
      <c r="V91" s="127" t="s">
        <v>28</v>
      </c>
      <c r="W91" s="127" t="s">
        <v>29</v>
      </c>
      <c r="X91" s="127" t="s">
        <v>30</v>
      </c>
      <c r="Y91" s="127" t="s">
        <v>31</v>
      </c>
      <c r="Z91" s="127" t="s">
        <v>32</v>
      </c>
      <c r="AA91" s="129" t="s">
        <v>26</v>
      </c>
      <c r="AB91" s="127" t="s">
        <v>27</v>
      </c>
      <c r="AC91" s="127" t="s">
        <v>28</v>
      </c>
      <c r="AD91" s="127" t="s">
        <v>29</v>
      </c>
      <c r="AE91" s="127" t="s">
        <v>30</v>
      </c>
      <c r="AF91" s="127" t="s">
        <v>31</v>
      </c>
      <c r="AG91" s="127" t="s">
        <v>32</v>
      </c>
      <c r="AH91" s="38" t="s">
        <v>62</v>
      </c>
      <c r="AI91" s="39" t="s">
        <v>63</v>
      </c>
      <c r="AJ91" s="39" t="s">
        <v>64</v>
      </c>
      <c r="AK91" s="40" t="s">
        <v>65</v>
      </c>
      <c r="AL91" s="41" t="s">
        <v>66</v>
      </c>
      <c r="AM91" s="42" t="s">
        <v>19</v>
      </c>
      <c r="AN91" s="43" t="s">
        <v>20</v>
      </c>
      <c r="AO91" s="44" t="s">
        <v>21</v>
      </c>
    </row>
    <row r="92" spans="2:41" ht="18" customHeight="1" x14ac:dyDescent="0.15">
      <c r="B92" s="73" t="s">
        <v>33</v>
      </c>
      <c r="C92" s="74" t="s">
        <v>68</v>
      </c>
      <c r="D92" s="75"/>
      <c r="E92" s="76" t="s">
        <v>73</v>
      </c>
      <c r="F92" s="74" t="s">
        <v>63</v>
      </c>
      <c r="G92" s="74"/>
      <c r="H92" s="74" t="s">
        <v>63</v>
      </c>
      <c r="I92" s="74" t="s">
        <v>63</v>
      </c>
      <c r="J92" s="74" t="s">
        <v>63</v>
      </c>
      <c r="K92" s="74"/>
      <c r="L92" s="75" t="s">
        <v>63</v>
      </c>
      <c r="M92" s="82" t="s">
        <v>63</v>
      </c>
      <c r="N92" s="74"/>
      <c r="O92" s="74" t="s">
        <v>63</v>
      </c>
      <c r="P92" s="74" t="s">
        <v>63</v>
      </c>
      <c r="Q92" s="74" t="s">
        <v>63</v>
      </c>
      <c r="R92" s="74"/>
      <c r="S92" s="74" t="s">
        <v>63</v>
      </c>
      <c r="T92" s="82" t="s">
        <v>63</v>
      </c>
      <c r="U92" s="74"/>
      <c r="V92" s="74" t="s">
        <v>63</v>
      </c>
      <c r="W92" s="74" t="s">
        <v>63</v>
      </c>
      <c r="X92" s="74" t="s">
        <v>63</v>
      </c>
      <c r="Y92" s="74"/>
      <c r="Z92" s="74" t="s">
        <v>63</v>
      </c>
      <c r="AA92" s="82" t="s">
        <v>63</v>
      </c>
      <c r="AB92" s="74"/>
      <c r="AC92" s="74" t="s">
        <v>63</v>
      </c>
      <c r="AD92" s="74" t="s">
        <v>63</v>
      </c>
      <c r="AE92" s="74" t="s">
        <v>63</v>
      </c>
      <c r="AF92" s="74"/>
      <c r="AG92" s="74" t="s">
        <v>63</v>
      </c>
      <c r="AH92" s="83"/>
      <c r="AI92" s="84">
        <v>20</v>
      </c>
      <c r="AJ92" s="84"/>
      <c r="AK92" s="85"/>
      <c r="AL92" s="86"/>
      <c r="AM92" s="89">
        <v>160</v>
      </c>
      <c r="AN92" s="90">
        <v>40</v>
      </c>
      <c r="AO92" s="80">
        <v>1</v>
      </c>
    </row>
    <row r="93" spans="2:41" ht="18" customHeight="1" x14ac:dyDescent="0.15">
      <c r="B93" s="73" t="s">
        <v>74</v>
      </c>
      <c r="C93" s="74" t="s">
        <v>113</v>
      </c>
      <c r="D93" s="75" t="s">
        <v>132</v>
      </c>
      <c r="E93" s="76" t="s">
        <v>77</v>
      </c>
      <c r="F93" s="94"/>
      <c r="G93" s="95"/>
      <c r="H93" s="95" t="s">
        <v>66</v>
      </c>
      <c r="I93" s="74"/>
      <c r="J93" s="74"/>
      <c r="K93" s="81" t="s">
        <v>66</v>
      </c>
      <c r="L93" s="96"/>
      <c r="M93" s="94"/>
      <c r="N93" s="95"/>
      <c r="O93" s="95"/>
      <c r="P93" s="74"/>
      <c r="Q93" s="74"/>
      <c r="R93" s="81" t="s">
        <v>66</v>
      </c>
      <c r="S93" s="96"/>
      <c r="T93" s="94"/>
      <c r="U93" s="95"/>
      <c r="V93" s="95" t="s">
        <v>66</v>
      </c>
      <c r="W93" s="74"/>
      <c r="X93" s="74"/>
      <c r="Y93" s="81"/>
      <c r="Z93" s="96"/>
      <c r="AA93" s="94"/>
      <c r="AB93" s="95"/>
      <c r="AC93" s="95"/>
      <c r="AD93" s="74" t="s">
        <v>66</v>
      </c>
      <c r="AE93" s="74" t="s">
        <v>66</v>
      </c>
      <c r="AF93" s="81"/>
      <c r="AG93" s="96"/>
      <c r="AH93" s="83"/>
      <c r="AI93" s="84"/>
      <c r="AJ93" s="84"/>
      <c r="AK93" s="85"/>
      <c r="AL93" s="86">
        <v>6</v>
      </c>
      <c r="AM93" s="89">
        <v>18</v>
      </c>
      <c r="AN93" s="90">
        <v>4.5</v>
      </c>
      <c r="AO93" s="80">
        <v>0.1</v>
      </c>
    </row>
    <row r="94" spans="2:41" ht="18" customHeight="1" x14ac:dyDescent="0.15">
      <c r="B94" s="73" t="s">
        <v>41</v>
      </c>
      <c r="C94" s="74" t="s">
        <v>68</v>
      </c>
      <c r="D94" s="75"/>
      <c r="E94" s="76" t="s">
        <v>73</v>
      </c>
      <c r="F94" s="74" t="s">
        <v>63</v>
      </c>
      <c r="G94" s="74" t="s">
        <v>63</v>
      </c>
      <c r="H94" s="74" t="s">
        <v>62</v>
      </c>
      <c r="I94" s="74" t="s">
        <v>65</v>
      </c>
      <c r="J94" s="81"/>
      <c r="K94" s="81"/>
      <c r="L94" s="92"/>
      <c r="M94" s="74" t="s">
        <v>63</v>
      </c>
      <c r="N94" s="74" t="s">
        <v>63</v>
      </c>
      <c r="O94" s="74" t="s">
        <v>62</v>
      </c>
      <c r="P94" s="74" t="s">
        <v>65</v>
      </c>
      <c r="Q94" s="81"/>
      <c r="R94" s="81"/>
      <c r="S94" s="92"/>
      <c r="T94" s="74" t="s">
        <v>63</v>
      </c>
      <c r="U94" s="74" t="s">
        <v>63</v>
      </c>
      <c r="V94" s="74" t="s">
        <v>62</v>
      </c>
      <c r="W94" s="74" t="s">
        <v>65</v>
      </c>
      <c r="X94" s="81"/>
      <c r="Y94" s="81"/>
      <c r="Z94" s="92"/>
      <c r="AA94" s="74" t="s">
        <v>63</v>
      </c>
      <c r="AB94" s="74" t="s">
        <v>63</v>
      </c>
      <c r="AC94" s="74" t="s">
        <v>62</v>
      </c>
      <c r="AD94" s="74" t="s">
        <v>65</v>
      </c>
      <c r="AE94" s="81"/>
      <c r="AF94" s="81"/>
      <c r="AG94" s="81"/>
      <c r="AH94" s="83">
        <v>4</v>
      </c>
      <c r="AI94" s="84">
        <v>8</v>
      </c>
      <c r="AJ94" s="84"/>
      <c r="AK94" s="85">
        <v>4</v>
      </c>
      <c r="AL94" s="86">
        <v>4</v>
      </c>
      <c r="AM94" s="89">
        <v>160</v>
      </c>
      <c r="AN94" s="90">
        <v>40</v>
      </c>
      <c r="AO94" s="80">
        <v>1</v>
      </c>
    </row>
    <row r="95" spans="2:41" ht="18" customHeight="1" x14ac:dyDescent="0.15">
      <c r="B95" s="73" t="s">
        <v>74</v>
      </c>
      <c r="C95" s="74" t="s">
        <v>68</v>
      </c>
      <c r="D95" s="75"/>
      <c r="E95" s="76" t="s">
        <v>73</v>
      </c>
      <c r="F95" s="94"/>
      <c r="G95" s="74" t="s">
        <v>63</v>
      </c>
      <c r="H95" s="74" t="s">
        <v>63</v>
      </c>
      <c r="I95" s="74" t="s">
        <v>62</v>
      </c>
      <c r="J95" s="74" t="s">
        <v>65</v>
      </c>
      <c r="K95" s="95"/>
      <c r="L95" s="112"/>
      <c r="M95" s="94"/>
      <c r="N95" s="74" t="s">
        <v>63</v>
      </c>
      <c r="O95" s="74" t="s">
        <v>63</v>
      </c>
      <c r="P95" s="74" t="s">
        <v>62</v>
      </c>
      <c r="Q95" s="74" t="s">
        <v>65</v>
      </c>
      <c r="R95" s="95"/>
      <c r="S95" s="112"/>
      <c r="T95" s="94"/>
      <c r="U95" s="74" t="s">
        <v>63</v>
      </c>
      <c r="V95" s="74" t="s">
        <v>63</v>
      </c>
      <c r="W95" s="74" t="s">
        <v>62</v>
      </c>
      <c r="X95" s="74" t="s">
        <v>65</v>
      </c>
      <c r="Y95" s="95"/>
      <c r="Z95" s="112"/>
      <c r="AA95" s="94"/>
      <c r="AB95" s="74" t="s">
        <v>63</v>
      </c>
      <c r="AC95" s="74" t="s">
        <v>63</v>
      </c>
      <c r="AD95" s="74" t="s">
        <v>62</v>
      </c>
      <c r="AE95" s="74" t="s">
        <v>65</v>
      </c>
      <c r="AF95" s="95"/>
      <c r="AG95" s="112"/>
      <c r="AH95" s="83">
        <v>4</v>
      </c>
      <c r="AI95" s="84">
        <v>8</v>
      </c>
      <c r="AJ95" s="84"/>
      <c r="AK95" s="85">
        <v>4</v>
      </c>
      <c r="AL95" s="86">
        <v>4</v>
      </c>
      <c r="AM95" s="89">
        <v>160</v>
      </c>
      <c r="AN95" s="90">
        <v>40</v>
      </c>
      <c r="AO95" s="80">
        <v>1</v>
      </c>
    </row>
    <row r="96" spans="2:41" ht="18" customHeight="1" x14ac:dyDescent="0.15">
      <c r="B96" s="101" t="s">
        <v>84</v>
      </c>
      <c r="C96" s="74" t="s">
        <v>75</v>
      </c>
      <c r="D96" s="75" t="s">
        <v>132</v>
      </c>
      <c r="E96" s="76" t="s">
        <v>118</v>
      </c>
      <c r="F96" s="74"/>
      <c r="G96" s="74" t="s">
        <v>66</v>
      </c>
      <c r="H96" s="74"/>
      <c r="I96" s="74" t="s">
        <v>66</v>
      </c>
      <c r="J96" s="74" t="s">
        <v>66</v>
      </c>
      <c r="K96" s="74" t="s">
        <v>66</v>
      </c>
      <c r="L96" s="56"/>
      <c r="M96" s="74"/>
      <c r="N96" s="74"/>
      <c r="O96" s="74"/>
      <c r="P96" s="74" t="s">
        <v>66</v>
      </c>
      <c r="Q96" s="74" t="s">
        <v>66</v>
      </c>
      <c r="R96" s="74" t="s">
        <v>66</v>
      </c>
      <c r="S96" s="56"/>
      <c r="T96" s="74"/>
      <c r="U96" s="74"/>
      <c r="V96" s="74"/>
      <c r="W96" s="74" t="s">
        <v>66</v>
      </c>
      <c r="X96" s="74" t="s">
        <v>66</v>
      </c>
      <c r="Y96" s="74" t="s">
        <v>66</v>
      </c>
      <c r="Z96" s="56"/>
      <c r="AA96" s="74"/>
      <c r="AB96" s="74"/>
      <c r="AC96" s="74"/>
      <c r="AD96" s="74" t="s">
        <v>66</v>
      </c>
      <c r="AE96" s="74" t="s">
        <v>66</v>
      </c>
      <c r="AF96" s="74" t="s">
        <v>66</v>
      </c>
      <c r="AG96" s="56"/>
      <c r="AH96" s="57"/>
      <c r="AI96" s="84"/>
      <c r="AJ96" s="58"/>
      <c r="AK96" s="59"/>
      <c r="AL96" s="102">
        <v>13</v>
      </c>
      <c r="AM96" s="103">
        <v>39</v>
      </c>
      <c r="AN96" s="90">
        <v>9.6999999999999993</v>
      </c>
      <c r="AO96" s="97">
        <v>0.2</v>
      </c>
    </row>
    <row r="97" spans="2:41" ht="18" customHeight="1" x14ac:dyDescent="0.15">
      <c r="B97" s="101" t="s">
        <v>133</v>
      </c>
      <c r="C97" s="74" t="s">
        <v>68</v>
      </c>
      <c r="D97" s="75"/>
      <c r="E97" s="76" t="s">
        <v>73</v>
      </c>
      <c r="F97" s="74" t="s">
        <v>63</v>
      </c>
      <c r="G97" s="74"/>
      <c r="H97" s="61"/>
      <c r="I97" s="74" t="s">
        <v>63</v>
      </c>
      <c r="J97" s="74" t="s">
        <v>63</v>
      </c>
      <c r="K97" s="74" t="s">
        <v>63</v>
      </c>
      <c r="L97" s="74" t="s">
        <v>63</v>
      </c>
      <c r="M97" s="82" t="s">
        <v>63</v>
      </c>
      <c r="N97" s="74"/>
      <c r="O97" s="61"/>
      <c r="P97" s="74" t="s">
        <v>63</v>
      </c>
      <c r="Q97" s="74" t="s">
        <v>63</v>
      </c>
      <c r="R97" s="74" t="s">
        <v>63</v>
      </c>
      <c r="S97" s="74" t="s">
        <v>63</v>
      </c>
      <c r="T97" s="82" t="s">
        <v>63</v>
      </c>
      <c r="U97" s="74"/>
      <c r="V97" s="61"/>
      <c r="W97" s="74" t="s">
        <v>63</v>
      </c>
      <c r="X97" s="74" t="s">
        <v>63</v>
      </c>
      <c r="Y97" s="74" t="s">
        <v>63</v>
      </c>
      <c r="Z97" s="74" t="s">
        <v>63</v>
      </c>
      <c r="AA97" s="82" t="s">
        <v>63</v>
      </c>
      <c r="AB97" s="74"/>
      <c r="AC97" s="61"/>
      <c r="AD97" s="74" t="s">
        <v>63</v>
      </c>
      <c r="AE97" s="74" t="s">
        <v>63</v>
      </c>
      <c r="AF97" s="74" t="s">
        <v>63</v>
      </c>
      <c r="AG97" s="74" t="s">
        <v>63</v>
      </c>
      <c r="AH97" s="57"/>
      <c r="AI97" s="104">
        <v>20</v>
      </c>
      <c r="AJ97" s="58"/>
      <c r="AK97" s="59"/>
      <c r="AL97" s="60"/>
      <c r="AM97" s="87">
        <v>160</v>
      </c>
      <c r="AN97" s="88">
        <v>40</v>
      </c>
      <c r="AO97" s="80">
        <v>1</v>
      </c>
    </row>
    <row r="98" spans="2:41" ht="39" customHeight="1" thickBot="1" x14ac:dyDescent="0.2">
      <c r="B98" s="435" t="s">
        <v>134</v>
      </c>
      <c r="C98" s="436"/>
      <c r="D98" s="436"/>
      <c r="E98" s="437"/>
      <c r="F98" s="438" t="s">
        <v>143</v>
      </c>
      <c r="G98" s="439"/>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c r="AO98" s="440"/>
    </row>
    <row r="99" spans="2:41" s="14" customFormat="1" ht="18" customHeight="1" x14ac:dyDescent="0.15">
      <c r="B99" s="441" t="s">
        <v>103</v>
      </c>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2"/>
      <c r="AB99" s="442"/>
      <c r="AC99" s="442"/>
      <c r="AD99" s="442"/>
      <c r="AE99" s="442"/>
      <c r="AF99" s="442"/>
      <c r="AG99" s="442"/>
      <c r="AH99" s="442"/>
      <c r="AI99" s="442"/>
      <c r="AJ99" s="442"/>
      <c r="AK99" s="442"/>
      <c r="AL99" s="442"/>
      <c r="AM99" s="442"/>
      <c r="AN99" s="442"/>
      <c r="AO99" s="442"/>
    </row>
    <row r="100" spans="2:41" x14ac:dyDescent="0.15">
      <c r="B100" s="10" t="s">
        <v>119</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45"/>
      <c r="AB100" s="45"/>
      <c r="AC100" s="10"/>
      <c r="AD100" s="10"/>
      <c r="AE100" s="10"/>
      <c r="AF100" s="10"/>
      <c r="AG100" s="10"/>
      <c r="AH100" s="10"/>
      <c r="AI100" s="10"/>
      <c r="AJ100" s="10"/>
      <c r="AK100" s="10"/>
      <c r="AL100" s="10"/>
      <c r="AM100" s="10"/>
      <c r="AN100" s="10"/>
      <c r="AO100" s="10"/>
    </row>
    <row r="101" spans="2:41" x14ac:dyDescent="0.15">
      <c r="B101" s="10"/>
      <c r="C101" s="10" t="s">
        <v>135</v>
      </c>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row>
    <row r="102" spans="2:41" x14ac:dyDescent="0.15">
      <c r="B102" s="10" t="s">
        <v>105</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row>
    <row r="103" spans="2:41" x14ac:dyDescent="0.15">
      <c r="B103" s="10"/>
      <c r="C103" s="10" t="s">
        <v>120</v>
      </c>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row>
    <row r="104" spans="2:41" x14ac:dyDescent="0.15">
      <c r="B104" s="10" t="s">
        <v>121</v>
      </c>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row>
  </sheetData>
  <mergeCells count="34">
    <mergeCell ref="B98:E98"/>
    <mergeCell ref="F98:AO98"/>
    <mergeCell ref="B99:AO99"/>
    <mergeCell ref="B75:E75"/>
    <mergeCell ref="F75:AO75"/>
    <mergeCell ref="B76:AO76"/>
    <mergeCell ref="B86:Y86"/>
    <mergeCell ref="D89:D91"/>
    <mergeCell ref="F89:L89"/>
    <mergeCell ref="M89:S89"/>
    <mergeCell ref="T89:Z89"/>
    <mergeCell ref="AA89:AG89"/>
    <mergeCell ref="AH89:AL90"/>
    <mergeCell ref="B34:E34"/>
    <mergeCell ref="B35:E35"/>
    <mergeCell ref="B36:E36"/>
    <mergeCell ref="F36:AO36"/>
    <mergeCell ref="B37:AO37"/>
    <mergeCell ref="AA51:AG51"/>
    <mergeCell ref="AH51:AL52"/>
    <mergeCell ref="D7:D9"/>
    <mergeCell ref="F7:L7"/>
    <mergeCell ref="M7:S7"/>
    <mergeCell ref="T7:Z7"/>
    <mergeCell ref="B48:Y48"/>
    <mergeCell ref="D51:D53"/>
    <mergeCell ref="F51:L51"/>
    <mergeCell ref="M51:S51"/>
    <mergeCell ref="T51:Z51"/>
    <mergeCell ref="AA7:AG7"/>
    <mergeCell ref="AH7:AL8"/>
    <mergeCell ref="B22:E22"/>
    <mergeCell ref="B27:E27"/>
    <mergeCell ref="B31:E31"/>
  </mergeCells>
  <phoneticPr fontId="1"/>
  <printOptions horizontalCentered="1"/>
  <pageMargins left="0.19685039370078741" right="0.19685039370078741" top="0.39370078740157483" bottom="0.19685039370078741" header="0.31496062992125984" footer="0.31496062992125984"/>
  <pageSetup paperSize="9" scale="77" orientation="landscape" r:id="rId1"/>
  <rowBreaks count="2" manualBreakCount="2">
    <brk id="44" max="41" man="1"/>
    <brk id="82"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【４】勤務①計算式あり</vt:lpstr>
      <vt:lpstr>【４】勤務例</vt:lpstr>
      <vt:lpstr>【４】勤務①計算式あり!Print_Area</vt:lpstr>
      <vt:lpstr>【４】勤務例!Print_Area</vt:lpstr>
      <vt:lpstr>【４】勤務①計算式あり!Print_Titles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八尾市役所</cp:lastModifiedBy>
  <cp:lastPrinted>2019-04-02T08:48:22Z</cp:lastPrinted>
  <dcterms:created xsi:type="dcterms:W3CDTF">2017-09-04T02:52:35Z</dcterms:created>
  <dcterms:modified xsi:type="dcterms:W3CDTF">2020-01-09T08:08:11Z</dcterms:modified>
</cp:coreProperties>
</file>