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430" yWindow="255" windowWidth="27135" windowHeight="1537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<sst xmlns="http://schemas.openxmlformats.org/spreadsheetml/2006/main" count="2941" uniqueCount="497">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</sst>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P34" sqref="P34"/>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9" t="s">
        <v>76</v>
      </c>
      <c r="Z1" s="1009"/>
      <c r="AA1" s="1009"/>
      <c r="AB1" s="1009"/>
      <c r="AC1" s="1009" t="str">
        <f>IF(基本情報入力シート!C33="","",基本情報入力シート!C33)</f>
        <v>○○市</v>
      </c>
      <c r="AD1" s="1009"/>
      <c r="AE1" s="1009"/>
      <c r="AF1" s="1009"/>
      <c r="AG1" s="1009"/>
      <c r="AH1" s="1009"/>
      <c r="AI1" s="1009"/>
      <c r="AJ1" s="1009"/>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41" t="s">
        <v>218</v>
      </c>
      <c r="B3" s="1041"/>
      <c r="C3" s="1041"/>
      <c r="D3" s="1041"/>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1041"/>
      <c r="AJ3" s="1041"/>
      <c r="AK3" s="1041"/>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10">
        <v>5</v>
      </c>
      <c r="W4" s="1010"/>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53" t="s">
        <v>101</v>
      </c>
      <c r="B8" s="1054"/>
      <c r="C8" s="1054"/>
      <c r="D8" s="1054"/>
      <c r="E8" s="1054"/>
      <c r="F8" s="1055"/>
      <c r="G8" s="1056" t="str">
        <f>IF(基本情報入力シート!M37="","",基本情報入力シート!M37)</f>
        <v>○○ケアサービス</v>
      </c>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7"/>
      <c r="AL8" s="256"/>
      <c r="AM8" s="256"/>
      <c r="AN8" s="256"/>
      <c r="AO8" s="256"/>
      <c r="AP8" s="256"/>
      <c r="AQ8" s="256"/>
      <c r="AR8" s="256"/>
      <c r="AS8" s="256"/>
      <c r="AT8" s="256"/>
      <c r="AU8" s="256"/>
      <c r="AV8" s="256"/>
      <c r="AW8" s="256"/>
    </row>
    <row r="9" spans="1:49" s="255" customFormat="1" ht="25.5" customHeight="1">
      <c r="A9" s="1072" t="s">
        <v>100</v>
      </c>
      <c r="B9" s="1073"/>
      <c r="C9" s="1073"/>
      <c r="D9" s="1073"/>
      <c r="E9" s="1073"/>
      <c r="F9" s="1074"/>
      <c r="G9" s="1058" t="str">
        <f>IF(基本情報入力シート!M38="","",基本情報入力シート!M38)</f>
        <v>○○ケアサービス</v>
      </c>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c r="AI9" s="1058"/>
      <c r="AJ9" s="1059"/>
      <c r="AL9" s="256"/>
      <c r="AM9" s="256"/>
      <c r="AN9" s="256"/>
      <c r="AO9" s="256"/>
      <c r="AP9" s="256"/>
      <c r="AQ9" s="256"/>
      <c r="AR9" s="256"/>
      <c r="AS9" s="256"/>
      <c r="AT9" s="256"/>
      <c r="AU9" s="256"/>
      <c r="AV9" s="256"/>
      <c r="AW9" s="256"/>
    </row>
    <row r="10" spans="1:49" s="255" customFormat="1" ht="12.75" customHeight="1">
      <c r="A10" s="1066" t="s">
        <v>104</v>
      </c>
      <c r="B10" s="1067"/>
      <c r="C10" s="1067"/>
      <c r="D10" s="1067"/>
      <c r="E10" s="1067"/>
      <c r="F10" s="1068"/>
      <c r="G10" s="257" t="s">
        <v>7</v>
      </c>
      <c r="H10" s="1036" t="str">
        <f>IF(基本情報入力シート!AC39="－","",基本情報入力シート!AC39)</f>
        <v>100－1234</v>
      </c>
      <c r="I10" s="1036"/>
      <c r="J10" s="1036"/>
      <c r="K10" s="1036"/>
      <c r="L10" s="1036"/>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7"/>
      <c r="B11" s="1038"/>
      <c r="C11" s="1038"/>
      <c r="D11" s="1038"/>
      <c r="E11" s="1038"/>
      <c r="F11" s="1039"/>
      <c r="G11" s="1062" t="str">
        <f>IF(基本情報入力シート!M40="","",基本情報入力シート!M40)</f>
        <v>千代田区霞が関 1－2－2</v>
      </c>
      <c r="H11" s="1063"/>
      <c r="I11" s="1063"/>
      <c r="J11" s="1063"/>
      <c r="K11" s="1063"/>
      <c r="L11" s="1063"/>
      <c r="M11" s="1063"/>
      <c r="N11" s="1063"/>
      <c r="O11" s="1063"/>
      <c r="P11" s="1063"/>
      <c r="Q11" s="1063"/>
      <c r="R11" s="1063"/>
      <c r="S11" s="1063"/>
      <c r="T11" s="1063"/>
      <c r="U11" s="1063"/>
      <c r="V11" s="1063"/>
      <c r="W11" s="1063"/>
      <c r="X11" s="1063"/>
      <c r="Y11" s="1063"/>
      <c r="Z11" s="1063"/>
      <c r="AA11" s="1063"/>
      <c r="AB11" s="1063"/>
      <c r="AC11" s="1063"/>
      <c r="AD11" s="1063"/>
      <c r="AE11" s="1063"/>
      <c r="AF11" s="1063"/>
      <c r="AG11" s="1063"/>
      <c r="AH11" s="1063"/>
      <c r="AI11" s="1063"/>
      <c r="AJ11" s="1064"/>
      <c r="AL11" s="256"/>
      <c r="AM11" s="256"/>
      <c r="AN11" s="256"/>
      <c r="AO11" s="256"/>
      <c r="AP11" s="256"/>
      <c r="AQ11" s="256"/>
      <c r="AR11" s="256"/>
      <c r="AS11" s="256"/>
      <c r="AT11" s="256"/>
      <c r="AU11" s="256"/>
      <c r="AV11" s="256"/>
      <c r="AW11" s="256"/>
    </row>
    <row r="12" spans="1:49" s="255" customFormat="1" ht="16.5" customHeight="1">
      <c r="A12" s="1037"/>
      <c r="B12" s="1038"/>
      <c r="C12" s="1038"/>
      <c r="D12" s="1038"/>
      <c r="E12" s="1038"/>
      <c r="F12" s="1039"/>
      <c r="G12" s="1065" t="str">
        <f>IF(基本情報入力シート!M41="","",基本情報入力シート!M41)</f>
        <v>○○ビル 18F</v>
      </c>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c r="AL12" s="256"/>
      <c r="AM12" s="256"/>
      <c r="AN12" s="256"/>
      <c r="AO12" s="256"/>
      <c r="AP12" s="256"/>
      <c r="AQ12" s="256"/>
      <c r="AR12" s="256"/>
      <c r="AS12" s="256"/>
      <c r="AT12" s="256"/>
      <c r="AU12" s="256"/>
      <c r="AV12" s="256"/>
      <c r="AW12" s="256"/>
    </row>
    <row r="13" spans="1:49" s="255" customFormat="1" ht="13.5" customHeight="1">
      <c r="A13" s="1069" t="s">
        <v>101</v>
      </c>
      <c r="B13" s="1070"/>
      <c r="C13" s="1070"/>
      <c r="D13" s="1070"/>
      <c r="E13" s="1070"/>
      <c r="F13" s="1071"/>
      <c r="G13" s="1056" t="str">
        <f>IF(基本情報入力シート!M44="","",基本情報入力シート!M44)</f>
        <v>コウロウ タロウ</v>
      </c>
      <c r="H13" s="1056"/>
      <c r="I13" s="1056"/>
      <c r="J13" s="1056"/>
      <c r="K13" s="1056"/>
      <c r="L13" s="1056"/>
      <c r="M13" s="1056"/>
      <c r="N13" s="1056"/>
      <c r="O13" s="1056"/>
      <c r="P13" s="1056"/>
      <c r="Q13" s="1056"/>
      <c r="R13" s="1056"/>
      <c r="S13" s="1056"/>
      <c r="T13" s="1056"/>
      <c r="U13" s="1056"/>
      <c r="V13" s="1056"/>
      <c r="W13" s="1056"/>
      <c r="X13" s="1056"/>
      <c r="Y13" s="1056"/>
      <c r="Z13" s="1056"/>
      <c r="AA13" s="1056"/>
      <c r="AB13" s="1056"/>
      <c r="AC13" s="1056"/>
      <c r="AD13" s="1056"/>
      <c r="AE13" s="1056"/>
      <c r="AF13" s="1056"/>
      <c r="AG13" s="1056"/>
      <c r="AH13" s="1056"/>
      <c r="AI13" s="1056"/>
      <c r="AJ13" s="1057"/>
      <c r="AL13" s="256"/>
      <c r="AM13" s="256"/>
      <c r="AN13" s="256"/>
      <c r="AO13" s="256"/>
      <c r="AP13" s="256"/>
      <c r="AQ13" s="256"/>
      <c r="AR13" s="256"/>
      <c r="AS13" s="256"/>
      <c r="AT13" s="256"/>
      <c r="AU13" s="256"/>
      <c r="AV13" s="256"/>
      <c r="AW13" s="256"/>
    </row>
    <row r="14" spans="1:49" s="255" customFormat="1" ht="27.75" customHeight="1">
      <c r="A14" s="1037" t="s">
        <v>99</v>
      </c>
      <c r="B14" s="1038"/>
      <c r="C14" s="1038"/>
      <c r="D14" s="1038"/>
      <c r="E14" s="1038"/>
      <c r="F14" s="1039"/>
      <c r="G14" s="1060" t="str">
        <f>IF(基本情報入力シート!M45="","",基本情報入力シート!M45)</f>
        <v>厚労 太郎</v>
      </c>
      <c r="H14" s="1060"/>
      <c r="I14" s="1060"/>
      <c r="J14" s="1060"/>
      <c r="K14" s="1060"/>
      <c r="L14" s="1060"/>
      <c r="M14" s="1060"/>
      <c r="N14" s="1060"/>
      <c r="O14" s="1060"/>
      <c r="P14" s="1060"/>
      <c r="Q14" s="1060"/>
      <c r="R14" s="1060"/>
      <c r="S14" s="1060"/>
      <c r="T14" s="1060"/>
      <c r="U14" s="1060"/>
      <c r="V14" s="1060"/>
      <c r="W14" s="1060"/>
      <c r="X14" s="1060"/>
      <c r="Y14" s="1060"/>
      <c r="Z14" s="1060"/>
      <c r="AA14" s="1060"/>
      <c r="AB14" s="1060"/>
      <c r="AC14" s="1060"/>
      <c r="AD14" s="1060"/>
      <c r="AE14" s="1060"/>
      <c r="AF14" s="1060"/>
      <c r="AG14" s="1060"/>
      <c r="AH14" s="1060"/>
      <c r="AI14" s="1060"/>
      <c r="AJ14" s="1061"/>
      <c r="AL14" s="256"/>
      <c r="AM14" s="256"/>
      <c r="AN14" s="256"/>
      <c r="AO14" s="256"/>
      <c r="AP14" s="256"/>
      <c r="AQ14" s="256"/>
      <c r="AR14" s="256"/>
      <c r="AS14" s="256"/>
      <c r="AT14" s="256"/>
      <c r="AU14" s="256"/>
      <c r="AV14" s="256"/>
      <c r="AW14" s="256"/>
    </row>
    <row r="15" spans="1:49" s="255" customFormat="1" ht="18.75" customHeight="1">
      <c r="A15" s="1040" t="s">
        <v>103</v>
      </c>
      <c r="B15" s="1040"/>
      <c r="C15" s="1040"/>
      <c r="D15" s="1040"/>
      <c r="E15" s="1040"/>
      <c r="F15" s="1040"/>
      <c r="G15" s="858" t="s">
        <v>0</v>
      </c>
      <c r="H15" s="1040"/>
      <c r="I15" s="1040"/>
      <c r="J15" s="1040"/>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1" t="s">
        <v>373</v>
      </c>
      <c r="D19" s="1102"/>
      <c r="E19" s="1102"/>
      <c r="F19" s="1102"/>
      <c r="G19" s="1102"/>
      <c r="H19" s="1102"/>
      <c r="I19" s="1102"/>
      <c r="J19" s="1102"/>
      <c r="K19" s="1102"/>
      <c r="L19" s="1103"/>
      <c r="M19" s="221" t="s">
        <v>284</v>
      </c>
      <c r="N19" s="1131" t="s">
        <v>374</v>
      </c>
      <c r="O19" s="1132"/>
      <c r="P19" s="1132"/>
      <c r="Q19" s="1132"/>
      <c r="R19" s="1132"/>
      <c r="S19" s="1132"/>
      <c r="T19" s="1132"/>
      <c r="U19" s="1132"/>
      <c r="V19" s="1132"/>
      <c r="W19" s="1133"/>
      <c r="X19" s="222" t="s">
        <v>284</v>
      </c>
      <c r="Y19" s="1134" t="s">
        <v>375</v>
      </c>
      <c r="Z19" s="1135"/>
      <c r="AA19" s="1135"/>
      <c r="AB19" s="1135"/>
      <c r="AC19" s="1135"/>
      <c r="AD19" s="1135"/>
      <c r="AE19" s="1135"/>
      <c r="AF19" s="1135"/>
      <c r="AG19" s="1135"/>
      <c r="AH19" s="1135"/>
      <c r="AI19" s="1136"/>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2" t="s">
        <v>391</v>
      </c>
      <c r="C27" s="1122"/>
      <c r="D27" s="1122"/>
      <c r="E27" s="1122"/>
      <c r="F27" s="1122"/>
      <c r="G27" s="1122"/>
      <c r="H27" s="1122"/>
      <c r="I27" s="1122"/>
      <c r="J27" s="1122"/>
      <c r="K27" s="1122"/>
      <c r="L27" s="1122"/>
      <c r="M27" s="1122"/>
      <c r="N27" s="1122"/>
      <c r="O27" s="1122"/>
      <c r="P27" s="1122"/>
      <c r="Q27" s="1122"/>
      <c r="R27" s="1122"/>
      <c r="S27" s="1122"/>
      <c r="T27" s="1122"/>
      <c r="U27" s="1122"/>
      <c r="V27" s="1122"/>
      <c r="W27" s="1122"/>
      <c r="X27" s="1122"/>
      <c r="Y27" s="1122"/>
      <c r="Z27" s="1122"/>
      <c r="AA27" s="1122"/>
      <c r="AB27" s="1122"/>
      <c r="AC27" s="1122"/>
      <c r="AD27" s="1122"/>
      <c r="AE27" s="1122"/>
      <c r="AF27" s="1122"/>
      <c r="AG27" s="1122"/>
      <c r="AH27" s="1122"/>
      <c r="AI27" s="1122"/>
      <c r="AJ27" s="1122"/>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50" t="s">
        <v>292</v>
      </c>
      <c r="B31" s="1051"/>
      <c r="C31" s="1051"/>
      <c r="D31" s="1051"/>
      <c r="E31" s="1051"/>
      <c r="F31" s="1051"/>
      <c r="G31" s="1051"/>
      <c r="H31" s="1051"/>
      <c r="I31" s="1051"/>
      <c r="J31" s="1051"/>
      <c r="K31" s="1051"/>
      <c r="L31" s="1051"/>
      <c r="M31" s="1051"/>
      <c r="N31" s="1051"/>
      <c r="O31" s="1051"/>
      <c r="P31" s="1051"/>
      <c r="Q31" s="1051"/>
      <c r="R31" s="1051"/>
      <c r="S31" s="1051"/>
      <c r="T31" s="1051"/>
      <c r="U31" s="1051"/>
      <c r="V31" s="1052"/>
      <c r="W31" s="282"/>
      <c r="X31" s="282"/>
      <c r="Y31" s="282"/>
      <c r="Z31" s="282"/>
      <c r="AA31" s="282"/>
      <c r="AB31" s="282"/>
      <c r="AC31" s="282"/>
      <c r="AD31" s="282"/>
      <c r="AE31" s="282"/>
      <c r="AF31" s="282"/>
      <c r="AG31" s="282"/>
      <c r="AH31" s="282"/>
      <c r="AI31" s="282"/>
      <c r="AJ31" s="196"/>
      <c r="AK31" s="275"/>
      <c r="AT31" s="271"/>
    </row>
    <row r="32" spans="1:49" ht="26.25" customHeight="1">
      <c r="A32" s="284" t="s">
        <v>9</v>
      </c>
      <c r="B32" s="928" t="s">
        <v>220</v>
      </c>
      <c r="C32" s="928"/>
      <c r="D32" s="833">
        <f>IF(V4=0,"",V4)</f>
        <v>5</v>
      </c>
      <c r="E32" s="833"/>
      <c r="F32" s="285" t="s">
        <v>221</v>
      </c>
      <c r="G32" s="286"/>
      <c r="H32" s="286"/>
      <c r="I32" s="286"/>
      <c r="J32" s="286"/>
      <c r="K32" s="286"/>
      <c r="L32" s="286"/>
      <c r="M32" s="286"/>
      <c r="N32" s="286"/>
      <c r="O32" s="287"/>
      <c r="P32" s="1018">
        <f>SUM(P37,W37,AD37)</f>
        <v>52996272</v>
      </c>
      <c r="Q32" s="1019"/>
      <c r="R32" s="1019"/>
      <c r="S32" s="1019"/>
      <c r="T32" s="1019"/>
      <c r="U32" s="102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6"/>
      <c r="D33" s="1026"/>
      <c r="E33" s="1026"/>
      <c r="F33" s="1026"/>
      <c r="G33" s="1026"/>
      <c r="H33" s="1026"/>
      <c r="I33" s="1026"/>
      <c r="J33" s="1026"/>
      <c r="K33" s="1026"/>
      <c r="L33" s="1026"/>
      <c r="M33" s="1026"/>
      <c r="N33" s="1026"/>
      <c r="O33" s="1042"/>
      <c r="P33" s="1018">
        <f>SUM(P38,W38,AD38)</f>
        <v>57240000</v>
      </c>
      <c r="Q33" s="1019"/>
      <c r="R33" s="1019"/>
      <c r="S33" s="1019"/>
      <c r="T33" s="1019"/>
      <c r="U33" s="102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43"/>
      <c r="B36" s="1044"/>
      <c r="C36" s="1044"/>
      <c r="D36" s="1044"/>
      <c r="E36" s="1044"/>
      <c r="F36" s="1044"/>
      <c r="G36" s="1044"/>
      <c r="H36" s="1044"/>
      <c r="I36" s="1044"/>
      <c r="J36" s="1044"/>
      <c r="K36" s="1044"/>
      <c r="L36" s="1044"/>
      <c r="M36" s="1044"/>
      <c r="N36" s="1044"/>
      <c r="O36" s="1045"/>
      <c r="P36" s="1046" t="s">
        <v>222</v>
      </c>
      <c r="Q36" s="1047"/>
      <c r="R36" s="1047"/>
      <c r="S36" s="1047"/>
      <c r="T36" s="1047"/>
      <c r="U36" s="1048"/>
      <c r="V36" s="295" t="str">
        <f>IF(B19="○", IF(P37="","",IF(P38="","",IF(P38&gt;P37,"○","☓"))),"")</f>
        <v>○</v>
      </c>
      <c r="W36" s="1049" t="s">
        <v>223</v>
      </c>
      <c r="X36" s="1047"/>
      <c r="Y36" s="1047"/>
      <c r="Z36" s="1047"/>
      <c r="AA36" s="1047"/>
      <c r="AB36" s="1048"/>
      <c r="AC36" s="295" t="str">
        <f>IF(M19="○", IF(W37="","",IF(W38="","",IF(W38&gt;W37,"○","☓"))),"")</f>
        <v>○</v>
      </c>
      <c r="AD36" s="1049" t="s">
        <v>217</v>
      </c>
      <c r="AE36" s="1047"/>
      <c r="AF36" s="1047"/>
      <c r="AG36" s="1047"/>
      <c r="AH36" s="1047"/>
      <c r="AI36" s="1048"/>
      <c r="AJ36" s="295" t="str">
        <f>IF(X19="○", IF(AD37="","",IF(AD38="","",IF(AD38&gt;AD37,"○","☓"))),"")</f>
        <v>○</v>
      </c>
      <c r="AL36" s="868" t="s">
        <v>416</v>
      </c>
      <c r="AM36" s="868"/>
      <c r="AN36" s="868"/>
      <c r="AO36" s="868"/>
      <c r="AP36" s="868"/>
      <c r="AQ36" s="868"/>
      <c r="AR36" s="868"/>
      <c r="AS36" s="868"/>
      <c r="AT36" s="868"/>
      <c r="AU36" s="868"/>
      <c r="AV36" s="869"/>
    </row>
    <row r="37" spans="1:73" ht="26.25" customHeight="1" thickBot="1">
      <c r="A37" s="284" t="s">
        <v>9</v>
      </c>
      <c r="B37" s="928" t="s">
        <v>220</v>
      </c>
      <c r="C37" s="928"/>
      <c r="D37" s="833">
        <f>IF(V4=0,"",V4)</f>
        <v>5</v>
      </c>
      <c r="E37" s="833"/>
      <c r="F37" s="285" t="s">
        <v>221</v>
      </c>
      <c r="G37" s="286"/>
      <c r="H37" s="286"/>
      <c r="I37" s="286"/>
      <c r="J37" s="286"/>
      <c r="K37" s="286"/>
      <c r="L37" s="286"/>
      <c r="M37" s="286"/>
      <c r="N37" s="286"/>
      <c r="O37" s="287"/>
      <c r="P37" s="947">
        <f>IF('別紙様式2-2 個表_処遇'!O5="","",'別紙様式2-2 個表_処遇'!O5)</f>
        <v>36881244</v>
      </c>
      <c r="Q37" s="948"/>
      <c r="R37" s="948"/>
      <c r="S37" s="948"/>
      <c r="T37" s="948"/>
      <c r="U37" s="948"/>
      <c r="V37" s="296" t="s">
        <v>1</v>
      </c>
      <c r="W37" s="949">
        <f>IF('別紙様式2-3 個表_特定'!O5="","",'別紙様式2-3 個表_特定'!O5)</f>
        <v>9363828</v>
      </c>
      <c r="X37" s="950"/>
      <c r="Y37" s="950"/>
      <c r="Z37" s="950"/>
      <c r="AA37" s="950"/>
      <c r="AB37" s="950"/>
      <c r="AC37" s="296" t="s">
        <v>1</v>
      </c>
      <c r="AD37" s="949">
        <f>IF('別紙様式2-4 個表_ベースアップ'!O5="","",'別紙様式2-4 個表_ベースアップ'!O5)</f>
        <v>6751200</v>
      </c>
      <c r="AE37" s="950"/>
      <c r="AF37" s="950"/>
      <c r="AG37" s="950"/>
      <c r="AH37" s="950"/>
      <c r="AI37" s="950"/>
      <c r="AJ37" s="297" t="s">
        <v>1</v>
      </c>
      <c r="AL37" s="256"/>
    </row>
    <row r="38" spans="1:73" ht="30" customHeight="1" thickBot="1">
      <c r="A38" s="284" t="s">
        <v>10</v>
      </c>
      <c r="B38" s="851" t="s">
        <v>415</v>
      </c>
      <c r="C38" s="1026"/>
      <c r="D38" s="1026"/>
      <c r="E38" s="1026"/>
      <c r="F38" s="1026"/>
      <c r="G38" s="1026"/>
      <c r="H38" s="1026"/>
      <c r="I38" s="1026"/>
      <c r="J38" s="1026"/>
      <c r="K38" s="1026"/>
      <c r="L38" s="1026"/>
      <c r="M38" s="1026"/>
      <c r="N38" s="1026"/>
      <c r="O38" s="1026"/>
      <c r="P38" s="1027">
        <v>37800000</v>
      </c>
      <c r="Q38" s="1028"/>
      <c r="R38" s="1028"/>
      <c r="S38" s="1028"/>
      <c r="T38" s="1028"/>
      <c r="U38" s="1029"/>
      <c r="V38" s="298" t="s">
        <v>1</v>
      </c>
      <c r="W38" s="1030">
        <v>10800000</v>
      </c>
      <c r="X38" s="1031"/>
      <c r="Y38" s="1031"/>
      <c r="Z38" s="1031"/>
      <c r="AA38" s="1031"/>
      <c r="AB38" s="1032"/>
      <c r="AC38" s="298" t="s">
        <v>1</v>
      </c>
      <c r="AD38" s="1116">
        <f>S139+S142</f>
        <v>8640000</v>
      </c>
      <c r="AE38" s="1117"/>
      <c r="AF38" s="1117"/>
      <c r="AG38" s="1117"/>
      <c r="AH38" s="1117"/>
      <c r="AI38" s="1118"/>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6" t="b">
        <v>1</v>
      </c>
      <c r="B48" s="1107"/>
      <c r="C48" s="1104" t="s">
        <v>309</v>
      </c>
      <c r="D48" s="1104"/>
      <c r="E48" s="1104"/>
      <c r="F48" s="1104"/>
      <c r="G48" s="1104"/>
      <c r="H48" s="1104"/>
      <c r="I48" s="1104"/>
      <c r="J48" s="1104"/>
      <c r="K48" s="1104"/>
      <c r="L48" s="1104"/>
      <c r="M48" s="1104"/>
      <c r="N48" s="1104"/>
      <c r="O48" s="1104"/>
      <c r="P48" s="1104"/>
      <c r="Q48" s="1104"/>
      <c r="R48" s="1104"/>
      <c r="S48" s="1104"/>
      <c r="T48" s="1104"/>
      <c r="U48" s="1104"/>
      <c r="V48" s="1105"/>
      <c r="W48" s="282" t="s">
        <v>291</v>
      </c>
      <c r="X48" s="295" t="str">
        <f>IF(A48="","",IF(A48=TRUE,"○","×"))</f>
        <v>○</v>
      </c>
      <c r="Y48" s="308" t="s">
        <v>293</v>
      </c>
      <c r="Z48" s="282"/>
      <c r="AA48" s="282"/>
      <c r="AB48" s="282"/>
      <c r="AC48" s="282"/>
      <c r="AD48" s="282"/>
      <c r="AE48" s="282"/>
      <c r="AF48" s="282"/>
      <c r="AG48" s="282"/>
      <c r="AH48" s="282"/>
      <c r="AI48" s="282"/>
      <c r="AJ48" s="196"/>
      <c r="AK48" s="275"/>
      <c r="AL48" s="868" t="s">
        <v>466</v>
      </c>
      <c r="AM48" s="868"/>
      <c r="AN48" s="868"/>
      <c r="AO48" s="868"/>
      <c r="AP48" s="868"/>
      <c r="AQ48" s="868"/>
      <c r="AR48" s="868"/>
      <c r="AS48" s="868"/>
      <c r="AT48" s="868"/>
      <c r="AU48" s="868"/>
      <c r="AV48" s="86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15" t="s">
        <v>475</v>
      </c>
      <c r="B50" s="915"/>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915"/>
      <c r="AI50" s="915"/>
      <c r="AJ50" s="915"/>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24">
        <f>P38</f>
        <v>37800000</v>
      </c>
      <c r="T53" s="925"/>
      <c r="U53" s="925"/>
      <c r="V53" s="925"/>
      <c r="W53" s="925"/>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68"/>
      <c r="AN53" s="868"/>
      <c r="AO53" s="868"/>
      <c r="AP53" s="868"/>
      <c r="AQ53" s="868"/>
      <c r="AR53" s="868"/>
      <c r="AS53" s="868"/>
      <c r="AT53" s="868"/>
      <c r="AU53" s="868"/>
      <c r="AV53" s="869"/>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16" t="s">
        <v>35</v>
      </c>
      <c r="B55" s="917"/>
      <c r="C55" s="917"/>
      <c r="D55" s="917"/>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9"/>
      <c r="AE55" s="1129"/>
      <c r="AF55" s="1129"/>
      <c r="AG55" s="1129"/>
      <c r="AH55" s="1129"/>
      <c r="AI55" s="328" t="s">
        <v>140</v>
      </c>
      <c r="AJ55" s="330"/>
      <c r="AK55" s="261"/>
      <c r="AL55" s="256"/>
      <c r="AM55" s="256"/>
      <c r="AN55" s="256"/>
      <c r="AO55" s="256"/>
      <c r="AP55" s="256"/>
      <c r="AQ55" s="256"/>
      <c r="AR55" s="256"/>
      <c r="AS55" s="256"/>
      <c r="AT55" s="256"/>
      <c r="AU55" s="256"/>
      <c r="AV55" s="256"/>
      <c r="AW55" s="256"/>
    </row>
    <row r="56" spans="1:52" s="255" customFormat="1" ht="18.75" customHeight="1">
      <c r="A56" s="918" t="s">
        <v>32</v>
      </c>
      <c r="B56" s="919"/>
      <c r="C56" s="919"/>
      <c r="D56" s="919"/>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20"/>
      <c r="B57" s="921"/>
      <c r="C57" s="921"/>
      <c r="D57" s="921"/>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8"/>
      <c r="Y57" s="1128"/>
      <c r="Z57" s="1128"/>
      <c r="AA57" s="1128"/>
      <c r="AB57" s="1128"/>
      <c r="AC57" s="1128"/>
      <c r="AD57" s="1128"/>
      <c r="AE57" s="1128"/>
      <c r="AF57" s="1128"/>
      <c r="AG57" s="1128"/>
      <c r="AH57" s="1128"/>
      <c r="AI57" s="1128"/>
      <c r="AJ57" s="336" t="s">
        <v>31</v>
      </c>
      <c r="AK57" s="261"/>
      <c r="AL57" s="256"/>
      <c r="AM57" s="256"/>
      <c r="AN57" s="256"/>
      <c r="AO57" s="256"/>
      <c r="AP57" s="256"/>
      <c r="AQ57" s="256"/>
      <c r="AR57" s="256"/>
      <c r="AS57" s="256"/>
      <c r="AT57" s="256"/>
      <c r="AU57" s="256"/>
      <c r="AV57" s="256"/>
      <c r="AW57" s="256"/>
    </row>
    <row r="58" spans="1:52" s="255" customFormat="1" ht="19.5" customHeight="1">
      <c r="A58" s="920"/>
      <c r="B58" s="921"/>
      <c r="C58" s="921"/>
      <c r="D58" s="921"/>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20"/>
      <c r="B59" s="921"/>
      <c r="C59" s="921"/>
      <c r="D59" s="921"/>
      <c r="E59" s="1119" t="s">
        <v>476</v>
      </c>
      <c r="F59" s="1120"/>
      <c r="G59" s="1120"/>
      <c r="H59" s="1120"/>
      <c r="I59" s="1120"/>
      <c r="J59" s="1120"/>
      <c r="K59" s="1120"/>
      <c r="L59" s="1120"/>
      <c r="M59" s="1120"/>
      <c r="N59" s="1120"/>
      <c r="O59" s="1120"/>
      <c r="P59" s="1120"/>
      <c r="Q59" s="1120"/>
      <c r="R59" s="1120"/>
      <c r="S59" s="1120"/>
      <c r="T59" s="1120"/>
      <c r="U59" s="1120"/>
      <c r="V59" s="1120"/>
      <c r="W59" s="1120"/>
      <c r="X59" s="1120"/>
      <c r="Y59" s="1120"/>
      <c r="Z59" s="1120"/>
      <c r="AA59" s="1120"/>
      <c r="AB59" s="1120"/>
      <c r="AC59" s="1120"/>
      <c r="AD59" s="1120"/>
      <c r="AE59" s="1120"/>
      <c r="AF59" s="1120"/>
      <c r="AG59" s="1120"/>
      <c r="AH59" s="1120"/>
      <c r="AI59" s="1120"/>
      <c r="AJ59" s="1121"/>
      <c r="AK59" s="261"/>
      <c r="AL59" s="256"/>
      <c r="AM59" s="256"/>
      <c r="AN59" s="256"/>
      <c r="AO59" s="256"/>
      <c r="AP59" s="256"/>
      <c r="AQ59" s="256"/>
      <c r="AR59" s="256"/>
      <c r="AS59" s="256"/>
      <c r="AT59" s="256"/>
      <c r="AU59" s="256"/>
      <c r="AV59" s="256"/>
      <c r="AW59" s="256"/>
    </row>
    <row r="60" spans="1:52" s="255" customFormat="1" ht="18.75" customHeight="1" thickBot="1">
      <c r="A60" s="920"/>
      <c r="B60" s="921"/>
      <c r="C60" s="921"/>
      <c r="D60" s="921"/>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2"/>
      <c r="B61" s="923"/>
      <c r="C61" s="923"/>
      <c r="D61" s="923"/>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7" t="s">
        <v>490</v>
      </c>
      <c r="C64" s="1127"/>
      <c r="D64" s="1127"/>
      <c r="E64" s="1127"/>
      <c r="F64" s="1127"/>
      <c r="G64" s="1127"/>
      <c r="H64" s="1127"/>
      <c r="I64" s="1127"/>
      <c r="J64" s="1127"/>
      <c r="K64" s="1127"/>
      <c r="L64" s="1127"/>
      <c r="M64" s="1127"/>
      <c r="N64" s="1127"/>
      <c r="O64" s="1127"/>
      <c r="P64" s="1127"/>
      <c r="Q64" s="1127"/>
      <c r="R64" s="1127"/>
      <c r="S64" s="1127"/>
      <c r="T64" s="1127"/>
      <c r="U64" s="1127"/>
      <c r="V64" s="1127"/>
      <c r="W64" s="1127"/>
      <c r="X64" s="1127"/>
      <c r="Y64" s="1127"/>
      <c r="Z64" s="1127"/>
      <c r="AA64" s="1127"/>
      <c r="AB64" s="1127"/>
      <c r="AC64" s="1127"/>
      <c r="AD64" s="1127"/>
      <c r="AE64" s="1127"/>
      <c r="AF64" s="1127"/>
      <c r="AG64" s="1127"/>
      <c r="AH64" s="1127"/>
      <c r="AI64" s="1127"/>
      <c r="AJ64" s="1127"/>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3" t="s">
        <v>477</v>
      </c>
      <c r="V65" s="1124"/>
      <c r="W65" s="1124"/>
      <c r="X65" s="1124"/>
      <c r="Y65" s="1124"/>
      <c r="Z65" s="1124"/>
      <c r="AA65" s="1124"/>
      <c r="AB65" s="1124"/>
      <c r="AC65" s="1124"/>
      <c r="AD65" s="1124"/>
      <c r="AE65" s="1124"/>
      <c r="AF65" s="1124"/>
      <c r="AG65" s="223" t="b">
        <v>1</v>
      </c>
      <c r="AH65" s="366" t="s">
        <v>49</v>
      </c>
      <c r="AI65" s="367"/>
      <c r="AJ65" s="317" t="str">
        <f>IF(B19="○", IF(COUNTIF('別紙様式2-2 個表_処遇'!T11:T110,"*加算Ⅰ*")+COUNTIF('別紙様式2-2 個表_処遇'!T11:T110,"*加算Ⅱ*"),IF(AG65=TRUE,"○","×"),""),"")</f>
        <v>○</v>
      </c>
      <c r="AK65" s="261"/>
      <c r="AL65" s="841" t="s">
        <v>417</v>
      </c>
      <c r="AM65" s="868"/>
      <c r="AN65" s="868"/>
      <c r="AO65" s="868"/>
      <c r="AP65" s="868"/>
      <c r="AQ65" s="868"/>
      <c r="AR65" s="868"/>
      <c r="AS65" s="868"/>
      <c r="AT65" s="868"/>
      <c r="AU65" s="868"/>
      <c r="AV65" s="86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5" t="s">
        <v>477</v>
      </c>
      <c r="V70" s="1126"/>
      <c r="W70" s="1126"/>
      <c r="X70" s="1126"/>
      <c r="Y70" s="1126"/>
      <c r="Z70" s="1126"/>
      <c r="AA70" s="1126"/>
      <c r="AB70" s="1126"/>
      <c r="AC70" s="1126"/>
      <c r="AD70" s="1126"/>
      <c r="AE70" s="1126"/>
      <c r="AF70" s="1126"/>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68"/>
      <c r="AN70" s="868"/>
      <c r="AO70" s="868"/>
      <c r="AP70" s="868"/>
      <c r="AQ70" s="868"/>
      <c r="AR70" s="868"/>
      <c r="AS70" s="868"/>
      <c r="AT70" s="868"/>
      <c r="AU70" s="868"/>
      <c r="AV70" s="869"/>
      <c r="AW70" s="256"/>
    </row>
    <row r="71" spans="1:49" s="255" customFormat="1" ht="31.5" customHeight="1" thickBot="1">
      <c r="A71" s="973"/>
      <c r="B71" s="395" t="s">
        <v>42</v>
      </c>
      <c r="C71" s="1033" t="s">
        <v>156</v>
      </c>
      <c r="D71" s="1034"/>
      <c r="E71" s="1034"/>
      <c r="F71" s="1034"/>
      <c r="G71" s="1034"/>
      <c r="H71" s="1034"/>
      <c r="I71" s="1034"/>
      <c r="J71" s="1034"/>
      <c r="K71" s="921"/>
      <c r="L71" s="921"/>
      <c r="M71" s="921"/>
      <c r="N71" s="921"/>
      <c r="O71" s="921"/>
      <c r="P71" s="921"/>
      <c r="Q71" s="921"/>
      <c r="R71" s="921"/>
      <c r="S71" s="921"/>
      <c r="T71" s="921"/>
      <c r="U71" s="921"/>
      <c r="V71" s="921"/>
      <c r="W71" s="921"/>
      <c r="X71" s="921"/>
      <c r="Y71" s="921"/>
      <c r="Z71" s="921"/>
      <c r="AA71" s="921"/>
      <c r="AB71" s="921"/>
      <c r="AC71" s="921"/>
      <c r="AD71" s="921"/>
      <c r="AE71" s="921"/>
      <c r="AF71" s="921"/>
      <c r="AG71" s="921"/>
      <c r="AH71" s="921"/>
      <c r="AI71" s="921"/>
      <c r="AJ71" s="1035"/>
      <c r="AK71" s="261"/>
      <c r="AL71" s="396"/>
      <c r="AM71" s="242"/>
      <c r="AN71" s="242"/>
      <c r="AO71" s="242"/>
      <c r="AP71" s="256"/>
      <c r="AQ71" s="256"/>
      <c r="AR71" s="256"/>
      <c r="AS71" s="256"/>
      <c r="AT71" s="256"/>
      <c r="AU71" s="256"/>
      <c r="AV71" s="256"/>
      <c r="AW71" s="256"/>
    </row>
    <row r="72" spans="1:49" s="255" customFormat="1" ht="12" customHeight="1">
      <c r="A72" s="974"/>
      <c r="B72" s="1021"/>
      <c r="C72" s="1078" t="s">
        <v>146</v>
      </c>
      <c r="D72" s="896"/>
      <c r="E72" s="896"/>
      <c r="F72" s="896"/>
      <c r="G72" s="896"/>
      <c r="H72" s="896"/>
      <c r="I72" s="896"/>
      <c r="J72" s="896"/>
      <c r="K72" s="964" t="b">
        <v>0</v>
      </c>
      <c r="L72" s="1079" t="s">
        <v>147</v>
      </c>
      <c r="M72" s="932" t="s">
        <v>378</v>
      </c>
      <c r="N72" s="933"/>
      <c r="O72" s="933"/>
      <c r="P72" s="933"/>
      <c r="Q72" s="933"/>
      <c r="R72" s="933"/>
      <c r="S72" s="933"/>
      <c r="T72" s="933"/>
      <c r="U72" s="933"/>
      <c r="V72" s="933"/>
      <c r="W72" s="933"/>
      <c r="X72" s="933"/>
      <c r="Y72" s="933"/>
      <c r="Z72" s="933"/>
      <c r="AA72" s="933"/>
      <c r="AB72" s="933"/>
      <c r="AC72" s="933"/>
      <c r="AD72" s="933"/>
      <c r="AE72" s="933"/>
      <c r="AF72" s="933"/>
      <c r="AG72" s="933"/>
      <c r="AH72" s="933"/>
      <c r="AI72" s="933"/>
      <c r="AJ72" s="934"/>
      <c r="AK72" s="397"/>
      <c r="AL72" s="398"/>
      <c r="AM72" s="256"/>
      <c r="AN72" s="256"/>
      <c r="AO72" s="256"/>
      <c r="AP72" s="256"/>
      <c r="AQ72" s="256"/>
      <c r="AR72" s="256"/>
      <c r="AS72" s="256"/>
      <c r="AT72" s="256"/>
      <c r="AU72" s="256"/>
      <c r="AV72" s="256"/>
      <c r="AW72" s="256"/>
    </row>
    <row r="73" spans="1:49" s="255" customFormat="1" ht="13.5" customHeight="1">
      <c r="A73" s="974"/>
      <c r="B73" s="1022"/>
      <c r="C73" s="1078"/>
      <c r="D73" s="896"/>
      <c r="E73" s="896"/>
      <c r="F73" s="896"/>
      <c r="G73" s="896"/>
      <c r="H73" s="896"/>
      <c r="I73" s="896"/>
      <c r="J73" s="896"/>
      <c r="K73" s="965"/>
      <c r="L73" s="1080"/>
      <c r="M73" s="935"/>
      <c r="N73" s="921"/>
      <c r="O73" s="921"/>
      <c r="P73" s="921"/>
      <c r="Q73" s="921"/>
      <c r="R73" s="921"/>
      <c r="S73" s="921"/>
      <c r="T73" s="921"/>
      <c r="U73" s="921"/>
      <c r="V73" s="921"/>
      <c r="W73" s="921"/>
      <c r="X73" s="921"/>
      <c r="Y73" s="921"/>
      <c r="Z73" s="921"/>
      <c r="AA73" s="921"/>
      <c r="AB73" s="921"/>
      <c r="AC73" s="921"/>
      <c r="AD73" s="921"/>
      <c r="AE73" s="921"/>
      <c r="AF73" s="921"/>
      <c r="AG73" s="921"/>
      <c r="AH73" s="921"/>
      <c r="AI73" s="921"/>
      <c r="AJ73" s="936"/>
      <c r="AK73" s="397"/>
      <c r="AL73" s="398"/>
      <c r="AM73" s="242"/>
      <c r="AN73" s="242"/>
      <c r="AO73" s="256"/>
      <c r="AP73" s="256"/>
      <c r="AQ73" s="256"/>
      <c r="AR73" s="256"/>
      <c r="AS73" s="256"/>
      <c r="AT73" s="256"/>
      <c r="AU73" s="256"/>
      <c r="AV73" s="256"/>
      <c r="AW73" s="256"/>
    </row>
    <row r="74" spans="1:49" s="255" customFormat="1" ht="33" customHeight="1">
      <c r="A74" s="974"/>
      <c r="B74" s="1022"/>
      <c r="C74" s="1078"/>
      <c r="D74" s="896"/>
      <c r="E74" s="896"/>
      <c r="F74" s="896"/>
      <c r="G74" s="896"/>
      <c r="H74" s="896"/>
      <c r="I74" s="896"/>
      <c r="J74" s="896"/>
      <c r="K74" s="966"/>
      <c r="L74" s="1081"/>
      <c r="M74" s="898"/>
      <c r="N74" s="899"/>
      <c r="O74" s="899"/>
      <c r="P74" s="899"/>
      <c r="Q74" s="899"/>
      <c r="R74" s="899"/>
      <c r="S74" s="899"/>
      <c r="T74" s="899"/>
      <c r="U74" s="899"/>
      <c r="V74" s="899"/>
      <c r="W74" s="899"/>
      <c r="X74" s="899"/>
      <c r="Y74" s="899"/>
      <c r="Z74" s="899"/>
      <c r="AA74" s="899"/>
      <c r="AB74" s="899"/>
      <c r="AC74" s="899"/>
      <c r="AD74" s="899"/>
      <c r="AE74" s="899"/>
      <c r="AF74" s="899"/>
      <c r="AG74" s="899"/>
      <c r="AH74" s="899"/>
      <c r="AI74" s="899"/>
      <c r="AJ74" s="900"/>
      <c r="AK74" s="261"/>
      <c r="AL74" s="398"/>
      <c r="AM74" s="256"/>
      <c r="AN74" s="256"/>
      <c r="AO74" s="256"/>
      <c r="AP74" s="256"/>
      <c r="AQ74" s="256"/>
      <c r="AR74" s="256"/>
      <c r="AS74" s="256"/>
      <c r="AT74" s="256"/>
      <c r="AU74" s="256"/>
      <c r="AV74" s="256"/>
      <c r="AW74" s="256"/>
    </row>
    <row r="75" spans="1:49" s="255" customFormat="1" ht="19.5" customHeight="1">
      <c r="A75" s="974"/>
      <c r="B75" s="1022"/>
      <c r="C75" s="1078"/>
      <c r="D75" s="896"/>
      <c r="E75" s="896"/>
      <c r="F75" s="896"/>
      <c r="G75" s="896"/>
      <c r="H75" s="896"/>
      <c r="I75" s="896"/>
      <c r="J75" s="896"/>
      <c r="K75" s="967" t="b">
        <v>1</v>
      </c>
      <c r="L75" s="1080"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75"/>
      <c r="B76" s="1022"/>
      <c r="C76" s="1078"/>
      <c r="D76" s="896"/>
      <c r="E76" s="896"/>
      <c r="F76" s="896"/>
      <c r="G76" s="896"/>
      <c r="H76" s="896"/>
      <c r="I76" s="896"/>
      <c r="J76" s="896"/>
      <c r="K76" s="968"/>
      <c r="L76" s="1094"/>
      <c r="M76" s="929" t="s">
        <v>365</v>
      </c>
      <c r="N76" s="930"/>
      <c r="O76" s="930"/>
      <c r="P76" s="930"/>
      <c r="Q76" s="930"/>
      <c r="R76" s="930"/>
      <c r="S76" s="930"/>
      <c r="T76" s="930"/>
      <c r="U76" s="930"/>
      <c r="V76" s="930"/>
      <c r="W76" s="930"/>
      <c r="X76" s="930"/>
      <c r="Y76" s="930"/>
      <c r="Z76" s="930"/>
      <c r="AA76" s="930"/>
      <c r="AB76" s="930"/>
      <c r="AC76" s="930"/>
      <c r="AD76" s="930"/>
      <c r="AE76" s="930"/>
      <c r="AF76" s="930"/>
      <c r="AG76" s="930"/>
      <c r="AH76" s="930"/>
      <c r="AI76" s="930"/>
      <c r="AJ76" s="931"/>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973"/>
      <c r="B80" s="369" t="s">
        <v>143</v>
      </c>
      <c r="C80" s="894" t="s">
        <v>66</v>
      </c>
      <c r="D80" s="895"/>
      <c r="E80" s="895"/>
      <c r="F80" s="895"/>
      <c r="G80" s="895"/>
      <c r="H80" s="895"/>
      <c r="I80" s="895"/>
      <c r="J80" s="895"/>
      <c r="K80" s="895"/>
      <c r="L80" s="895"/>
      <c r="M80" s="895"/>
      <c r="N80" s="895"/>
      <c r="O80" s="895"/>
      <c r="P80" s="895"/>
      <c r="Q80" s="895"/>
      <c r="R80" s="895"/>
      <c r="S80" s="895"/>
      <c r="T80" s="895"/>
      <c r="U80" s="896"/>
      <c r="V80" s="896"/>
      <c r="W80" s="896"/>
      <c r="X80" s="896"/>
      <c r="Y80" s="896"/>
      <c r="Z80" s="896"/>
      <c r="AA80" s="896"/>
      <c r="AB80" s="896"/>
      <c r="AC80" s="896"/>
      <c r="AD80" s="896"/>
      <c r="AE80" s="896"/>
      <c r="AF80" s="896"/>
      <c r="AG80" s="896"/>
      <c r="AH80" s="896"/>
      <c r="AI80" s="896"/>
      <c r="AJ80" s="897"/>
      <c r="AK80" s="275"/>
      <c r="AL80" s="256"/>
      <c r="AM80" s="256"/>
      <c r="AN80" s="256"/>
      <c r="AO80" s="256"/>
      <c r="AP80" s="256"/>
      <c r="AQ80" s="256"/>
      <c r="AR80" s="256"/>
      <c r="AS80" s="256"/>
      <c r="AT80" s="256"/>
      <c r="AU80" s="256"/>
      <c r="AV80" s="256"/>
      <c r="AW80" s="256"/>
    </row>
    <row r="81" spans="1:52" s="255" customFormat="1" ht="30.75" customHeight="1">
      <c r="A81" s="974"/>
      <c r="B81" s="1021"/>
      <c r="C81" s="1139" t="s">
        <v>155</v>
      </c>
      <c r="D81" s="1140"/>
      <c r="E81" s="1140"/>
      <c r="F81" s="1140"/>
      <c r="G81" s="1140"/>
      <c r="H81" s="1140"/>
      <c r="I81" s="1140"/>
      <c r="J81" s="1141"/>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974"/>
      <c r="B82" s="1022"/>
      <c r="C82" s="1078"/>
      <c r="D82" s="896"/>
      <c r="E82" s="896"/>
      <c r="F82" s="896"/>
      <c r="G82" s="896"/>
      <c r="H82" s="896"/>
      <c r="I82" s="896"/>
      <c r="J82" s="1001"/>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975"/>
      <c r="B83" s="1023"/>
      <c r="C83" s="1142"/>
      <c r="D83" s="878"/>
      <c r="E83" s="878"/>
      <c r="F83" s="878"/>
      <c r="G83" s="878"/>
      <c r="H83" s="878"/>
      <c r="I83" s="878"/>
      <c r="J83" s="879"/>
      <c r="K83" s="226" t="b">
        <v>0</v>
      </c>
      <c r="L83" s="416" t="s">
        <v>148</v>
      </c>
      <c r="M83" s="1108" t="s">
        <v>44</v>
      </c>
      <c r="N83" s="1109"/>
      <c r="O83" s="1109"/>
      <c r="P83" s="1109"/>
      <c r="Q83" s="1109"/>
      <c r="R83" s="1109"/>
      <c r="S83" s="1109"/>
      <c r="T83" s="1109"/>
      <c r="U83" s="1109"/>
      <c r="V83" s="1109"/>
      <c r="W83" s="1109"/>
      <c r="X83" s="1109"/>
      <c r="Y83" s="1109"/>
      <c r="Z83" s="1109"/>
      <c r="AA83" s="1109"/>
      <c r="AB83" s="1109"/>
      <c r="AC83" s="1109"/>
      <c r="AD83" s="1109"/>
      <c r="AE83" s="1109"/>
      <c r="AF83" s="1109"/>
      <c r="AG83" s="1109"/>
      <c r="AH83" s="1109"/>
      <c r="AI83" s="1109"/>
      <c r="AJ83" s="1110"/>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1" t="s">
        <v>478</v>
      </c>
      <c r="B85" s="1111"/>
      <c r="C85" s="1111"/>
      <c r="D85" s="1111"/>
      <c r="E85" s="1111"/>
      <c r="F85" s="1111"/>
      <c r="G85" s="1111"/>
      <c r="H85" s="1111"/>
      <c r="I85" s="1111"/>
      <c r="J85" s="1111"/>
      <c r="K85" s="1111"/>
      <c r="L85" s="1111"/>
      <c r="M85" s="1111"/>
      <c r="N85" s="1111"/>
      <c r="O85" s="1111"/>
      <c r="P85" s="1111"/>
      <c r="Q85" s="1111"/>
      <c r="R85" s="1111"/>
      <c r="S85" s="1111"/>
      <c r="T85" s="1111"/>
      <c r="U85" s="1111"/>
      <c r="V85" s="1111"/>
      <c r="W85" s="1111"/>
      <c r="X85" s="1111"/>
      <c r="Y85" s="1111"/>
      <c r="Z85" s="1111"/>
      <c r="AA85" s="1111"/>
      <c r="AB85" s="1111"/>
      <c r="AC85" s="1111"/>
      <c r="AD85" s="1111"/>
      <c r="AE85" s="1111"/>
      <c r="AF85" s="1111"/>
      <c r="AG85" s="1111"/>
      <c r="AH85" s="1111"/>
      <c r="AI85" s="1111"/>
      <c r="AJ85" s="1111"/>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90" t="s">
        <v>479</v>
      </c>
      <c r="C90" s="990"/>
      <c r="D90" s="990"/>
      <c r="E90" s="990"/>
      <c r="F90" s="990"/>
      <c r="G90" s="990"/>
      <c r="H90" s="990"/>
      <c r="I90" s="990"/>
      <c r="J90" s="990"/>
      <c r="K90" s="990"/>
      <c r="L90" s="990"/>
      <c r="M90" s="990"/>
      <c r="N90" s="990"/>
      <c r="O90" s="990"/>
      <c r="P90" s="990"/>
      <c r="Q90" s="990"/>
      <c r="R90" s="990"/>
      <c r="S90" s="990"/>
      <c r="T90" s="990"/>
      <c r="U90" s="990"/>
      <c r="V90" s="990"/>
      <c r="W90" s="990"/>
      <c r="X90" s="990"/>
      <c r="Y90" s="990"/>
      <c r="Z90" s="990"/>
      <c r="AA90" s="990"/>
      <c r="AB90" s="990"/>
      <c r="AC90" s="990"/>
      <c r="AD90" s="990"/>
      <c r="AE90" s="990"/>
      <c r="AF90" s="990"/>
      <c r="AG90" s="990"/>
      <c r="AH90" s="990"/>
      <c r="AI90" s="990"/>
      <c r="AJ90" s="990"/>
      <c r="AU90" s="271"/>
    </row>
    <row r="91" spans="1:52" ht="22.5" customHeight="1">
      <c r="A91" s="424" t="s">
        <v>400</v>
      </c>
      <c r="B91" s="990" t="s">
        <v>480</v>
      </c>
      <c r="C91" s="1144"/>
      <c r="D91" s="1144"/>
      <c r="E91" s="1144"/>
      <c r="F91" s="1144"/>
      <c r="G91" s="1144"/>
      <c r="H91" s="1144"/>
      <c r="I91" s="1144"/>
      <c r="J91" s="1144"/>
      <c r="K91" s="1144"/>
      <c r="L91" s="1144"/>
      <c r="M91" s="1144"/>
      <c r="N91" s="1144"/>
      <c r="O91" s="1144"/>
      <c r="P91" s="1144"/>
      <c r="Q91" s="1144"/>
      <c r="R91" s="1144"/>
      <c r="S91" s="1144"/>
      <c r="T91" s="1144"/>
      <c r="U91" s="1144"/>
      <c r="V91" s="1144"/>
      <c r="W91" s="1144"/>
      <c r="X91" s="1144"/>
      <c r="Y91" s="1144"/>
      <c r="Z91" s="1144"/>
      <c r="AA91" s="1144"/>
      <c r="AB91" s="1144"/>
      <c r="AC91" s="1144"/>
      <c r="AD91" s="1144"/>
      <c r="AE91" s="1144"/>
      <c r="AF91" s="1144"/>
      <c r="AG91" s="1144"/>
      <c r="AH91" s="1144"/>
      <c r="AI91" s="1144"/>
      <c r="AJ91" s="114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5" t="s">
        <v>470</v>
      </c>
      <c r="C93" s="1145"/>
      <c r="D93" s="1145"/>
      <c r="E93" s="1145"/>
      <c r="F93" s="1145"/>
      <c r="G93" s="1145"/>
      <c r="H93" s="1145"/>
      <c r="I93" s="1145"/>
      <c r="J93" s="1145"/>
      <c r="K93" s="1145"/>
      <c r="L93" s="1145"/>
      <c r="M93" s="1145"/>
      <c r="N93" s="1145"/>
      <c r="O93" s="1145"/>
      <c r="P93" s="1145"/>
      <c r="Q93" s="1145"/>
      <c r="R93" s="1145"/>
      <c r="S93" s="1145"/>
      <c r="T93" s="1145"/>
      <c r="U93" s="1145"/>
      <c r="V93" s="1145"/>
      <c r="W93" s="1145"/>
      <c r="X93" s="1145"/>
      <c r="Y93" s="1145"/>
      <c r="Z93" s="1145"/>
      <c r="AA93" s="1145"/>
      <c r="AB93" s="1145"/>
      <c r="AC93" s="1145"/>
      <c r="AD93" s="1145"/>
      <c r="AE93" s="1145"/>
      <c r="AF93" s="1145"/>
      <c r="AG93" s="1145"/>
      <c r="AH93" s="1145"/>
      <c r="AI93" s="1145"/>
      <c r="AJ93" s="114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4">
        <f>W38</f>
        <v>10800000</v>
      </c>
      <c r="T95" s="1025"/>
      <c r="U95" s="1025"/>
      <c r="V95" s="1025"/>
      <c r="W95" s="1025"/>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11" t="s">
        <v>93</v>
      </c>
      <c r="T96" s="912"/>
      <c r="U96" s="912"/>
      <c r="V96" s="912"/>
      <c r="W96" s="912"/>
      <c r="X96" s="913"/>
      <c r="Y96" s="942" t="s">
        <v>158</v>
      </c>
      <c r="Z96" s="943"/>
      <c r="AA96" s="943"/>
      <c r="AB96" s="943"/>
      <c r="AC96" s="943"/>
      <c r="AD96" s="1162"/>
      <c r="AE96" s="942" t="s">
        <v>94</v>
      </c>
      <c r="AF96" s="943"/>
      <c r="AG96" s="943"/>
      <c r="AH96" s="943"/>
      <c r="AI96" s="943"/>
      <c r="AJ96" s="1162"/>
    </row>
    <row r="97" spans="1:54" ht="26.25" customHeight="1" thickBot="1">
      <c r="A97" s="432"/>
      <c r="B97" s="939" t="s">
        <v>379</v>
      </c>
      <c r="C97" s="940"/>
      <c r="D97" s="940"/>
      <c r="E97" s="940"/>
      <c r="F97" s="940"/>
      <c r="G97" s="940"/>
      <c r="H97" s="940"/>
      <c r="I97" s="940"/>
      <c r="J97" s="940"/>
      <c r="K97" s="940"/>
      <c r="L97" s="940"/>
      <c r="M97" s="940"/>
      <c r="N97" s="940"/>
      <c r="O97" s="940"/>
      <c r="P97" s="940"/>
      <c r="Q97" s="940"/>
      <c r="R97" s="940"/>
      <c r="S97" s="1075"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7" t="s">
        <v>429</v>
      </c>
      <c r="C98" s="1138"/>
      <c r="D98" s="1138"/>
      <c r="E98" s="1138"/>
      <c r="F98" s="1138"/>
      <c r="G98" s="1138"/>
      <c r="H98" s="1138"/>
      <c r="I98" s="1138"/>
      <c r="J98" s="1138"/>
      <c r="K98" s="1138"/>
      <c r="L98" s="1138"/>
      <c r="M98" s="1138"/>
      <c r="N98" s="1138"/>
      <c r="O98" s="1138"/>
      <c r="P98" s="1138"/>
      <c r="Q98" s="1138"/>
      <c r="R98" s="1138"/>
      <c r="S98" s="951">
        <v>18</v>
      </c>
      <c r="T98" s="952"/>
      <c r="U98" s="952"/>
      <c r="V98" s="952"/>
      <c r="W98" s="952"/>
      <c r="X98" s="437" t="s">
        <v>216</v>
      </c>
      <c r="Y98" s="952">
        <v>27</v>
      </c>
      <c r="Z98" s="952"/>
      <c r="AA98" s="952"/>
      <c r="AB98" s="952"/>
      <c r="AC98" s="952"/>
      <c r="AD98" s="438" t="s">
        <v>216</v>
      </c>
      <c r="AE98" s="952">
        <v>9</v>
      </c>
      <c r="AF98" s="952"/>
      <c r="AG98" s="952"/>
      <c r="AH98" s="952"/>
      <c r="AI98" s="952"/>
      <c r="AJ98" s="439" t="s">
        <v>24</v>
      </c>
      <c r="AK98" s="991" t="s">
        <v>412</v>
      </c>
    </row>
    <row r="99" spans="1:54" ht="17.25" customHeight="1" thickBot="1">
      <c r="A99" s="436"/>
      <c r="B99" s="1154" t="s">
        <v>482</v>
      </c>
      <c r="C99" s="1155"/>
      <c r="D99" s="1155"/>
      <c r="E99" s="1155"/>
      <c r="F99" s="1155"/>
      <c r="G99" s="1155"/>
      <c r="H99" s="1155"/>
      <c r="I99" s="1155"/>
      <c r="J99" s="1155"/>
      <c r="K99" s="1155"/>
      <c r="L99" s="1155"/>
      <c r="M99" s="1155"/>
      <c r="N99" s="1155"/>
      <c r="O99" s="1155"/>
      <c r="P99" s="1155"/>
      <c r="Q99" s="1155"/>
      <c r="R99" s="1156"/>
      <c r="S99" s="1152">
        <v>1.2</v>
      </c>
      <c r="T99" s="1147"/>
      <c r="U99" s="1147"/>
      <c r="V99" s="1147"/>
      <c r="W99" s="1148"/>
      <c r="X99" s="1158" t="s">
        <v>274</v>
      </c>
      <c r="Y99" s="1146">
        <v>1</v>
      </c>
      <c r="Z99" s="1147"/>
      <c r="AA99" s="1147"/>
      <c r="AB99" s="1147"/>
      <c r="AC99" s="1148"/>
      <c r="AD99" s="1160" t="s">
        <v>274</v>
      </c>
      <c r="AE99" s="1146">
        <v>0.6</v>
      </c>
      <c r="AF99" s="1147"/>
      <c r="AG99" s="1147"/>
      <c r="AH99" s="1147"/>
      <c r="AI99" s="1148"/>
      <c r="AJ99" s="440" t="str">
        <f>IF(M19="○", IF(AND(S97=TRUE,Y97=TRUE), IF(AND(S99&gt;Y99, Y99&gt;0),"○","×"),""),"")</f>
        <v>○</v>
      </c>
      <c r="AK99" s="991"/>
      <c r="AL99" s="841" t="s">
        <v>492</v>
      </c>
      <c r="AM99" s="868"/>
      <c r="AN99" s="868"/>
      <c r="AO99" s="868"/>
      <c r="AP99" s="868"/>
      <c r="AQ99" s="868"/>
      <c r="AR99" s="868"/>
      <c r="AS99" s="868"/>
      <c r="AT99" s="868"/>
      <c r="AU99" s="868"/>
      <c r="AV99" s="869"/>
    </row>
    <row r="100" spans="1:54" ht="17.25" customHeight="1" thickBot="1">
      <c r="A100" s="436"/>
      <c r="B100" s="956"/>
      <c r="C100" s="957"/>
      <c r="D100" s="957"/>
      <c r="E100" s="957"/>
      <c r="F100" s="957"/>
      <c r="G100" s="957"/>
      <c r="H100" s="957"/>
      <c r="I100" s="957"/>
      <c r="J100" s="957"/>
      <c r="K100" s="957"/>
      <c r="L100" s="957"/>
      <c r="M100" s="957"/>
      <c r="N100" s="957"/>
      <c r="O100" s="957"/>
      <c r="P100" s="957"/>
      <c r="Q100" s="957"/>
      <c r="R100" s="1157"/>
      <c r="S100" s="1153"/>
      <c r="T100" s="1150"/>
      <c r="U100" s="1150"/>
      <c r="V100" s="1150"/>
      <c r="W100" s="1151"/>
      <c r="X100" s="1159"/>
      <c r="Y100" s="1149"/>
      <c r="Z100" s="1150"/>
      <c r="AA100" s="1150"/>
      <c r="AB100" s="1150"/>
      <c r="AC100" s="1151"/>
      <c r="AD100" s="1161"/>
      <c r="AE100" s="1149"/>
      <c r="AF100" s="1150"/>
      <c r="AG100" s="1150"/>
      <c r="AH100" s="1150"/>
      <c r="AI100" s="1151"/>
      <c r="AJ100" s="317" t="str">
        <f>IF(M19="○", IF(AND(Y97=TRUE,AE97=TRUE), IF(AND(Y103="",AE103=""), IF(AND(Y99&gt;=2*AE99,AE99&gt;0),"○","×"), IF(AND(Y103&gt;=AE103, Y99&gt;0, AE99&gt;0),"○","×")), IF(AND(S97=TRUE,AE97=TRUE),IF(AND(Y103&gt;=AE103,AE103&gt;0), IF(AND(S99&gt;2*AE99,AE99&gt;0),"○","×"),"×"),"")),"")</f>
        <v>○</v>
      </c>
      <c r="AK100" s="992" t="s">
        <v>296</v>
      </c>
      <c r="AL100" s="841" t="s">
        <v>493</v>
      </c>
      <c r="AM100" s="868"/>
      <c r="AN100" s="868"/>
      <c r="AO100" s="868"/>
      <c r="AP100" s="868"/>
      <c r="AQ100" s="868"/>
      <c r="AR100" s="868"/>
      <c r="AS100" s="868"/>
      <c r="AT100" s="868"/>
      <c r="AU100" s="868"/>
      <c r="AV100" s="869"/>
    </row>
    <row r="101" spans="1:54" ht="18.75" customHeight="1">
      <c r="A101" s="436"/>
      <c r="B101" s="956" t="s">
        <v>297</v>
      </c>
      <c r="C101" s="957"/>
      <c r="D101" s="957"/>
      <c r="E101" s="957"/>
      <c r="F101" s="957"/>
      <c r="G101" s="957"/>
      <c r="H101" s="957"/>
      <c r="I101" s="957"/>
      <c r="J101" s="957"/>
      <c r="K101" s="957"/>
      <c r="L101" s="957"/>
      <c r="M101" s="957"/>
      <c r="N101" s="957"/>
      <c r="O101" s="957"/>
      <c r="P101" s="957"/>
      <c r="Q101" s="957"/>
      <c r="R101" s="957"/>
      <c r="S101" s="953">
        <f>IFERROR(S95/((IFERROR(S98/(S99/S99), 0))+IFERROR(Y98/(S99/Y99),0)+IFERROR(AE98/(S99/AE99),0))/Y115,0)</f>
        <v>20000</v>
      </c>
      <c r="T101" s="954"/>
      <c r="U101" s="954"/>
      <c r="V101" s="954"/>
      <c r="W101" s="954"/>
      <c r="X101" s="441" t="s">
        <v>139</v>
      </c>
      <c r="Y101" s="955">
        <f>IFERROR(S95/((IFERROR(S98/(Y99/S99), 0))+IFERROR(Y98/(Y99/Y99),0)+IFERROR(AE98/(Y99/AE99),0))/Y115,0)</f>
        <v>16666.666666666668</v>
      </c>
      <c r="Z101" s="954"/>
      <c r="AA101" s="954"/>
      <c r="AB101" s="954"/>
      <c r="AC101" s="954"/>
      <c r="AD101" s="441" t="s">
        <v>139</v>
      </c>
      <c r="AE101" s="955">
        <f>IFERROR(S95/((IFERROR(S98/(AE99/S99), 0))+IFERROR(Y98/(AE99/Y99),0)+IFERROR(AE98/(AE99/AE99),0))/Y115,0)</f>
        <v>10000</v>
      </c>
      <c r="AF101" s="954"/>
      <c r="AG101" s="954"/>
      <c r="AH101" s="954"/>
      <c r="AI101" s="954"/>
      <c r="AJ101" s="442" t="s">
        <v>139</v>
      </c>
      <c r="AK101" s="992"/>
    </row>
    <row r="102" spans="1:54" ht="19.5" customHeight="1">
      <c r="A102" s="436"/>
      <c r="B102" s="1016" t="s">
        <v>298</v>
      </c>
      <c r="C102" s="1017"/>
      <c r="D102" s="1017"/>
      <c r="E102" s="1017"/>
      <c r="F102" s="1017"/>
      <c r="G102" s="1017"/>
      <c r="H102" s="1017"/>
      <c r="I102" s="1017"/>
      <c r="J102" s="1017"/>
      <c r="K102" s="1017"/>
      <c r="L102" s="1017"/>
      <c r="M102" s="1017"/>
      <c r="N102" s="1017"/>
      <c r="O102" s="1017"/>
      <c r="P102" s="1017"/>
      <c r="Q102" s="1017"/>
      <c r="R102" s="1017"/>
      <c r="S102" s="443" t="s">
        <v>125</v>
      </c>
      <c r="T102" s="1011">
        <f>S98*S101*Y115</f>
        <v>4320000</v>
      </c>
      <c r="U102" s="1011"/>
      <c r="V102" s="1011"/>
      <c r="W102" s="444" t="s">
        <v>139</v>
      </c>
      <c r="X102" s="445" t="s">
        <v>140</v>
      </c>
      <c r="Y102" s="446" t="s">
        <v>125</v>
      </c>
      <c r="Z102" s="914">
        <f>Y98*Y101*Y115</f>
        <v>5400000.0000000009</v>
      </c>
      <c r="AA102" s="914"/>
      <c r="AB102" s="914"/>
      <c r="AC102" s="447" t="s">
        <v>139</v>
      </c>
      <c r="AD102" s="445" t="s">
        <v>140</v>
      </c>
      <c r="AE102" s="446" t="s">
        <v>125</v>
      </c>
      <c r="AF102" s="914">
        <f>AE98*AE101*Y115</f>
        <v>1080000</v>
      </c>
      <c r="AG102" s="914"/>
      <c r="AH102" s="914"/>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84"/>
      <c r="T103" s="1085"/>
      <c r="U103" s="1085"/>
      <c r="V103" s="1085"/>
      <c r="W103" s="1085"/>
      <c r="X103" s="1085"/>
      <c r="Y103" s="846">
        <v>249500</v>
      </c>
      <c r="Z103" s="847"/>
      <c r="AA103" s="847"/>
      <c r="AB103" s="847"/>
      <c r="AC103" s="848"/>
      <c r="AD103" s="449" t="s">
        <v>1</v>
      </c>
      <c r="AE103" s="1086">
        <v>225000</v>
      </c>
      <c r="AF103" s="1087"/>
      <c r="AG103" s="1087"/>
      <c r="AH103" s="1087"/>
      <c r="AI103" s="1088"/>
      <c r="AJ103" s="450" t="s">
        <v>1</v>
      </c>
      <c r="AK103" s="253"/>
    </row>
    <row r="104" spans="1:54" ht="30.75" customHeight="1" thickBot="1">
      <c r="A104" s="432"/>
      <c r="B104" s="889" t="s">
        <v>421</v>
      </c>
      <c r="C104" s="890"/>
      <c r="D104" s="890"/>
      <c r="E104" s="890"/>
      <c r="F104" s="890"/>
      <c r="G104" s="890"/>
      <c r="H104" s="890"/>
      <c r="I104" s="890"/>
      <c r="J104" s="890"/>
      <c r="K104" s="890"/>
      <c r="L104" s="890"/>
      <c r="M104" s="890"/>
      <c r="N104" s="890"/>
      <c r="O104" s="890"/>
      <c r="P104" s="890"/>
      <c r="Q104" s="890"/>
      <c r="R104" s="890"/>
      <c r="S104" s="850"/>
      <c r="T104" s="850"/>
      <c r="U104" s="850"/>
      <c r="V104" s="850"/>
      <c r="W104" s="850"/>
      <c r="X104" s="850"/>
      <c r="Y104" s="901">
        <v>4200000</v>
      </c>
      <c r="Z104" s="902"/>
      <c r="AA104" s="902"/>
      <c r="AB104" s="902"/>
      <c r="AC104" s="902"/>
      <c r="AD104" s="451" t="s">
        <v>1</v>
      </c>
      <c r="AE104" s="452" t="s">
        <v>291</v>
      </c>
      <c r="AF104" s="453" t="str">
        <f>IF(M19="○", IF(Y104,IF(Y104&lt;=4400000,"○","☓"),""),"")</f>
        <v>○</v>
      </c>
      <c r="AG104" s="454" t="s">
        <v>328</v>
      </c>
      <c r="AH104" s="455"/>
      <c r="AI104" s="455"/>
      <c r="AJ104" s="455"/>
      <c r="AK104" s="261"/>
      <c r="AL104" s="841" t="s">
        <v>467</v>
      </c>
      <c r="AM104" s="868"/>
      <c r="AN104" s="868"/>
      <c r="AO104" s="868"/>
      <c r="AP104" s="868"/>
      <c r="AQ104" s="868"/>
      <c r="AR104" s="868"/>
      <c r="AS104" s="868"/>
      <c r="AT104" s="868"/>
      <c r="AU104" s="868"/>
      <c r="AV104" s="869"/>
    </row>
    <row r="105" spans="1:54" s="255" customFormat="1" ht="28.5" customHeight="1">
      <c r="A105" s="456"/>
      <c r="B105" s="891" t="s">
        <v>310</v>
      </c>
      <c r="C105" s="892"/>
      <c r="D105" s="892"/>
      <c r="E105" s="892"/>
      <c r="F105" s="892"/>
      <c r="G105" s="892"/>
      <c r="H105" s="892"/>
      <c r="I105" s="892"/>
      <c r="J105" s="892"/>
      <c r="K105" s="892"/>
      <c r="L105" s="892"/>
      <c r="M105" s="892"/>
      <c r="N105" s="892"/>
      <c r="O105" s="892"/>
      <c r="P105" s="892"/>
      <c r="Q105" s="892"/>
      <c r="R105" s="892"/>
      <c r="S105" s="892"/>
      <c r="T105" s="892"/>
      <c r="U105" s="892"/>
      <c r="V105" s="892"/>
      <c r="W105" s="892"/>
      <c r="X105" s="892"/>
      <c r="Y105" s="901">
        <v>2</v>
      </c>
      <c r="Z105" s="902"/>
      <c r="AA105" s="902"/>
      <c r="AB105" s="902"/>
      <c r="AC105" s="902"/>
      <c r="AD105" s="442" t="s">
        <v>294</v>
      </c>
      <c r="AE105" s="457" t="s">
        <v>291</v>
      </c>
      <c r="AF105" s="903" t="str">
        <f>IF(M19="○",IF(OR(Y105&gt;=Y106,OR(C108,C109,C110,C111)=TRUE),"○","☓"),"")</f>
        <v>○</v>
      </c>
      <c r="AG105" s="1091"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26" t="s">
        <v>424</v>
      </c>
      <c r="C106" s="927"/>
      <c r="D106" s="927"/>
      <c r="E106" s="927"/>
      <c r="F106" s="927"/>
      <c r="G106" s="927"/>
      <c r="H106" s="927"/>
      <c r="I106" s="927"/>
      <c r="J106" s="927"/>
      <c r="K106" s="927"/>
      <c r="L106" s="927"/>
      <c r="M106" s="927"/>
      <c r="N106" s="927"/>
      <c r="O106" s="927"/>
      <c r="P106" s="927"/>
      <c r="Q106" s="927"/>
      <c r="R106" s="927"/>
      <c r="S106" s="927"/>
      <c r="T106" s="927"/>
      <c r="U106" s="927"/>
      <c r="V106" s="927"/>
      <c r="W106" s="927"/>
      <c r="X106" s="927"/>
      <c r="Y106" s="108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90"/>
      <c r="AA106" s="1090"/>
      <c r="AB106" s="1090"/>
      <c r="AC106" s="1090"/>
      <c r="AD106" s="460" t="s">
        <v>299</v>
      </c>
      <c r="AE106" s="457" t="s">
        <v>291</v>
      </c>
      <c r="AF106" s="904"/>
      <c r="AG106" s="1091"/>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76" t="s">
        <v>159</v>
      </c>
      <c r="E110" s="976"/>
      <c r="F110" s="976"/>
      <c r="G110" s="976"/>
      <c r="H110" s="976"/>
      <c r="I110" s="976"/>
      <c r="J110" s="976"/>
      <c r="K110" s="976"/>
      <c r="L110" s="976"/>
      <c r="M110" s="976"/>
      <c r="N110" s="976"/>
      <c r="O110" s="976"/>
      <c r="P110" s="976"/>
      <c r="Q110" s="976"/>
      <c r="R110" s="976"/>
      <c r="S110" s="976"/>
      <c r="T110" s="976"/>
      <c r="U110" s="976"/>
      <c r="V110" s="976"/>
      <c r="W110" s="976"/>
      <c r="X110" s="976"/>
      <c r="Y110" s="976"/>
      <c r="Z110" s="976"/>
      <c r="AA110" s="976"/>
      <c r="AB110" s="976"/>
      <c r="AC110" s="976"/>
      <c r="AD110" s="976"/>
      <c r="AE110" s="976"/>
      <c r="AF110" s="976"/>
      <c r="AG110" s="976"/>
      <c r="AH110" s="976"/>
      <c r="AI110" s="97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7"/>
      <c r="G111" s="977"/>
      <c r="H111" s="977"/>
      <c r="I111" s="977"/>
      <c r="J111" s="977"/>
      <c r="K111" s="977"/>
      <c r="L111" s="977"/>
      <c r="M111" s="977"/>
      <c r="N111" s="977"/>
      <c r="O111" s="977"/>
      <c r="P111" s="977"/>
      <c r="Q111" s="977"/>
      <c r="R111" s="977"/>
      <c r="S111" s="977"/>
      <c r="T111" s="977"/>
      <c r="U111" s="977"/>
      <c r="V111" s="977"/>
      <c r="W111" s="977"/>
      <c r="X111" s="977"/>
      <c r="Y111" s="977"/>
      <c r="Z111" s="977"/>
      <c r="AA111" s="977"/>
      <c r="AB111" s="977"/>
      <c r="AC111" s="977"/>
      <c r="AD111" s="977"/>
      <c r="AE111" s="977"/>
      <c r="AF111" s="977"/>
      <c r="AG111" s="977"/>
      <c r="AH111" s="977"/>
      <c r="AI111" s="977"/>
      <c r="AJ111" s="478" t="s">
        <v>31</v>
      </c>
      <c r="AL111" s="467"/>
      <c r="AM111" s="256"/>
      <c r="AN111" s="256"/>
      <c r="AO111" s="256"/>
      <c r="AP111" s="256"/>
      <c r="AQ111" s="256"/>
      <c r="AR111" s="256"/>
      <c r="AS111" s="256"/>
      <c r="AT111" s="256"/>
      <c r="AU111" s="256"/>
      <c r="AV111" s="256"/>
      <c r="AW111" s="256"/>
    </row>
    <row r="112" spans="1:54" s="309" customFormat="1" ht="33" customHeight="1">
      <c r="A112" s="990" t="s">
        <v>483</v>
      </c>
      <c r="B112" s="990"/>
      <c r="C112" s="990"/>
      <c r="D112" s="990"/>
      <c r="E112" s="990"/>
      <c r="F112" s="990"/>
      <c r="G112" s="990"/>
      <c r="H112" s="990"/>
      <c r="I112" s="990"/>
      <c r="J112" s="990"/>
      <c r="K112" s="990"/>
      <c r="L112" s="990"/>
      <c r="M112" s="990"/>
      <c r="N112" s="990"/>
      <c r="O112" s="990"/>
      <c r="P112" s="990"/>
      <c r="Q112" s="990"/>
      <c r="R112" s="990"/>
      <c r="S112" s="990"/>
      <c r="T112" s="990"/>
      <c r="U112" s="990"/>
      <c r="V112" s="990"/>
      <c r="W112" s="990"/>
      <c r="X112" s="990"/>
      <c r="Y112" s="990"/>
      <c r="Z112" s="990"/>
      <c r="AA112" s="990"/>
      <c r="AB112" s="990"/>
      <c r="AC112" s="990"/>
      <c r="AD112" s="990"/>
      <c r="AE112" s="990"/>
      <c r="AF112" s="990"/>
      <c r="AG112" s="990"/>
      <c r="AH112" s="990"/>
      <c r="AI112" s="990"/>
      <c r="AJ112" s="990"/>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68"/>
      <c r="AN114" s="868"/>
      <c r="AO114" s="868"/>
      <c r="AP114" s="868"/>
      <c r="AQ114" s="868"/>
      <c r="AR114" s="868"/>
      <c r="AS114" s="868"/>
      <c r="AT114" s="868"/>
      <c r="AU114" s="868"/>
      <c r="AV114" s="869"/>
    </row>
    <row r="115" spans="1:52" s="255" customFormat="1" ht="22.5" customHeight="1" thickBot="1">
      <c r="A115" s="873" t="s">
        <v>346</v>
      </c>
      <c r="B115" s="874"/>
      <c r="C115" s="874"/>
      <c r="D115" s="874"/>
      <c r="E115" s="321"/>
      <c r="F115" s="480" t="s">
        <v>21</v>
      </c>
      <c r="G115" s="322"/>
      <c r="H115" s="882">
        <v>5</v>
      </c>
      <c r="I115" s="882"/>
      <c r="J115" s="322" t="s">
        <v>11</v>
      </c>
      <c r="K115" s="882">
        <v>6</v>
      </c>
      <c r="L115" s="882"/>
      <c r="M115" s="322" t="s">
        <v>12</v>
      </c>
      <c r="N115" s="323" t="s">
        <v>13</v>
      </c>
      <c r="O115" s="323"/>
      <c r="P115" s="322" t="s">
        <v>21</v>
      </c>
      <c r="Q115" s="322"/>
      <c r="R115" s="882">
        <v>6</v>
      </c>
      <c r="S115" s="882"/>
      <c r="T115" s="322" t="s">
        <v>11</v>
      </c>
      <c r="U115" s="882">
        <v>5</v>
      </c>
      <c r="V115" s="882"/>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12" t="s">
        <v>367</v>
      </c>
      <c r="F116" s="1013"/>
      <c r="G116" s="1013"/>
      <c r="H116" s="1013"/>
      <c r="I116" s="1013"/>
      <c r="J116" s="1013"/>
      <c r="K116" s="1013"/>
      <c r="L116" s="1013"/>
      <c r="M116" s="1013"/>
      <c r="N116" s="1013"/>
      <c r="O116" s="1013"/>
      <c r="P116" s="1013"/>
      <c r="Q116" s="1013"/>
      <c r="R116" s="1013"/>
      <c r="S116" s="1013"/>
      <c r="T116" s="1013"/>
      <c r="U116" s="1013"/>
      <c r="V116" s="1013"/>
      <c r="W116" s="1013"/>
      <c r="X116" s="1013"/>
      <c r="Y116" s="1013"/>
      <c r="Z116" s="1013"/>
      <c r="AA116" s="1013"/>
      <c r="AB116" s="1013"/>
      <c r="AC116" s="1014"/>
      <c r="AD116" s="1014"/>
      <c r="AE116" s="1014"/>
      <c r="AF116" s="1014"/>
      <c r="AG116" s="1014"/>
      <c r="AH116" s="1014"/>
      <c r="AI116" s="1014"/>
      <c r="AJ116" s="1015"/>
      <c r="AK116" s="261"/>
      <c r="AL116" s="256"/>
      <c r="AU116" s="271"/>
    </row>
    <row r="117" spans="1:52" ht="18.75" customHeight="1" thickBot="1">
      <c r="A117" s="796"/>
      <c r="B117" s="797"/>
      <c r="C117" s="797"/>
      <c r="D117" s="797"/>
      <c r="E117" s="1167" t="s">
        <v>413</v>
      </c>
      <c r="F117" s="1168"/>
      <c r="G117" s="1168"/>
      <c r="H117" s="1168"/>
      <c r="I117" s="1168"/>
      <c r="J117" s="1168"/>
      <c r="K117" s="1168"/>
      <c r="L117" s="1168"/>
      <c r="M117" s="1168"/>
      <c r="N117" s="1168"/>
      <c r="O117" s="1168"/>
      <c r="P117" s="1169"/>
      <c r="Q117" s="1163"/>
      <c r="R117" s="1164"/>
      <c r="S117" s="1164"/>
      <c r="T117" s="1164"/>
      <c r="U117" s="1164"/>
      <c r="V117" s="1164"/>
      <c r="W117" s="1164"/>
      <c r="X117" s="1164"/>
      <c r="Y117" s="1165"/>
      <c r="Z117" s="1165"/>
      <c r="AA117" s="1165"/>
      <c r="AB117" s="1165"/>
      <c r="AC117" s="1165"/>
      <c r="AD117" s="1165"/>
      <c r="AE117" s="1165"/>
      <c r="AF117" s="1165"/>
      <c r="AG117" s="1165"/>
      <c r="AH117" s="1165"/>
      <c r="AI117" s="1166"/>
      <c r="AJ117" s="317" t="str">
        <f>IF(S97=FALSE, IF(Q117&lt;&gt;"","○","×"),"")</f>
        <v/>
      </c>
      <c r="AK117" s="261"/>
      <c r="AL117" s="841" t="s">
        <v>428</v>
      </c>
      <c r="AM117" s="868"/>
      <c r="AN117" s="868"/>
      <c r="AO117" s="868"/>
      <c r="AP117" s="868"/>
      <c r="AQ117" s="868"/>
      <c r="AR117" s="868"/>
      <c r="AS117" s="868"/>
      <c r="AT117" s="868"/>
      <c r="AU117" s="868"/>
      <c r="AV117" s="869"/>
    </row>
    <row r="118" spans="1:52" ht="29.25" customHeight="1">
      <c r="A118" s="873" t="s">
        <v>35</v>
      </c>
      <c r="B118" s="874"/>
      <c r="C118" s="874"/>
      <c r="D118" s="874"/>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30"/>
      <c r="AE118" s="1130"/>
      <c r="AF118" s="1130"/>
      <c r="AG118" s="1130"/>
      <c r="AH118" s="1130"/>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7"/>
      <c r="Y120" s="997"/>
      <c r="Z120" s="997"/>
      <c r="AA120" s="997"/>
      <c r="AB120" s="997"/>
      <c r="AC120" s="997"/>
      <c r="AD120" s="997"/>
      <c r="AE120" s="997"/>
      <c r="AF120" s="997"/>
      <c r="AG120" s="997"/>
      <c r="AH120" s="997"/>
      <c r="AI120" s="997"/>
      <c r="AJ120" s="485" t="s">
        <v>31</v>
      </c>
      <c r="AK120" s="261"/>
      <c r="AL120" s="256"/>
      <c r="AU120" s="271"/>
    </row>
    <row r="121" spans="1:52" ht="24.75" customHeight="1">
      <c r="A121" s="816"/>
      <c r="B121" s="817"/>
      <c r="C121" s="817"/>
      <c r="D121" s="817"/>
      <c r="E121" s="1113" t="s">
        <v>380</v>
      </c>
      <c r="F121" s="1114"/>
      <c r="G121" s="1114"/>
      <c r="H121" s="1114"/>
      <c r="I121" s="1114"/>
      <c r="J121" s="1114"/>
      <c r="K121" s="1114"/>
      <c r="L121" s="1114"/>
      <c r="M121" s="1114"/>
      <c r="N121" s="1114"/>
      <c r="O121" s="1114"/>
      <c r="P121" s="1114"/>
      <c r="Q121" s="1114"/>
      <c r="R121" s="1114"/>
      <c r="S121" s="1114"/>
      <c r="T121" s="1114"/>
      <c r="U121" s="1114"/>
      <c r="V121" s="1114"/>
      <c r="W121" s="1114"/>
      <c r="X121" s="1114"/>
      <c r="Y121" s="1114"/>
      <c r="Z121" s="1114"/>
      <c r="AA121" s="1114"/>
      <c r="AB121" s="1114"/>
      <c r="AC121" s="1114"/>
      <c r="AD121" s="1114"/>
      <c r="AE121" s="1114"/>
      <c r="AF121" s="1114"/>
      <c r="AG121" s="1114"/>
      <c r="AH121" s="1114"/>
      <c r="AI121" s="1114"/>
      <c r="AJ121" s="1115"/>
      <c r="AK121" s="261"/>
      <c r="AL121" s="256"/>
      <c r="AU121" s="271"/>
    </row>
    <row r="122" spans="1:52" ht="57.75" customHeight="1" thickBot="1">
      <c r="A122" s="816"/>
      <c r="B122" s="817"/>
      <c r="C122" s="817"/>
      <c r="D122" s="817"/>
      <c r="E122" s="870" t="s">
        <v>368</v>
      </c>
      <c r="F122" s="871"/>
      <c r="G122" s="871"/>
      <c r="H122" s="871"/>
      <c r="I122" s="871"/>
      <c r="J122" s="871"/>
      <c r="K122" s="871"/>
      <c r="L122" s="871"/>
      <c r="M122" s="871"/>
      <c r="N122" s="871"/>
      <c r="O122" s="871"/>
      <c r="P122" s="871"/>
      <c r="Q122" s="871"/>
      <c r="R122" s="871"/>
      <c r="S122" s="871"/>
      <c r="T122" s="871"/>
      <c r="U122" s="871"/>
      <c r="V122" s="871"/>
      <c r="W122" s="871"/>
      <c r="X122" s="871"/>
      <c r="Y122" s="871"/>
      <c r="Z122" s="871"/>
      <c r="AA122" s="871"/>
      <c r="AB122" s="871"/>
      <c r="AC122" s="871"/>
      <c r="AD122" s="871"/>
      <c r="AE122" s="871"/>
      <c r="AF122" s="871"/>
      <c r="AG122" s="871"/>
      <c r="AH122" s="871"/>
      <c r="AI122" s="871"/>
      <c r="AJ122" s="87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8">
        <v>1</v>
      </c>
      <c r="O124" s="988"/>
      <c r="P124" s="344" t="s">
        <v>4</v>
      </c>
      <c r="Q124" s="988">
        <v>10</v>
      </c>
      <c r="R124" s="988"/>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68"/>
      <c r="AN126" s="868"/>
      <c r="AO126" s="868"/>
      <c r="AP126" s="868"/>
      <c r="AQ126" s="868"/>
      <c r="AR126" s="868"/>
      <c r="AS126" s="868"/>
      <c r="AT126" s="868"/>
      <c r="AU126" s="868"/>
      <c r="AV126" s="869"/>
      <c r="AW126" s="491"/>
    </row>
    <row r="127" spans="1:52" s="492" customFormat="1" ht="18.75" customHeight="1">
      <c r="A127" s="793" t="s">
        <v>25</v>
      </c>
      <c r="B127" s="794"/>
      <c r="C127" s="794"/>
      <c r="D127" s="795" t="b">
        <v>0</v>
      </c>
      <c r="E127" s="227" t="b">
        <v>1</v>
      </c>
      <c r="F127" s="937" t="s">
        <v>27</v>
      </c>
      <c r="G127" s="937"/>
      <c r="H127" s="937"/>
      <c r="I127" s="937"/>
      <c r="J127" s="937"/>
      <c r="K127" s="937"/>
      <c r="L127" s="937"/>
      <c r="M127" s="937"/>
      <c r="N127" s="937"/>
      <c r="O127" s="937"/>
      <c r="P127" s="937"/>
      <c r="Q127" s="937"/>
      <c r="R127" s="937"/>
      <c r="S127" s="937"/>
      <c r="T127" s="937"/>
      <c r="U127" s="937"/>
      <c r="V127" s="937"/>
      <c r="W127" s="937"/>
      <c r="X127" s="937"/>
      <c r="Y127" s="937"/>
      <c r="Z127" s="937"/>
      <c r="AA127" s="937"/>
      <c r="AB127" s="937"/>
      <c r="AC127" s="937"/>
      <c r="AD127" s="937"/>
      <c r="AE127" s="937"/>
      <c r="AF127" s="937"/>
      <c r="AG127" s="937"/>
      <c r="AH127" s="937"/>
      <c r="AI127" s="937"/>
      <c r="AJ127" s="938"/>
      <c r="AK127" s="261"/>
      <c r="AL127" s="491"/>
      <c r="AM127" s="491"/>
      <c r="AN127" s="491"/>
      <c r="AO127" s="491"/>
      <c r="AP127" s="491"/>
      <c r="AQ127" s="491"/>
      <c r="AR127" s="491"/>
      <c r="AS127" s="491"/>
      <c r="AT127" s="491"/>
      <c r="AU127" s="491"/>
      <c r="AV127" s="491"/>
      <c r="AW127" s="491"/>
    </row>
    <row r="128" spans="1:52" s="492" customFormat="1" ht="18.75" customHeight="1">
      <c r="A128" s="993"/>
      <c r="B128" s="994"/>
      <c r="C128" s="994"/>
      <c r="D128" s="995" t="b">
        <v>0</v>
      </c>
      <c r="E128" s="228" t="b">
        <v>0</v>
      </c>
      <c r="F128" s="878" t="s">
        <v>55</v>
      </c>
      <c r="G128" s="878"/>
      <c r="H128" s="878"/>
      <c r="I128" s="878"/>
      <c r="J128" s="878"/>
      <c r="K128" s="878"/>
      <c r="L128" s="878"/>
      <c r="M128" s="878"/>
      <c r="N128" s="878"/>
      <c r="O128" s="878"/>
      <c r="P128" s="878"/>
      <c r="Q128" s="878"/>
      <c r="R128" s="878"/>
      <c r="S128" s="878"/>
      <c r="T128" s="878"/>
      <c r="U128" s="878"/>
      <c r="V128" s="878"/>
      <c r="W128" s="878"/>
      <c r="X128" s="878"/>
      <c r="Y128" s="878"/>
      <c r="Z128" s="878"/>
      <c r="AA128" s="878"/>
      <c r="AB128" s="878"/>
      <c r="AC128" s="878"/>
      <c r="AD128" s="878"/>
      <c r="AE128" s="878"/>
      <c r="AF128" s="878"/>
      <c r="AG128" s="878"/>
      <c r="AH128" s="878"/>
      <c r="AI128" s="878"/>
      <c r="AJ128" s="879"/>
      <c r="AK128" s="275"/>
      <c r="AL128" s="491"/>
      <c r="AM128" s="491"/>
      <c r="AN128" s="491"/>
      <c r="AO128" s="491"/>
      <c r="AP128" s="491"/>
      <c r="AQ128" s="491"/>
      <c r="AR128" s="491"/>
      <c r="AS128" s="491"/>
      <c r="AT128" s="491"/>
      <c r="AU128" s="491"/>
      <c r="AV128" s="491"/>
      <c r="AW128" s="491"/>
    </row>
    <row r="129" spans="1:73" s="492" customFormat="1" ht="18" customHeight="1">
      <c r="A129" s="944" t="s">
        <v>26</v>
      </c>
      <c r="B129" s="945"/>
      <c r="C129" s="945"/>
      <c r="D129" s="946" t="b">
        <v>0</v>
      </c>
      <c r="E129" s="228" t="b">
        <v>0</v>
      </c>
      <c r="F129" s="880" t="s">
        <v>28</v>
      </c>
      <c r="G129" s="880"/>
      <c r="H129" s="880"/>
      <c r="I129" s="880"/>
      <c r="J129" s="880"/>
      <c r="K129" s="880"/>
      <c r="L129" s="880"/>
      <c r="M129" s="880"/>
      <c r="N129" s="880"/>
      <c r="O129" s="880"/>
      <c r="P129" s="880"/>
      <c r="Q129" s="880"/>
      <c r="R129" s="880"/>
      <c r="S129" s="880"/>
      <c r="T129" s="880"/>
      <c r="U129" s="880"/>
      <c r="V129" s="880"/>
      <c r="W129" s="880"/>
      <c r="X129" s="880"/>
      <c r="Y129" s="880"/>
      <c r="Z129" s="880"/>
      <c r="AA129" s="880"/>
      <c r="AB129" s="880"/>
      <c r="AC129" s="880"/>
      <c r="AD129" s="880"/>
      <c r="AE129" s="880"/>
      <c r="AF129" s="880"/>
      <c r="AG129" s="880"/>
      <c r="AH129" s="880"/>
      <c r="AI129" s="880"/>
      <c r="AJ129" s="881"/>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9"/>
      <c r="J130" s="989"/>
      <c r="K130" s="989"/>
      <c r="L130" s="989"/>
      <c r="M130" s="989"/>
      <c r="N130" s="989"/>
      <c r="O130" s="989"/>
      <c r="P130" s="989"/>
      <c r="Q130" s="989"/>
      <c r="R130" s="989"/>
      <c r="S130" s="989"/>
      <c r="T130" s="989"/>
      <c r="U130" s="989"/>
      <c r="V130" s="989"/>
      <c r="W130" s="989"/>
      <c r="X130" s="989"/>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3" t="s">
        <v>405</v>
      </c>
      <c r="AM134" s="893"/>
      <c r="AN134" s="893"/>
      <c r="AO134" s="893"/>
      <c r="AP134" s="893"/>
      <c r="AQ134" s="893"/>
      <c r="AR134" s="893"/>
      <c r="AS134" s="893"/>
      <c r="AT134" s="893"/>
      <c r="AU134" s="893"/>
      <c r="AV134" s="893"/>
      <c r="AW134" s="893"/>
      <c r="AX134" s="893"/>
      <c r="AY134" s="893"/>
      <c r="AZ134" s="893"/>
      <c r="BA134" s="893"/>
      <c r="BB134" s="893"/>
      <c r="BC134" s="893"/>
      <c r="BD134" s="893"/>
      <c r="BE134" s="893"/>
      <c r="BF134" s="893"/>
      <c r="BG134" s="893"/>
      <c r="BH134" s="893"/>
      <c r="BI134" s="893"/>
      <c r="BJ134" s="893"/>
      <c r="BK134" s="893"/>
      <c r="BL134" s="893"/>
      <c r="BM134" s="893"/>
      <c r="BN134" s="893"/>
      <c r="BO134" s="893"/>
      <c r="BP134" s="893"/>
      <c r="BQ134" s="893"/>
      <c r="BR134" s="893"/>
      <c r="BS134" s="893"/>
      <c r="BT134" s="893"/>
      <c r="BU134" s="893"/>
    </row>
    <row r="135" spans="1:73" s="301" customFormat="1" ht="22.5" customHeight="1">
      <c r="A135" s="424" t="s">
        <v>404</v>
      </c>
      <c r="B135" s="990" t="s">
        <v>474</v>
      </c>
      <c r="C135" s="990"/>
      <c r="D135" s="990"/>
      <c r="E135" s="990"/>
      <c r="F135" s="990"/>
      <c r="G135" s="990"/>
      <c r="H135" s="990"/>
      <c r="I135" s="990"/>
      <c r="J135" s="990"/>
      <c r="K135" s="990"/>
      <c r="L135" s="990"/>
      <c r="M135" s="990"/>
      <c r="N135" s="990"/>
      <c r="O135" s="990"/>
      <c r="P135" s="990"/>
      <c r="Q135" s="990"/>
      <c r="R135" s="990"/>
      <c r="S135" s="990"/>
      <c r="T135" s="990"/>
      <c r="U135" s="990"/>
      <c r="V135" s="990"/>
      <c r="W135" s="990"/>
      <c r="X135" s="990"/>
      <c r="Y135" s="990"/>
      <c r="Z135" s="990"/>
      <c r="AA135" s="990"/>
      <c r="AB135" s="990"/>
      <c r="AC135" s="990"/>
      <c r="AD135" s="990"/>
      <c r="AE135" s="990"/>
      <c r="AF135" s="990"/>
      <c r="AG135" s="990"/>
      <c r="AH135" s="990"/>
      <c r="AI135" s="990"/>
      <c r="AJ135" s="990"/>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24">
        <f>S139+S142</f>
        <v>8640000</v>
      </c>
      <c r="T137" s="925"/>
      <c r="U137" s="925"/>
      <c r="V137" s="925"/>
      <c r="W137" s="925"/>
      <c r="X137" s="316" t="s">
        <v>1</v>
      </c>
      <c r="Y137" s="506"/>
      <c r="Z137" s="506"/>
      <c r="AA137" s="506"/>
      <c r="AB137" s="507"/>
      <c r="AC137" s="275"/>
      <c r="AD137" s="275"/>
      <c r="AE137" s="275"/>
      <c r="AF137" s="275"/>
      <c r="AG137" s="275"/>
      <c r="AH137" s="275"/>
      <c r="AI137" s="275"/>
      <c r="AK137" s="275"/>
    </row>
    <row r="138" spans="1:73" ht="23.25" customHeight="1" thickBot="1">
      <c r="A138" s="982" t="s">
        <v>439</v>
      </c>
      <c r="B138" s="982"/>
      <c r="C138" s="982"/>
      <c r="D138" s="982"/>
      <c r="E138" s="982"/>
      <c r="F138" s="982"/>
      <c r="G138" s="982"/>
      <c r="H138" s="982"/>
      <c r="I138" s="982"/>
      <c r="J138" s="982"/>
      <c r="K138" s="982"/>
      <c r="L138" s="982"/>
      <c r="M138" s="982"/>
      <c r="N138" s="982"/>
      <c r="O138" s="982"/>
      <c r="P138" s="982"/>
      <c r="Q138" s="982"/>
      <c r="R138" s="982"/>
      <c r="S138" s="983"/>
      <c r="T138" s="983"/>
      <c r="U138" s="983"/>
      <c r="V138" s="983"/>
      <c r="W138" s="983"/>
      <c r="X138" s="982"/>
      <c r="Y138" s="982"/>
      <c r="Z138" s="982"/>
      <c r="AA138" s="982"/>
      <c r="AB138" s="982"/>
      <c r="AC138" s="982"/>
      <c r="AD138" s="982"/>
      <c r="AE138" s="333"/>
      <c r="AF138" s="349"/>
      <c r="AG138" s="349"/>
      <c r="AH138" s="349"/>
      <c r="AI138" s="349"/>
      <c r="AJ138" s="349"/>
      <c r="AK138" s="349"/>
    </row>
    <row r="139" spans="1:73" ht="19.5" customHeight="1" thickBot="1">
      <c r="A139" s="1112" t="s">
        <v>286</v>
      </c>
      <c r="B139" s="836"/>
      <c r="C139" s="335" t="s">
        <v>288</v>
      </c>
      <c r="D139" s="335"/>
      <c r="E139" s="335"/>
      <c r="F139" s="335"/>
      <c r="G139" s="335"/>
      <c r="H139" s="335"/>
      <c r="I139" s="335"/>
      <c r="J139" s="335"/>
      <c r="K139" s="335"/>
      <c r="L139" s="335"/>
      <c r="M139" s="335"/>
      <c r="N139" s="335"/>
      <c r="O139" s="335"/>
      <c r="P139" s="335"/>
      <c r="Q139" s="335"/>
      <c r="R139" s="335"/>
      <c r="S139" s="905">
        <v>7560000</v>
      </c>
      <c r="T139" s="906"/>
      <c r="U139" s="906"/>
      <c r="V139" s="906"/>
      <c r="W139" s="907"/>
      <c r="X139" s="316" t="s">
        <v>1</v>
      </c>
      <c r="Y139" s="508"/>
      <c r="Z139" s="504"/>
      <c r="AA139" s="509"/>
      <c r="AB139" s="510"/>
      <c r="AC139" s="510"/>
      <c r="AD139" s="511"/>
      <c r="AE139" s="984" t="s">
        <v>291</v>
      </c>
      <c r="AF139" s="349"/>
      <c r="AH139" s="349"/>
      <c r="AJ139" s="349"/>
      <c r="AK139" s="349"/>
    </row>
    <row r="140" spans="1:73" ht="19.5" customHeight="1" thickBot="1">
      <c r="A140" s="837"/>
      <c r="B140" s="838"/>
      <c r="C140" s="512"/>
      <c r="D140" s="978" t="s">
        <v>473</v>
      </c>
      <c r="E140" s="978"/>
      <c r="F140" s="978"/>
      <c r="G140" s="978"/>
      <c r="H140" s="978"/>
      <c r="I140" s="978"/>
      <c r="J140" s="978"/>
      <c r="K140" s="978"/>
      <c r="L140" s="978"/>
      <c r="M140" s="978"/>
      <c r="N140" s="978"/>
      <c r="O140" s="978"/>
      <c r="P140" s="978"/>
      <c r="Q140" s="978"/>
      <c r="R140" s="978"/>
      <c r="S140" s="908">
        <v>5320000</v>
      </c>
      <c r="T140" s="909"/>
      <c r="U140" s="909"/>
      <c r="V140" s="909"/>
      <c r="W140" s="910"/>
      <c r="X140" s="513" t="s">
        <v>1</v>
      </c>
      <c r="Y140" s="514" t="s">
        <v>30</v>
      </c>
      <c r="Z140" s="985">
        <f>IFERROR(S140/S139*100,0)</f>
        <v>70.370370370370367</v>
      </c>
      <c r="AA140" s="986"/>
      <c r="AB140" s="987"/>
      <c r="AC140" s="515" t="s">
        <v>31</v>
      </c>
      <c r="AD140" s="516" t="s">
        <v>212</v>
      </c>
      <c r="AE140" s="984"/>
      <c r="AF140" s="317" t="str">
        <f>IF(X19="○", IF(Z140=0,"",IF(Z140&gt;=200/3,"○","×")), "")</f>
        <v>○</v>
      </c>
      <c r="AG140" s="1008"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7">
        <f>S140/Y148</f>
        <v>443333.33333333331</v>
      </c>
      <c r="U141" s="1007"/>
      <c r="V141" s="1007"/>
      <c r="W141" s="519" t="s">
        <v>1</v>
      </c>
      <c r="X141" s="520" t="s">
        <v>31</v>
      </c>
      <c r="Y141" s="521"/>
      <c r="Z141" s="522"/>
      <c r="AA141" s="523"/>
      <c r="AB141" s="1006"/>
      <c r="AC141" s="1006"/>
      <c r="AD141" s="524"/>
      <c r="AE141" s="984"/>
      <c r="AF141" s="525"/>
      <c r="AG141" s="1008"/>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05">
        <v>1080000</v>
      </c>
      <c r="T142" s="906"/>
      <c r="U142" s="906"/>
      <c r="V142" s="906"/>
      <c r="W142" s="907"/>
      <c r="X142" s="528" t="s">
        <v>1</v>
      </c>
      <c r="Y142" s="508"/>
      <c r="Z142" s="504"/>
      <c r="AA142" s="529"/>
      <c r="AB142" s="530"/>
      <c r="AC142" s="530"/>
      <c r="AD142" s="511"/>
      <c r="AE142" s="984" t="s">
        <v>291</v>
      </c>
      <c r="AF142" s="253"/>
      <c r="AG142" s="1008"/>
      <c r="AH142" s="349"/>
      <c r="AI142" s="349"/>
      <c r="AJ142" s="349"/>
      <c r="AK142" s="349"/>
    </row>
    <row r="143" spans="1:73" ht="19.5" customHeight="1" thickBot="1">
      <c r="A143" s="837"/>
      <c r="B143" s="838"/>
      <c r="C143" s="512"/>
      <c r="D143" s="978" t="s">
        <v>473</v>
      </c>
      <c r="E143" s="978"/>
      <c r="F143" s="978"/>
      <c r="G143" s="978"/>
      <c r="H143" s="978"/>
      <c r="I143" s="978"/>
      <c r="J143" s="978"/>
      <c r="K143" s="978"/>
      <c r="L143" s="978"/>
      <c r="M143" s="978"/>
      <c r="N143" s="978"/>
      <c r="O143" s="978"/>
      <c r="P143" s="978"/>
      <c r="Q143" s="978"/>
      <c r="R143" s="978"/>
      <c r="S143" s="908">
        <v>740000</v>
      </c>
      <c r="T143" s="909"/>
      <c r="U143" s="909"/>
      <c r="V143" s="909"/>
      <c r="W143" s="910"/>
      <c r="X143" s="531" t="s">
        <v>1</v>
      </c>
      <c r="Y143" s="532" t="s">
        <v>30</v>
      </c>
      <c r="Z143" s="979">
        <f>IFERROR(S143/S142*100,0)</f>
        <v>68.518518518518519</v>
      </c>
      <c r="AA143" s="980"/>
      <c r="AB143" s="981"/>
      <c r="AC143" s="533" t="s">
        <v>31</v>
      </c>
      <c r="AD143" s="516" t="s">
        <v>212</v>
      </c>
      <c r="AE143" s="984"/>
      <c r="AF143" s="317" t="str">
        <f>IF(X19="○", IF(Z143=0,"",IF(Z143&gt;=200/3,"○","×")),"")</f>
        <v>○</v>
      </c>
      <c r="AG143" s="1008"/>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100">
        <f>S143/Y148</f>
        <v>61666.666666666664</v>
      </c>
      <c r="U144" s="1100"/>
      <c r="V144" s="1100"/>
      <c r="W144" s="535" t="s">
        <v>1</v>
      </c>
      <c r="X144" s="536" t="s">
        <v>31</v>
      </c>
      <c r="Y144" s="521"/>
      <c r="Z144" s="522"/>
      <c r="AA144" s="523"/>
      <c r="AB144" s="1006"/>
      <c r="AC144" s="1006"/>
      <c r="AD144" s="524"/>
      <c r="AE144" s="984"/>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3" t="s">
        <v>346</v>
      </c>
      <c r="B148" s="874"/>
      <c r="C148" s="874"/>
      <c r="D148" s="874"/>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4"/>
      <c r="G150" s="874"/>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5"/>
      <c r="AG150" s="1005"/>
      <c r="AH150" s="1005"/>
      <c r="AI150" s="1005"/>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3" t="s">
        <v>488</v>
      </c>
      <c r="C160" s="893"/>
      <c r="D160" s="893"/>
      <c r="E160" s="893"/>
      <c r="F160" s="893"/>
      <c r="G160" s="893"/>
      <c r="H160" s="893"/>
      <c r="I160" s="893"/>
      <c r="J160" s="893"/>
      <c r="K160" s="893"/>
      <c r="L160" s="893"/>
      <c r="M160" s="893"/>
      <c r="N160" s="893"/>
      <c r="O160" s="893"/>
      <c r="P160" s="893"/>
      <c r="Q160" s="893"/>
      <c r="R160" s="893"/>
      <c r="S160" s="893"/>
      <c r="T160" s="893"/>
      <c r="U160" s="893"/>
      <c r="V160" s="893"/>
      <c r="W160" s="893"/>
      <c r="X160" s="893"/>
      <c r="Y160" s="893"/>
      <c r="Z160" s="893"/>
      <c r="AA160" s="893"/>
      <c r="AB160" s="893"/>
      <c r="AC160" s="893"/>
      <c r="AD160" s="893"/>
      <c r="AE160" s="893"/>
      <c r="AF160" s="893"/>
      <c r="AG160" s="893"/>
      <c r="AH160" s="893"/>
      <c r="AI160" s="893"/>
      <c r="AJ160" s="893"/>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15" t="s">
        <v>489</v>
      </c>
      <c r="C162" s="915"/>
      <c r="D162" s="915"/>
      <c r="E162" s="915"/>
      <c r="F162" s="915"/>
      <c r="G162" s="915"/>
      <c r="H162" s="915"/>
      <c r="I162" s="915"/>
      <c r="J162" s="915"/>
      <c r="K162" s="915"/>
      <c r="L162" s="915"/>
      <c r="M162" s="915"/>
      <c r="N162" s="915"/>
      <c r="O162" s="915"/>
      <c r="P162" s="915"/>
      <c r="Q162" s="915"/>
      <c r="R162" s="915"/>
      <c r="S162" s="915"/>
      <c r="T162" s="915"/>
      <c r="U162" s="915"/>
      <c r="V162" s="915"/>
      <c r="W162" s="915"/>
      <c r="X162" s="915"/>
      <c r="Y162" s="915"/>
      <c r="Z162" s="915"/>
      <c r="AA162" s="915"/>
      <c r="AB162" s="915"/>
      <c r="AC162" s="915"/>
      <c r="AD162" s="915"/>
      <c r="AE162" s="915"/>
      <c r="AF162" s="915"/>
      <c r="AG162" s="915"/>
      <c r="AH162" s="915"/>
      <c r="AI162" s="915"/>
      <c r="AJ162" s="915"/>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883" t="s">
        <v>41</v>
      </c>
      <c r="F164" s="884"/>
      <c r="G164" s="884"/>
      <c r="H164" s="884"/>
      <c r="I164" s="884"/>
      <c r="J164" s="884"/>
      <c r="K164" s="884"/>
      <c r="L164" s="884"/>
      <c r="M164" s="884"/>
      <c r="N164" s="884"/>
      <c r="O164" s="884"/>
      <c r="P164" s="884"/>
      <c r="Q164" s="884"/>
      <c r="R164" s="884"/>
      <c r="S164" s="884"/>
      <c r="T164" s="884"/>
      <c r="U164" s="884"/>
      <c r="V164" s="884"/>
      <c r="W164" s="884"/>
      <c r="X164" s="884"/>
      <c r="Y164" s="884"/>
      <c r="Z164" s="884"/>
      <c r="AA164" s="884"/>
      <c r="AB164" s="884"/>
      <c r="AC164" s="884"/>
      <c r="AD164" s="884"/>
      <c r="AE164" s="884"/>
      <c r="AF164" s="884"/>
      <c r="AG164" s="884"/>
      <c r="AH164" s="884"/>
      <c r="AI164" s="885"/>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8" t="s">
        <v>193</v>
      </c>
      <c r="B165" s="895"/>
      <c r="C165" s="895"/>
      <c r="D165" s="999"/>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65"/>
      <c r="AM165" s="866"/>
      <c r="AN165" s="866"/>
      <c r="AO165" s="866"/>
      <c r="AP165" s="866"/>
      <c r="AQ165" s="866"/>
      <c r="AR165" s="866"/>
      <c r="AS165" s="866"/>
      <c r="AT165" s="866"/>
      <c r="AU165" s="866"/>
      <c r="AV165" s="867"/>
      <c r="AW165" s="256"/>
    </row>
    <row r="166" spans="1:49" s="255" customFormat="1" ht="13.5" customHeight="1" thickBot="1">
      <c r="A166" s="1000"/>
      <c r="B166" s="896"/>
      <c r="C166" s="896"/>
      <c r="D166" s="1001"/>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1000"/>
      <c r="B167" s="896"/>
      <c r="C167" s="896"/>
      <c r="D167" s="1001"/>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1002"/>
      <c r="B168" s="1003"/>
      <c r="C168" s="1003"/>
      <c r="D168" s="1004"/>
      <c r="E168" s="232" t="b">
        <v>0</v>
      </c>
      <c r="F168" s="941" t="s">
        <v>200</v>
      </c>
      <c r="G168" s="941"/>
      <c r="H168" s="941"/>
      <c r="I168" s="941"/>
      <c r="J168" s="941"/>
      <c r="K168" s="941"/>
      <c r="L168" s="941"/>
      <c r="M168" s="941"/>
      <c r="N168" s="941"/>
      <c r="O168" s="941"/>
      <c r="P168" s="941"/>
      <c r="Q168" s="941"/>
      <c r="R168" s="941"/>
      <c r="S168" s="941"/>
      <c r="T168" s="941"/>
      <c r="U168" s="941"/>
      <c r="V168" s="941"/>
      <c r="W168" s="941"/>
      <c r="X168" s="941"/>
      <c r="Y168" s="941"/>
      <c r="Z168" s="941"/>
      <c r="AA168" s="941"/>
      <c r="AB168" s="941"/>
      <c r="AC168" s="941"/>
      <c r="AD168" s="941"/>
      <c r="AE168" s="941"/>
      <c r="AF168" s="941"/>
      <c r="AG168" s="941"/>
      <c r="AH168" s="941"/>
      <c r="AI168" s="941"/>
      <c r="AJ168" s="557"/>
      <c r="AK168" s="455"/>
      <c r="AL168" s="491"/>
      <c r="AM168" s="256"/>
      <c r="AN168" s="256"/>
      <c r="AO168" s="256"/>
      <c r="AP168" s="256"/>
      <c r="AQ168" s="256"/>
      <c r="AR168" s="256"/>
      <c r="AS168" s="256"/>
      <c r="AT168" s="256"/>
      <c r="AU168" s="256"/>
      <c r="AV168" s="256"/>
      <c r="AW168" s="256"/>
    </row>
    <row r="169" spans="1:49" s="255" customFormat="1" ht="24.75" customHeight="1">
      <c r="A169" s="998" t="s">
        <v>194</v>
      </c>
      <c r="B169" s="895"/>
      <c r="C169" s="895"/>
      <c r="D169" s="999"/>
      <c r="E169" s="233" t="b">
        <v>1</v>
      </c>
      <c r="F169" s="996" t="s">
        <v>175</v>
      </c>
      <c r="G169" s="996"/>
      <c r="H169" s="996"/>
      <c r="I169" s="996"/>
      <c r="J169" s="996"/>
      <c r="K169" s="996"/>
      <c r="L169" s="996"/>
      <c r="M169" s="996"/>
      <c r="N169" s="996"/>
      <c r="O169" s="996"/>
      <c r="P169" s="996"/>
      <c r="Q169" s="996"/>
      <c r="R169" s="996"/>
      <c r="S169" s="996"/>
      <c r="T169" s="996"/>
      <c r="U169" s="996"/>
      <c r="V169" s="996"/>
      <c r="W169" s="996"/>
      <c r="X169" s="996"/>
      <c r="Y169" s="996"/>
      <c r="Z169" s="996"/>
      <c r="AA169" s="996"/>
      <c r="AB169" s="996"/>
      <c r="AC169" s="996"/>
      <c r="AD169" s="996"/>
      <c r="AE169" s="996"/>
      <c r="AF169" s="996"/>
      <c r="AG169" s="996"/>
      <c r="AH169" s="996"/>
      <c r="AI169" s="996"/>
      <c r="AJ169" s="558"/>
      <c r="AK169" s="455"/>
      <c r="AL169" s="491"/>
      <c r="AM169" s="256"/>
      <c r="AN169" s="256"/>
      <c r="AO169" s="256"/>
      <c r="AP169" s="256"/>
      <c r="AQ169" s="256"/>
      <c r="AR169" s="256"/>
      <c r="AS169" s="256"/>
      <c r="AT169" s="256"/>
      <c r="AU169" s="256"/>
      <c r="AV169" s="256"/>
      <c r="AW169" s="256"/>
    </row>
    <row r="170" spans="1:49" s="255" customFormat="1" ht="13.5" customHeight="1">
      <c r="A170" s="1000"/>
      <c r="B170" s="896"/>
      <c r="C170" s="896"/>
      <c r="D170" s="1001"/>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1000"/>
      <c r="B171" s="896"/>
      <c r="C171" s="896"/>
      <c r="D171" s="1001"/>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1002"/>
      <c r="B172" s="1003"/>
      <c r="C172" s="1003"/>
      <c r="D172" s="1004"/>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8" t="s">
        <v>195</v>
      </c>
      <c r="B173" s="895"/>
      <c r="C173" s="895"/>
      <c r="D173" s="999"/>
      <c r="E173" s="234" t="b">
        <v>1</v>
      </c>
      <c r="F173" s="996" t="s">
        <v>179</v>
      </c>
      <c r="G173" s="996"/>
      <c r="H173" s="996"/>
      <c r="I173" s="996"/>
      <c r="J173" s="996"/>
      <c r="K173" s="996"/>
      <c r="L173" s="996"/>
      <c r="M173" s="996"/>
      <c r="N173" s="996"/>
      <c r="O173" s="996"/>
      <c r="P173" s="996"/>
      <c r="Q173" s="996"/>
      <c r="R173" s="996"/>
      <c r="S173" s="996"/>
      <c r="T173" s="996"/>
      <c r="U173" s="996"/>
      <c r="V173" s="996"/>
      <c r="W173" s="996"/>
      <c r="X173" s="996"/>
      <c r="Y173" s="996"/>
      <c r="Z173" s="996"/>
      <c r="AA173" s="996"/>
      <c r="AB173" s="996"/>
      <c r="AC173" s="996"/>
      <c r="AD173" s="996"/>
      <c r="AE173" s="996"/>
      <c r="AF173" s="996"/>
      <c r="AG173" s="996"/>
      <c r="AH173" s="996"/>
      <c r="AI173" s="996"/>
      <c r="AJ173" s="559"/>
      <c r="AK173" s="455"/>
      <c r="AL173" s="256"/>
      <c r="AM173" s="256"/>
      <c r="AN173" s="256"/>
      <c r="AO173" s="256"/>
      <c r="AP173" s="256"/>
      <c r="AQ173" s="256"/>
      <c r="AR173" s="256"/>
      <c r="AS173" s="256"/>
      <c r="AT173" s="256"/>
      <c r="AU173" s="256"/>
      <c r="AV173" s="256"/>
      <c r="AW173" s="256"/>
    </row>
    <row r="174" spans="1:49" s="255" customFormat="1" ht="22.5" customHeight="1">
      <c r="A174" s="1000"/>
      <c r="B174" s="896"/>
      <c r="C174" s="896"/>
      <c r="D174" s="1001"/>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1000"/>
      <c r="B175" s="896"/>
      <c r="C175" s="896"/>
      <c r="D175" s="1001"/>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1002"/>
      <c r="B176" s="1003"/>
      <c r="C176" s="1003"/>
      <c r="D176" s="1004"/>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8" t="s">
        <v>196</v>
      </c>
      <c r="B177" s="895"/>
      <c r="C177" s="895"/>
      <c r="D177" s="999"/>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1000"/>
      <c r="B178" s="896"/>
      <c r="C178" s="896"/>
      <c r="D178" s="1001"/>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1000"/>
      <c r="B179" s="896"/>
      <c r="C179" s="896"/>
      <c r="D179" s="1001"/>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1002"/>
      <c r="B180" s="1003"/>
      <c r="C180" s="1003"/>
      <c r="D180" s="1004"/>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8" t="s">
        <v>197</v>
      </c>
      <c r="B181" s="895"/>
      <c r="C181" s="895"/>
      <c r="D181" s="999"/>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1000"/>
      <c r="B182" s="896"/>
      <c r="C182" s="896"/>
      <c r="D182" s="1001"/>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1000"/>
      <c r="B183" s="896"/>
      <c r="C183" s="896"/>
      <c r="D183" s="1001"/>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1002"/>
      <c r="B184" s="1003"/>
      <c r="C184" s="1003"/>
      <c r="D184" s="1004"/>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8" t="s">
        <v>198</v>
      </c>
      <c r="B185" s="895"/>
      <c r="C185" s="895"/>
      <c r="D185" s="999"/>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1000"/>
      <c r="B186" s="896"/>
      <c r="C186" s="896"/>
      <c r="D186" s="1001"/>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1000"/>
      <c r="B187" s="896"/>
      <c r="C187" s="896"/>
      <c r="D187" s="1001"/>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1002"/>
      <c r="B188" s="1003"/>
      <c r="C188" s="1003"/>
      <c r="D188" s="1004"/>
      <c r="E188" s="236" t="b">
        <v>0</v>
      </c>
      <c r="F188" s="1095" t="s">
        <v>192</v>
      </c>
      <c r="G188" s="1095"/>
      <c r="H188" s="1095"/>
      <c r="I188" s="1095"/>
      <c r="J188" s="1095"/>
      <c r="K188" s="1095"/>
      <c r="L188" s="1095"/>
      <c r="M188" s="1095"/>
      <c r="N188" s="1095"/>
      <c r="O188" s="1095"/>
      <c r="P188" s="1095"/>
      <c r="Q188" s="1095"/>
      <c r="R188" s="1095"/>
      <c r="S188" s="1095"/>
      <c r="T188" s="1095"/>
      <c r="U188" s="1095"/>
      <c r="V188" s="1095"/>
      <c r="W188" s="1095"/>
      <c r="X188" s="1095"/>
      <c r="Y188" s="1095"/>
      <c r="Z188" s="1095"/>
      <c r="AA188" s="1095"/>
      <c r="AB188" s="1095"/>
      <c r="AC188" s="1095"/>
      <c r="AD188" s="1095"/>
      <c r="AE188" s="1095"/>
      <c r="AF188" s="1095"/>
      <c r="AG188" s="1095"/>
      <c r="AH188" s="1095"/>
      <c r="AI188" s="109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942" t="s">
        <v>51</v>
      </c>
      <c r="Z194" s="943"/>
      <c r="AA194" s="943"/>
      <c r="AB194" s="943"/>
      <c r="AC194" s="943"/>
      <c r="AD194" s="943"/>
      <c r="AE194" s="943"/>
      <c r="AF194" s="943"/>
      <c r="AG194" s="943"/>
      <c r="AH194" s="943"/>
      <c r="AI194" s="943"/>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6" t="s">
        <v>53</v>
      </c>
      <c r="Z195" s="887"/>
      <c r="AA195" s="887"/>
      <c r="AB195" s="887"/>
      <c r="AC195" s="887"/>
      <c r="AD195" s="887"/>
      <c r="AE195" s="887"/>
      <c r="AF195" s="887"/>
      <c r="AG195" s="887"/>
      <c r="AH195" s="887"/>
      <c r="AI195" s="887"/>
      <c r="AJ195" s="888"/>
      <c r="AK195" s="241"/>
      <c r="AL195" s="865"/>
      <c r="AM195" s="866"/>
      <c r="AN195" s="866"/>
      <c r="AO195" s="866"/>
      <c r="AP195" s="866"/>
      <c r="AQ195" s="866"/>
      <c r="AR195" s="866"/>
      <c r="AS195" s="866"/>
      <c r="AT195" s="866"/>
      <c r="AU195" s="866"/>
      <c r="AV195" s="86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5" t="s">
        <v>54</v>
      </c>
      <c r="Z196" s="876"/>
      <c r="AA196" s="876"/>
      <c r="AB196" s="876"/>
      <c r="AC196" s="876"/>
      <c r="AD196" s="876"/>
      <c r="AE196" s="876"/>
      <c r="AF196" s="876"/>
      <c r="AG196" s="876"/>
      <c r="AH196" s="876"/>
      <c r="AI196" s="876"/>
      <c r="AJ196" s="877"/>
      <c r="AK196" s="241"/>
      <c r="AL196" s="865"/>
      <c r="AM196" s="866"/>
      <c r="AN196" s="866"/>
      <c r="AO196" s="866"/>
      <c r="AP196" s="866"/>
      <c r="AQ196" s="866"/>
      <c r="AR196" s="866"/>
      <c r="AS196" s="866"/>
      <c r="AT196" s="866"/>
      <c r="AU196" s="866"/>
      <c r="AV196" s="86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5" t="s">
        <v>141</v>
      </c>
      <c r="Z197" s="876"/>
      <c r="AA197" s="876"/>
      <c r="AB197" s="876"/>
      <c r="AC197" s="876"/>
      <c r="AD197" s="876"/>
      <c r="AE197" s="876"/>
      <c r="AF197" s="876"/>
      <c r="AG197" s="876"/>
      <c r="AH197" s="876"/>
      <c r="AI197" s="876"/>
      <c r="AJ197" s="877"/>
      <c r="AK197" s="241"/>
      <c r="AL197" s="830"/>
      <c r="AM197" s="831"/>
      <c r="AN197" s="831"/>
      <c r="AO197" s="831"/>
      <c r="AP197" s="831"/>
      <c r="AQ197" s="831"/>
      <c r="AR197" s="831"/>
      <c r="AS197" s="831"/>
      <c r="AT197" s="831"/>
      <c r="AU197" s="831"/>
      <c r="AV197" s="832"/>
      <c r="AW197" s="256"/>
    </row>
    <row r="198" spans="1:49" s="255" customFormat="1" ht="26.25" customHeight="1">
      <c r="A198" s="238" t="b">
        <v>1</v>
      </c>
      <c r="B198" s="1017" t="s">
        <v>462</v>
      </c>
      <c r="C198" s="1017"/>
      <c r="D198" s="1017"/>
      <c r="E198" s="1017"/>
      <c r="F198" s="1017"/>
      <c r="G198" s="1017"/>
      <c r="H198" s="1017"/>
      <c r="I198" s="1017"/>
      <c r="J198" s="1017"/>
      <c r="K198" s="1017"/>
      <c r="L198" s="1017"/>
      <c r="M198" s="1017"/>
      <c r="N198" s="1017"/>
      <c r="O198" s="1017"/>
      <c r="P198" s="1017"/>
      <c r="Q198" s="1017"/>
      <c r="R198" s="1017"/>
      <c r="S198" s="1017"/>
      <c r="T198" s="1017"/>
      <c r="U198" s="1017"/>
      <c r="V198" s="1017"/>
      <c r="W198" s="1017"/>
      <c r="X198" s="1099"/>
      <c r="Y198" s="875" t="s">
        <v>157</v>
      </c>
      <c r="Z198" s="876"/>
      <c r="AA198" s="876"/>
      <c r="AB198" s="876"/>
      <c r="AC198" s="876"/>
      <c r="AD198" s="876"/>
      <c r="AE198" s="876"/>
      <c r="AF198" s="876"/>
      <c r="AG198" s="876"/>
      <c r="AH198" s="876"/>
      <c r="AI198" s="876"/>
      <c r="AJ198" s="877"/>
      <c r="AK198" s="241"/>
      <c r="AL198" s="256"/>
      <c r="AM198" s="256"/>
      <c r="AN198" s="256"/>
      <c r="AO198" s="256"/>
      <c r="AP198" s="256"/>
      <c r="AQ198" s="256"/>
      <c r="AR198" s="256"/>
      <c r="AS198" s="256"/>
      <c r="AT198" s="256"/>
      <c r="AU198" s="256"/>
      <c r="AV198" s="256"/>
      <c r="AW198" s="256"/>
    </row>
    <row r="199" spans="1:49" s="255" customFormat="1" ht="23.25" customHeight="1">
      <c r="A199" s="238" t="b">
        <v>1</v>
      </c>
      <c r="B199" s="1092" t="s">
        <v>110</v>
      </c>
      <c r="C199" s="1092"/>
      <c r="D199" s="1092"/>
      <c r="E199" s="1092"/>
      <c r="F199" s="1092"/>
      <c r="G199" s="1092"/>
      <c r="H199" s="1092"/>
      <c r="I199" s="1092"/>
      <c r="J199" s="1092"/>
      <c r="K199" s="1092"/>
      <c r="L199" s="1092"/>
      <c r="M199" s="1092"/>
      <c r="N199" s="1092"/>
      <c r="O199" s="1092"/>
      <c r="P199" s="1092"/>
      <c r="Q199" s="1092"/>
      <c r="R199" s="1092"/>
      <c r="S199" s="1092"/>
      <c r="T199" s="1092"/>
      <c r="U199" s="1092"/>
      <c r="V199" s="1092"/>
      <c r="W199" s="1092"/>
      <c r="X199" s="1093"/>
      <c r="Y199" s="875" t="s">
        <v>112</v>
      </c>
      <c r="Z199" s="876"/>
      <c r="AA199" s="876"/>
      <c r="AB199" s="876"/>
      <c r="AC199" s="876"/>
      <c r="AD199" s="876"/>
      <c r="AE199" s="876"/>
      <c r="AF199" s="876"/>
      <c r="AG199" s="876"/>
      <c r="AH199" s="876"/>
      <c r="AI199" s="876"/>
      <c r="AJ199" s="877"/>
      <c r="AK199" s="241"/>
      <c r="AL199" s="256"/>
      <c r="AM199" s="256"/>
      <c r="AN199" s="256"/>
      <c r="AO199" s="256"/>
      <c r="AP199" s="256"/>
      <c r="AQ199" s="256"/>
      <c r="AR199" s="256"/>
      <c r="AS199" s="256"/>
      <c r="AT199" s="256"/>
      <c r="AU199" s="256"/>
      <c r="AV199" s="256"/>
      <c r="AW199" s="256"/>
    </row>
    <row r="200" spans="1:49" s="255" customFormat="1" ht="13.5" customHeight="1">
      <c r="A200" s="238" t="b">
        <v>1</v>
      </c>
      <c r="B200" s="1092" t="s">
        <v>111</v>
      </c>
      <c r="C200" s="1092"/>
      <c r="D200" s="1092"/>
      <c r="E200" s="1092"/>
      <c r="F200" s="1092"/>
      <c r="G200" s="1092"/>
      <c r="H200" s="1092"/>
      <c r="I200" s="1092"/>
      <c r="J200" s="1092"/>
      <c r="K200" s="1092"/>
      <c r="L200" s="1092"/>
      <c r="M200" s="1092"/>
      <c r="N200" s="1092"/>
      <c r="O200" s="1092"/>
      <c r="P200" s="1092"/>
      <c r="Q200" s="1092"/>
      <c r="R200" s="1092"/>
      <c r="S200" s="1092"/>
      <c r="T200" s="1092"/>
      <c r="U200" s="1092"/>
      <c r="V200" s="1092"/>
      <c r="W200" s="1092"/>
      <c r="X200" s="1093"/>
      <c r="Y200" s="1096" t="s">
        <v>113</v>
      </c>
      <c r="Z200" s="1097"/>
      <c r="AA200" s="1097"/>
      <c r="AB200" s="1097"/>
      <c r="AC200" s="1097"/>
      <c r="AD200" s="1097"/>
      <c r="AE200" s="1097"/>
      <c r="AF200" s="1097"/>
      <c r="AG200" s="1097"/>
      <c r="AH200" s="1097"/>
      <c r="AI200" s="1097"/>
      <c r="AJ200" s="109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3" t="s">
        <v>411</v>
      </c>
      <c r="B204" s="893"/>
      <c r="C204" s="893"/>
      <c r="D204" s="893"/>
      <c r="E204" s="893"/>
      <c r="F204" s="893"/>
      <c r="G204" s="893"/>
      <c r="H204" s="893"/>
      <c r="I204" s="893"/>
      <c r="J204" s="893"/>
      <c r="K204" s="893"/>
      <c r="L204" s="893"/>
      <c r="M204" s="893"/>
      <c r="N204" s="893"/>
      <c r="O204" s="893"/>
      <c r="P204" s="893"/>
      <c r="Q204" s="893"/>
      <c r="R204" s="893"/>
      <c r="S204" s="893"/>
      <c r="T204" s="893"/>
      <c r="U204" s="893"/>
      <c r="V204" s="893"/>
      <c r="W204" s="893"/>
      <c r="X204" s="893"/>
      <c r="Y204" s="893"/>
      <c r="Z204" s="893"/>
      <c r="AA204" s="893"/>
      <c r="AB204" s="893"/>
      <c r="AC204" s="893"/>
      <c r="AD204" s="893"/>
      <c r="AE204" s="893"/>
      <c r="AF204" s="893"/>
      <c r="AG204" s="893"/>
      <c r="AH204" s="893"/>
      <c r="AI204" s="893"/>
      <c r="AJ204" s="893"/>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82">
        <v>5</v>
      </c>
      <c r="E209" s="1083"/>
      <c r="F209" s="586" t="s">
        <v>4</v>
      </c>
      <c r="G209" s="1082" t="s">
        <v>370</v>
      </c>
      <c r="H209" s="1083"/>
      <c r="I209" s="586" t="s">
        <v>3</v>
      </c>
      <c r="J209" s="1082" t="s">
        <v>370</v>
      </c>
      <c r="K209" s="1083"/>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76" t="s">
        <v>73</v>
      </c>
      <c r="O210" s="1076"/>
      <c r="P210" s="1076"/>
      <c r="Q210" s="1077" t="s">
        <v>74</v>
      </c>
      <c r="R210" s="1077"/>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3" t="s">
        <v>341</v>
      </c>
      <c r="B217" s="1143"/>
      <c r="C217" s="1143"/>
      <c r="D217" s="1143"/>
      <c r="E217" s="1143"/>
      <c r="F217" s="1143"/>
      <c r="G217" s="1143"/>
      <c r="H217" s="1143"/>
      <c r="I217" s="1143"/>
      <c r="J217" s="1143"/>
      <c r="K217" s="1143"/>
      <c r="L217" s="1143"/>
      <c r="M217" s="1143"/>
      <c r="N217" s="1143"/>
      <c r="O217" s="1143"/>
      <c r="P217" s="1143"/>
      <c r="Q217" s="1143"/>
      <c r="R217" s="1143"/>
      <c r="S217" s="1143"/>
      <c r="T217" s="1143"/>
      <c r="U217" s="1143"/>
      <c r="V217" s="1143"/>
      <c r="W217" s="1143"/>
      <c r="X217" s="1143"/>
      <c r="Y217" s="1143"/>
      <c r="Z217" s="1143"/>
      <c r="AA217" s="1143"/>
      <c r="AB217" s="1143"/>
      <c r="AC217" s="1143"/>
      <c r="AD217" s="1143"/>
      <c r="AE217" s="1143"/>
      <c r="AF217" s="1143"/>
      <c r="AG217" s="1143"/>
      <c r="AH217" s="1143"/>
      <c r="AI217" s="1143"/>
      <c r="AJ217" s="1143"/>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3" t="s">
        <v>329</v>
      </c>
      <c r="B223" s="1143"/>
      <c r="C223" s="1143"/>
      <c r="D223" s="1143"/>
      <c r="E223" s="1143"/>
      <c r="F223" s="1143"/>
      <c r="G223" s="1143"/>
      <c r="H223" s="1143"/>
      <c r="I223" s="1143"/>
      <c r="J223" s="1143"/>
      <c r="K223" s="1143"/>
      <c r="L223" s="1143"/>
      <c r="M223" s="1143"/>
      <c r="N223" s="1143"/>
      <c r="O223" s="1143"/>
      <c r="P223" s="1143"/>
      <c r="Q223" s="1143"/>
      <c r="R223" s="1143"/>
      <c r="S223" s="1143"/>
      <c r="T223" s="1143"/>
      <c r="U223" s="1143"/>
      <c r="V223" s="1143"/>
      <c r="W223" s="1143"/>
      <c r="X223" s="1143"/>
      <c r="Y223" s="1143"/>
      <c r="Z223" s="1143"/>
      <c r="AA223" s="1143"/>
      <c r="AB223" s="1143"/>
      <c r="AC223" s="1143"/>
      <c r="AD223" s="1143"/>
      <c r="AE223" s="1143"/>
      <c r="AF223" s="1143"/>
      <c r="AG223" s="1143"/>
      <c r="AH223" s="1143"/>
      <c r="AI223" s="1143"/>
      <c r="AJ223" s="1143"/>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70" t="s">
        <v>450</v>
      </c>
      <c r="C227" s="1170"/>
      <c r="D227" s="1170"/>
      <c r="E227" s="1170"/>
      <c r="F227" s="1170"/>
      <c r="G227" s="1170"/>
      <c r="H227" s="1170"/>
      <c r="I227" s="1170"/>
      <c r="J227" s="1170"/>
      <c r="K227" s="1170"/>
      <c r="L227" s="1170"/>
      <c r="M227" s="1170"/>
      <c r="N227" s="1170"/>
      <c r="O227" s="1170"/>
      <c r="P227" s="1170"/>
      <c r="Q227" s="1170"/>
      <c r="R227" s="1170"/>
      <c r="S227" s="1170"/>
      <c r="T227" s="1170"/>
      <c r="U227" s="1170"/>
      <c r="V227" s="1170"/>
      <c r="W227" s="1170"/>
      <c r="X227" s="1170"/>
      <c r="Y227" s="1170"/>
      <c r="Z227" s="1170"/>
      <c r="AA227" s="1170"/>
      <c r="AB227" s="1170"/>
      <c r="AC227" s="1170"/>
      <c r="AD227" s="1170"/>
      <c r="AE227" s="1170"/>
      <c r="AF227" s="1170"/>
      <c r="AG227" s="1170"/>
      <c r="AH227" s="1170"/>
      <c r="AI227" s="1171"/>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3" t="s">
        <v>330</v>
      </c>
      <c r="B229" s="1143"/>
      <c r="C229" s="1143"/>
      <c r="D229" s="1143"/>
      <c r="E229" s="1143"/>
      <c r="F229" s="1143"/>
      <c r="G229" s="1143"/>
      <c r="H229" s="1143"/>
      <c r="I229" s="1143"/>
      <c r="J229" s="1143"/>
      <c r="K229" s="1143"/>
      <c r="L229" s="1143"/>
      <c r="M229" s="1143"/>
      <c r="N229" s="1143"/>
      <c r="O229" s="1143"/>
      <c r="P229" s="1143"/>
      <c r="Q229" s="1143"/>
      <c r="R229" s="1143"/>
      <c r="S229" s="1143"/>
      <c r="T229" s="1143"/>
      <c r="U229" s="1143"/>
      <c r="V229" s="1143"/>
      <c r="W229" s="1143"/>
      <c r="X229" s="1143"/>
      <c r="Y229" s="1143"/>
      <c r="Z229" s="1143"/>
      <c r="AA229" s="1143"/>
      <c r="AB229" s="1143"/>
      <c r="AC229" s="1143"/>
      <c r="AD229" s="1143"/>
      <c r="AE229" s="1143"/>
      <c r="AF229" s="1143"/>
      <c r="AG229" s="1143"/>
      <c r="AH229" s="1143"/>
      <c r="AI229" s="1143"/>
      <c r="AJ229" s="1143"/>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3" t="s">
        <v>331</v>
      </c>
      <c r="B239" s="1143"/>
      <c r="C239" s="1143"/>
      <c r="D239" s="1143"/>
      <c r="E239" s="1143"/>
      <c r="F239" s="1143"/>
      <c r="G239" s="1143"/>
      <c r="H239" s="1143"/>
      <c r="I239" s="1143"/>
      <c r="J239" s="1143"/>
      <c r="K239" s="1143"/>
      <c r="L239" s="1143"/>
      <c r="M239" s="1143"/>
      <c r="N239" s="1143"/>
      <c r="O239" s="1143"/>
      <c r="P239" s="1143"/>
      <c r="Q239" s="1143"/>
      <c r="R239" s="1143"/>
      <c r="S239" s="1143"/>
      <c r="T239" s="1143"/>
      <c r="U239" s="1143"/>
      <c r="V239" s="1143"/>
      <c r="W239" s="1143"/>
      <c r="X239" s="1143"/>
      <c r="Y239" s="1143"/>
      <c r="Z239" s="1143"/>
      <c r="AA239" s="1143"/>
      <c r="AB239" s="1143"/>
      <c r="AC239" s="1143"/>
      <c r="AD239" s="1143"/>
      <c r="AE239" s="1143"/>
      <c r="AF239" s="1143"/>
      <c r="AG239" s="1143"/>
      <c r="AH239" s="1143"/>
      <c r="AI239" s="1143"/>
      <c r="AJ239" s="1143"/>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3" t="s">
        <v>343</v>
      </c>
      <c r="B244" s="1143"/>
      <c r="C244" s="1143"/>
      <c r="D244" s="1143"/>
      <c r="E244" s="1143"/>
      <c r="F244" s="1143"/>
      <c r="G244" s="1143"/>
      <c r="H244" s="1143"/>
      <c r="I244" s="1143"/>
      <c r="J244" s="1143"/>
      <c r="K244" s="1143"/>
      <c r="L244" s="1143"/>
      <c r="M244" s="1143"/>
      <c r="N244" s="1143"/>
      <c r="O244" s="1143"/>
      <c r="P244" s="1143"/>
      <c r="Q244" s="1143"/>
      <c r="R244" s="1143"/>
      <c r="S244" s="1143"/>
      <c r="T244" s="1143"/>
      <c r="U244" s="1143"/>
      <c r="V244" s="1143"/>
      <c r="W244" s="1143"/>
      <c r="X244" s="1143"/>
      <c r="Y244" s="1143"/>
      <c r="Z244" s="1143"/>
      <c r="AA244" s="1143"/>
      <c r="AB244" s="1143"/>
      <c r="AC244" s="1143"/>
      <c r="AD244" s="1143"/>
      <c r="AE244" s="1143"/>
      <c r="AF244" s="1143"/>
      <c r="AG244" s="1143"/>
      <c r="AH244" s="1143"/>
      <c r="AI244" s="1143"/>
      <c r="AJ244" s="1143"/>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3" t="s">
        <v>290</v>
      </c>
      <c r="B247" s="1143"/>
      <c r="C247" s="1143"/>
      <c r="D247" s="1143"/>
      <c r="E247" s="1143"/>
      <c r="F247" s="1143"/>
      <c r="G247" s="1143"/>
      <c r="H247" s="1143"/>
      <c r="I247" s="1143"/>
      <c r="J247" s="1143"/>
      <c r="K247" s="1143"/>
      <c r="L247" s="1143"/>
      <c r="M247" s="1143"/>
      <c r="N247" s="1143"/>
      <c r="O247" s="1143"/>
      <c r="P247" s="1143"/>
      <c r="Q247" s="1143"/>
      <c r="R247" s="1143"/>
      <c r="S247" s="1143"/>
      <c r="T247" s="1143"/>
      <c r="U247" s="1143"/>
      <c r="V247" s="1143"/>
      <c r="W247" s="1143"/>
      <c r="X247" s="1143"/>
      <c r="Y247" s="1143"/>
      <c r="Z247" s="1143"/>
      <c r="AA247" s="1143"/>
      <c r="AB247" s="1143"/>
      <c r="AC247" s="1143"/>
      <c r="AD247" s="1143"/>
      <c r="AE247" s="1143"/>
      <c r="AF247" s="1143"/>
      <c r="AG247" s="1143"/>
      <c r="AH247" s="1143"/>
      <c r="AI247" s="1143"/>
      <c r="AJ247" s="1143"/>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2023-03-03T09:04:53Z</dcterms:modified>
</cp:coreProperties>
</file>