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2 常用\06H.P原稿\☆（R704以降)共通様式（体制状況一覧等）\"/>
    </mc:Choice>
  </mc:AlternateContent>
  <xr:revisionPtr revIDLastSave="0" documentId="13_ncr:1_{A6866A13-9C68-4739-94D2-098E5D359ECD}" xr6:coauthVersionLast="47" xr6:coauthVersionMax="47" xr10:uidLastSave="{00000000-0000-0000-0000-000000000000}"/>
  <bookViews>
    <workbookView xWindow="-120" yWindow="-120" windowWidth="20730" windowHeight="11160" tabRatio="935" xr2:uid="{31320AF1-06BD-4B8E-86DB-F1C07B4AA7D5}"/>
  </bookViews>
  <sheets>
    <sheet name="通所リハビリテーション" sheetId="491" r:id="rId1"/>
    <sheet name="介護予防通所リハビリテーション" sheetId="492" r:id="rId2"/>
    <sheet name="別紙●24" sheetId="66" state="hidden" r:id="rId3"/>
  </sheets>
  <externalReferences>
    <externalReference r:id="rId4"/>
    <externalReference r:id="rId5"/>
    <externalReference r:id="rId6"/>
    <externalReference r:id="rId7"/>
  </externalReferences>
  <definedNames>
    <definedName name="ｋ">#N/A</definedName>
    <definedName name="_xlnm.Print_Area" localSheetId="1">介護予防通所リハビリテーション!$A$1:$AF$23</definedName>
    <definedName name="_xlnm.Print_Area" localSheetId="0">通所リハビリテーション!$A$1:$AF$34</definedName>
    <definedName name="_xlnm.Print_Area" localSheetId="2">#N/A</definedName>
    <definedName name="_xlnm.Print_Titles" localSheetId="1">介護予防通所リハビリテーション!$1:$10</definedName>
    <definedName name="_xlnm.Print_Titles" localSheetId="0">通所リハビリテーション!$1:$10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1" i="491" l="1"/>
  <c r="AI22" i="492"/>
  <c r="AI21" i="492"/>
  <c r="AI20" i="492"/>
  <c r="AI19" i="492"/>
  <c r="AI18" i="492"/>
  <c r="AI17" i="492"/>
  <c r="AI16" i="492"/>
  <c r="AI15" i="492"/>
  <c r="AI14" i="492"/>
  <c r="AI13" i="492"/>
  <c r="AG12" i="492"/>
  <c r="AJ11" i="492"/>
  <c r="AI11" i="492"/>
  <c r="AG11" i="492"/>
  <c r="AG9" i="492"/>
  <c r="AI33" i="491"/>
  <c r="AI32" i="491"/>
  <c r="AI31" i="491"/>
  <c r="AI30" i="491"/>
  <c r="AI29" i="491"/>
  <c r="AI28" i="491"/>
  <c r="AI27" i="491"/>
  <c r="AI26" i="491"/>
  <c r="AI25" i="491"/>
  <c r="AI24" i="491"/>
  <c r="AI22" i="491"/>
  <c r="AI20" i="491"/>
  <c r="AI19" i="491"/>
  <c r="AI18" i="491"/>
  <c r="AI15" i="491"/>
  <c r="AI14" i="491"/>
  <c r="AI13" i="491"/>
  <c r="AG12" i="491"/>
  <c r="AJ11" i="491"/>
  <c r="AI11" i="491"/>
  <c r="AG11" i="491"/>
  <c r="AG9" i="491"/>
</calcChain>
</file>

<file path=xl/sharedStrings.xml><?xml version="1.0" encoding="utf-8"?>
<sst xmlns="http://schemas.openxmlformats.org/spreadsheetml/2006/main" count="428" uniqueCount="181">
  <si>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</si>
  <si>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</si>
  <si>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</si>
  <si>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</si>
  <si>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</si>
  <si>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</si>
  <si>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</si>
  <si>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</si>
  <si>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</si>
  <si>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</si>
  <si>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</si>
  <si>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</si>
  <si>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</si>
  <si>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</si>
  <si>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</si>
  <si>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</si>
  <si>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</si>
  <si>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</si>
  <si>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</si>
  <si>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</si>
  <si>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</si>
  <si>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</si>
  <si>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</si>
  <si>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</si>
  <si>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</si>
  <si>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</si>
  <si>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</si>
  <si>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</si>
  <si>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</si>
  <si>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</si>
  <si>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</si>
  <si>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</si>
  <si>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</si>
  <si>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</si>
  <si>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</si>
  <si>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</si>
  <si>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</si>
  <si>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</si>
  <si>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</si>
  <si>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</si>
  <si>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</si>
  <si>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</si>
  <si>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</si>
  <si>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</si>
  <si>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</si>
  <si>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</si>
  <si>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</si>
  <si>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</si>
  <si>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</si>
  <si>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</si>
  <si>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</si>
  <si>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</si>
  <si>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</si>
  <si>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</si>
  <si>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</si>
  <si>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</si>
  <si>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</si>
  <si>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</si>
  <si>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</si>
  <si>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</si>
  <si>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</si>
  <si>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</si>
  <si>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</si>
  <si>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</si>
  <si>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</si>
  <si>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</si>
  <si>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</si>
  <si>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</si>
  <si>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</si>
  <si>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</si>
  <si>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</si>
  <si>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</si>
  <si>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</si>
  <si>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</si>
  <si>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</si>
  <si>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</si>
  <si>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</si>
  <si>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</si>
  <si>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</si>
  <si>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</si>
  <si>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</si>
  <si>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</si>
  <si>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</si>
  <si>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</si>
  <si>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</si>
  <si>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</si>
  <si>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</si>
  <si>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</si>
  <si>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職員の欠員による減算の状況</t>
  </si>
  <si>
    <t>時間延長サービス体制</t>
    <rPh sb="0" eb="2">
      <t>ジカン</t>
    </rPh>
    <rPh sb="2" eb="4">
      <t>エンチョウ</t>
    </rPh>
    <rPh sb="8" eb="10">
      <t>タイセイ</t>
    </rPh>
    <phoneticPr fontId="1"/>
  </si>
  <si>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</si>
  <si>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</si>
  <si>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</si>
  <si>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</si>
  <si>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</si>
  <si>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</si>
  <si>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</si>
  <si>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</si>
  <si>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生活行為向上ﾘﾊﾋﾞﾘﾃｰｼｮﾝ実施加算</t>
    <rPh sb="0" eb="2">
      <t>セイカツ</t>
    </rPh>
    <rPh sb="2" eb="4">
      <t>コウイ</t>
    </rPh>
    <rPh sb="4" eb="6">
      <t>コウジョウ</t>
    </rPh>
    <rPh sb="16" eb="18">
      <t>ジッシ</t>
    </rPh>
    <rPh sb="19" eb="20">
      <t>カサン</t>
    </rPh>
    <phoneticPr fontId="1"/>
  </si>
  <si>
    <t>（別紙●）</t>
    <rPh sb="1" eb="3">
      <t>ベッシ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</si>
  <si>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</si>
  <si>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ﾘﾊﾋﾞﾘﾃｰｼｮﾝマネジメント加算</t>
    <rPh sb="16" eb="18">
      <t>カサン</t>
    </rPh>
    <phoneticPr fontId="2"/>
  </si>
  <si>
    <t>ﾘﾊﾋﾞﾘﾃｰｼｮﾝ提供体制加算</t>
    <rPh sb="10" eb="12">
      <t>テイキョウ</t>
    </rPh>
    <rPh sb="12" eb="14">
      <t>タイセイ</t>
    </rPh>
    <rPh sb="14" eb="16">
      <t>カサン</t>
    </rPh>
    <phoneticPr fontId="1"/>
  </si>
  <si>
    <t>そ　 　　の　 　　他　　 　該　　 　当　　 　す 　　　る 　　　体 　　　制 　　　等</t>
    <phoneticPr fontId="1"/>
  </si>
  <si>
    <t>職員の欠員による減算の状況</t>
    <phoneticPr fontId="1"/>
  </si>
  <si>
    <t>中重度者ケア体制加算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</si>
  <si>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</si>
  <si>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</si>
  <si>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提供サービス</t>
    <phoneticPr fontId="1"/>
  </si>
  <si>
    <t>通所リハビリテーション</t>
    <phoneticPr fontId="1"/>
  </si>
  <si>
    <t>感染症又は災害の発生を理由とする利用者数の減少が一定以上生じている場合の対応</t>
    <phoneticPr fontId="1"/>
  </si>
  <si>
    <t>LIFEへの登録</t>
    <rPh sb="6" eb="8">
      <t>トウロク</t>
    </rPh>
    <phoneticPr fontId="1"/>
  </si>
  <si>
    <t>移行支援加算</t>
    <rPh sb="0" eb="2">
      <t>イコウ</t>
    </rPh>
    <rPh sb="4" eb="6">
      <t>カサン</t>
    </rPh>
    <phoneticPr fontId="2"/>
  </si>
  <si>
    <t>入浴介助加算</t>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</si>
  <si>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</si>
  <si>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</si>
  <si>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</si>
  <si>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</si>
  <si>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</si>
  <si>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</si>
  <si>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</si>
  <si>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</si>
  <si>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</si>
  <si>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</si>
  <si>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</si>
  <si>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</si>
  <si>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</si>
  <si>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</si>
  <si>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対応不可</t>
    <rPh sb="2" eb="4">
      <t>タイオウ</t>
    </rPh>
    <rPh sb="4" eb="6">
      <t>フカ</t>
    </rPh>
    <phoneticPr fontId="1"/>
  </si>
  <si>
    <t>２ 対応可</t>
    <phoneticPr fontId="1"/>
  </si>
  <si>
    <t>２ あり</t>
    <phoneticPr fontId="1"/>
  </si>
  <si>
    <t>４ 加算Ⅱ</t>
    <phoneticPr fontId="1"/>
  </si>
  <si>
    <t>２　介護老人保健施設</t>
  </si>
  <si>
    <t>３　介護医療院</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</si>
  <si>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</si>
  <si>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</si>
  <si>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</si>
  <si>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</si>
  <si>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</si>
  <si>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</si>
  <si>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</si>
  <si>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</si>
  <si>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</si>
  <si>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</si>
  <si>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</si>
  <si>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t>
  </si>
  <si>
    <t>１ 減算型</t>
    <phoneticPr fontId="1"/>
  </si>
  <si>
    <t>１　病院又は診療所</t>
  </si>
  <si>
    <t>高齢者虐待防止措置実施の有無</t>
    <phoneticPr fontId="1"/>
  </si>
  <si>
    <t>２ 基準型</t>
    <phoneticPr fontId="1"/>
  </si>
  <si>
    <t>７ 加算Ⅰ</t>
    <phoneticPr fontId="1"/>
  </si>
  <si>
    <t>８ 加算Ⅱ</t>
    <rPh sb="2" eb="4">
      <t>カサン</t>
    </rPh>
    <phoneticPr fontId="1"/>
  </si>
  <si>
    <t>９ 加算Ⅲ</t>
    <phoneticPr fontId="1"/>
  </si>
  <si>
    <t>Ａ 加算Ⅳ</t>
    <phoneticPr fontId="1"/>
  </si>
  <si>
    <t>ﾘﾊﾋﾞﾘﾃｰｼｮﾝマネジメント加算に係る医師による説明</t>
    <phoneticPr fontId="1"/>
  </si>
  <si>
    <t>８ 加算ハ</t>
    <rPh sb="2" eb="4">
      <t>カサン</t>
    </rPh>
    <phoneticPr fontId="1"/>
  </si>
  <si>
    <t>業務継続計画策定の有無</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</si>
  <si>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</si>
  <si>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</si>
  <si>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</si>
  <si>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</si>
  <si>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</si>
  <si>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</si>
  <si>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</si>
  <si>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</si>
  <si>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</si>
  <si>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</si>
  <si>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</si>
  <si>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</si>
  <si>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</si>
  <si>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</si>
  <si>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</si>
  <si>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</si>
  <si>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月</t>
    <rPh sb="0" eb="1">
      <t>ガツ</t>
    </rPh>
    <phoneticPr fontId="1"/>
  </si>
  <si>
    <t>日</t>
    <rPh sb="0" eb="1">
      <t>ニチ</t>
    </rPh>
    <phoneticPr fontId="1"/>
  </si>
  <si>
    <t>（別紙１－１）</t>
    <rPh sb="1" eb="3">
      <t>ベッシ</t>
    </rPh>
    <phoneticPr fontId="1"/>
  </si>
  <si>
    <t>（別紙１－２）</t>
    <phoneticPr fontId="1"/>
  </si>
  <si>
    <t>事業所名</t>
  </si>
  <si>
    <t>　２７</t>
    <phoneticPr fontId="1"/>
  </si>
  <si>
    <t>１　新規　　２　変更　　３　終了</t>
    <phoneticPr fontId="1"/>
  </si>
  <si>
    <t>異動年月日</t>
    <rPh sb="0" eb="2">
      <t>イドウ</t>
    </rPh>
    <rPh sb="2" eb="5">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</si>
</sst>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7" applyNumberFormat="0" applyFont="0" applyAlignment="0" applyProtection="0">
      <alignment vertical="center"/>
    </xf>
    <xf numFmtId="0" fontId="15" fillId="0" borderId="68" applyNumberFormat="0" applyFill="0" applyAlignment="0" applyProtection="0">
      <alignment vertical="center"/>
    </xf>
    <xf numFmtId="0" fontId="16" fillId="30" borderId="0" applyNumberFormat="0" applyBorder="0" applyAlignment="0" applyProtection="0">
      <alignment vertical="center"/>
    </xf>
    <xf numFmtId="0" fontId="17" fillId="31" borderId="6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70" applyNumberFormat="0" applyFill="0" applyAlignment="0" applyProtection="0">
      <alignment vertical="center"/>
    </xf>
    <xf numFmtId="0" fontId="20" fillId="0" borderId="71" applyNumberFormat="0" applyFill="0" applyAlignment="0" applyProtection="0">
      <alignment vertical="center"/>
    </xf>
    <xf numFmtId="0" fontId="21" fillId="0" borderId="72" applyNumberFormat="0" applyFill="0" applyAlignment="0" applyProtection="0">
      <alignment vertical="center"/>
    </xf>
    <xf numFmtId="0" fontId="21" fillId="0" borderId="0" applyNumberFormat="0" applyFill="0" applyBorder="0" applyAlignment="0" applyProtection="0">
      <alignment vertical="center"/>
    </xf>
    <xf numFmtId="0" fontId="22" fillId="0" borderId="73" applyNumberFormat="0" applyFill="0" applyAlignment="0" applyProtection="0">
      <alignment vertical="center"/>
    </xf>
    <xf numFmtId="0" fontId="23" fillId="31" borderId="74" applyNumberFormat="0" applyAlignment="0" applyProtection="0">
      <alignment vertical="center"/>
    </xf>
    <xf numFmtId="0" fontId="24" fillId="0" borderId="0" applyNumberFormat="0" applyFill="0" applyBorder="0" applyAlignment="0" applyProtection="0">
      <alignment vertical="center"/>
    </xf>
    <xf numFmtId="0" fontId="25" fillId="2" borderId="69"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0"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43" xfId="0" applyFont="1" applyFill="1" applyBorder="1" applyAlignment="1">
      <alignment vertical="top"/>
    </xf>
    <xf numFmtId="0" fontId="3" fillId="0" borderId="17" xfId="0" applyFont="1" applyFill="1" applyBorder="1" applyAlignment="1">
      <alignment vertical="center"/>
    </xf>
    <xf numFmtId="0" fontId="3" fillId="0" borderId="45" xfId="0" applyFont="1" applyFill="1" applyBorder="1" applyAlignment="1">
      <alignment vertical="center"/>
    </xf>
    <xf numFmtId="0" fontId="3" fillId="0" borderId="17" xfId="0" applyFont="1" applyFill="1" applyBorder="1" applyAlignment="1">
      <alignment horizontal="left" vertical="center"/>
    </xf>
    <xf numFmtId="0" fontId="3" fillId="0" borderId="43"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3" xfId="0" applyFont="1" applyFill="1" applyBorder="1" applyAlignment="1">
      <alignment vertical="center"/>
    </xf>
    <xf numFmtId="0" fontId="3" fillId="0" borderId="33" xfId="0" applyFont="1" applyFill="1" applyBorder="1" applyAlignment="1">
      <alignment vertical="center"/>
    </xf>
    <xf numFmtId="0" fontId="3" fillId="0" borderId="38" xfId="0" applyFont="1" applyFill="1" applyBorder="1" applyAlignment="1">
      <alignment vertical="center"/>
    </xf>
    <xf numFmtId="0" fontId="3" fillId="0" borderId="38" xfId="0" applyFont="1" applyFill="1" applyBorder="1" applyAlignment="1">
      <alignment horizontal="lef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3" fillId="0" borderId="43" xfId="0" applyFont="1" applyFill="1" applyBorder="1" applyAlignment="1">
      <alignment horizontal="left" vertical="center"/>
    </xf>
    <xf numFmtId="0" fontId="0" fillId="0" borderId="38" xfId="0" applyFont="1" applyFill="1" applyBorder="1" applyAlignment="1">
      <alignment vertical="center"/>
    </xf>
    <xf numFmtId="0" fontId="3" fillId="0" borderId="16" xfId="0" applyFont="1" applyFill="1" applyBorder="1" applyAlignment="1">
      <alignment vertical="center"/>
    </xf>
    <xf numFmtId="0" fontId="3" fillId="0" borderId="44"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34"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1" xfId="0" applyFont="1" applyFill="1" applyBorder="1" applyAlignment="1">
      <alignment horizontal="left" vertical="center"/>
    </xf>
    <xf numFmtId="0" fontId="3" fillId="0" borderId="15" xfId="0" applyFont="1" applyFill="1" applyBorder="1" applyAlignment="1">
      <alignment horizontal="left" vertical="center"/>
    </xf>
    <xf numFmtId="0" fontId="3" fillId="0" borderId="25" xfId="0" applyFont="1" applyFill="1" applyBorder="1" applyAlignment="1">
      <alignment vertical="center" wrapText="1"/>
    </xf>
    <xf numFmtId="0" fontId="3" fillId="0" borderId="45" xfId="0" applyFont="1" applyFill="1" applyBorder="1" applyAlignment="1">
      <alignment vertical="center" wrapText="1"/>
    </xf>
    <xf numFmtId="0" fontId="3" fillId="0" borderId="39" xfId="0" applyFont="1" applyFill="1" applyBorder="1" applyAlignment="1">
      <alignment horizontal="left" vertical="center"/>
    </xf>
    <xf numFmtId="0" fontId="3" fillId="0" borderId="28"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28" xfId="0" applyFont="1" applyFill="1" applyBorder="1" applyAlignment="1">
      <alignment horizontal="left" vertical="center" shrinkToFit="1"/>
    </xf>
    <xf numFmtId="0" fontId="3" fillId="0" borderId="49" xfId="0" applyFont="1" applyFill="1" applyBorder="1" applyAlignment="1">
      <alignment horizontal="left" vertical="center" wrapText="1"/>
    </xf>
    <xf numFmtId="0" fontId="0" fillId="0" borderId="50" xfId="0" applyFont="1" applyFill="1" applyBorder="1" applyAlignment="1" applyProtection="1">
      <alignment horizontal="center" vertical="center"/>
      <protection locked="0"/>
    </xf>
    <xf numFmtId="0" fontId="3" fillId="0" borderId="47" xfId="0" applyFont="1" applyFill="1" applyBorder="1" applyAlignment="1">
      <alignment vertical="center"/>
    </xf>
    <xf numFmtId="0" fontId="3" fillId="0" borderId="37" xfId="0" applyFont="1" applyFill="1" applyBorder="1" applyAlignment="1">
      <alignment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28" fillId="0" borderId="0" xfId="0" applyFont="1" applyFill="1" applyAlignment="1">
      <alignment horizontal="left" vertical="center"/>
    </xf>
    <xf numFmtId="14" fontId="3" fillId="0" borderId="0" xfId="0" applyNumberFormat="1" applyFont="1" applyFill="1" applyAlignment="1">
      <alignment horizontal="left" vertical="center"/>
    </xf>
    <xf numFmtId="0" fontId="27" fillId="0" borderId="27" xfId="0" applyFont="1" applyFill="1" applyBorder="1" applyAlignment="1">
      <alignment horizontal="left" vertical="center"/>
    </xf>
    <xf numFmtId="0" fontId="27" fillId="0" borderId="36"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9" xfId="0" applyFont="1" applyFill="1" applyBorder="1" applyAlignment="1">
      <alignment horizontal="left" vertical="center"/>
    </xf>
    <xf numFmtId="0" fontId="3" fillId="0" borderId="27" xfId="0" applyFont="1" applyFill="1" applyBorder="1" applyAlignment="1">
      <alignment horizontal="left" vertical="center"/>
    </xf>
    <xf numFmtId="0" fontId="3" fillId="0" borderId="38"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3" fillId="0" borderId="0" xfId="0" applyFont="1" applyFill="1" applyBorder="1" applyAlignment="1">
      <alignment vertical="top"/>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5" xfId="0" applyFont="1" applyFill="1" applyBorder="1" applyAlignment="1">
      <alignment horizontal="left" vertical="center"/>
    </xf>
    <xf numFmtId="0" fontId="0" fillId="0" borderId="0"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3" fillId="0" borderId="0" xfId="0" applyFont="1" applyFill="1" applyBorder="1" applyAlignment="1">
      <alignment horizontal="left" vertical="center"/>
    </xf>
    <xf numFmtId="0" fontId="3" fillId="0" borderId="38" xfId="0" applyFont="1" applyFill="1" applyBorder="1" applyAlignment="1">
      <alignment horizontal="left" vertical="center"/>
    </xf>
    <xf numFmtId="0" fontId="3" fillId="0" borderId="42" xfId="0" applyFont="1" applyFill="1" applyBorder="1" applyAlignment="1">
      <alignment horizontal="left" vertical="center"/>
    </xf>
    <xf numFmtId="0" fontId="3" fillId="0" borderId="28" xfId="0" applyFont="1" applyFill="1" applyBorder="1" applyAlignment="1">
      <alignment horizontal="left"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3" fillId="0" borderId="27" xfId="0" applyFont="1" applyFill="1" applyBorder="1" applyAlignment="1">
      <alignment horizontal="left" vertical="center"/>
    </xf>
    <xf numFmtId="0" fontId="0" fillId="0" borderId="27" xfId="0" applyFont="1" applyFill="1" applyBorder="1" applyAlignment="1" applyProtection="1">
      <alignment horizontal="center" vertical="center"/>
      <protection locked="0"/>
    </xf>
    <xf numFmtId="0" fontId="3" fillId="0" borderId="45"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51" xfId="0" applyFont="1" applyFill="1" applyBorder="1" applyAlignment="1">
      <alignment vertical="top"/>
    </xf>
    <xf numFmtId="0" fontId="0" fillId="0" borderId="52" xfId="0" applyFont="1" applyFill="1" applyBorder="1" applyAlignment="1">
      <alignment vertical="top"/>
    </xf>
    <xf numFmtId="0" fontId="0" fillId="0" borderId="53" xfId="0" applyFont="1" applyFill="1" applyBorder="1" applyAlignment="1">
      <alignment vertical="top"/>
    </xf>
    <xf numFmtId="0" fontId="0" fillId="0" borderId="54" xfId="0" applyFont="1" applyFill="1" applyBorder="1" applyAlignment="1">
      <alignment vertical="top"/>
    </xf>
    <xf numFmtId="0" fontId="0" fillId="0" borderId="55" xfId="0" applyFont="1" applyFill="1" applyBorder="1" applyAlignment="1">
      <alignment vertical="top"/>
    </xf>
    <xf numFmtId="0" fontId="0" fillId="0" borderId="56" xfId="0" applyFont="1" applyFill="1" applyBorder="1" applyAlignment="1">
      <alignment vertical="top"/>
    </xf>
    <xf numFmtId="0" fontId="0" fillId="0" borderId="57" xfId="0" applyFont="1" applyFill="1" applyBorder="1" applyAlignment="1">
      <alignment vertical="top"/>
    </xf>
    <xf numFmtId="0" fontId="0" fillId="0" borderId="58" xfId="0" applyFont="1" applyFill="1" applyBorder="1" applyAlignment="1">
      <alignment vertical="top"/>
    </xf>
    <xf numFmtId="0" fontId="0" fillId="0" borderId="59" xfId="0" applyFont="1" applyFill="1" applyBorder="1" applyAlignment="1">
      <alignment vertical="top"/>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44"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3"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6"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3" fillId="0" borderId="44"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4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3"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34"/>
  <sheetViews>
    <sheetView tabSelected="1"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375" style="93" customWidth="1"/>
    <col min="25" max="32" width="4.875" style="93" customWidth="1"/>
    <col min="33" max="38" width="0" style="106" hidden="1" customWidth="1"/>
    <col min="39" max="16384" width="9" style="93"/>
  </cols>
  <sheetData>
    <row r="2" spans="1:38" ht="20.25" customHeight="1" x14ac:dyDescent="0.15">
      <c r="A2" s="104" t="s">
        <v>175</v>
      </c>
      <c r="B2" s="105"/>
    </row>
    <row r="3" spans="1:38" ht="21" customHeight="1" x14ac:dyDescent="0.15">
      <c r="A3" s="200" t="s">
        <v>26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8" ht="20.25" customHeight="1" x14ac:dyDescent="0.15"/>
    <row r="5" spans="1:38" ht="27" customHeight="1" x14ac:dyDescent="0.15">
      <c r="I5" s="204" t="s">
        <v>177</v>
      </c>
      <c r="J5" s="204"/>
      <c r="K5" s="204"/>
      <c r="L5" s="204"/>
      <c r="M5" s="204"/>
      <c r="N5" s="204"/>
      <c r="O5" s="204"/>
      <c r="P5" s="204"/>
      <c r="Q5" s="204"/>
      <c r="R5" s="204"/>
      <c r="S5" s="204"/>
      <c r="T5" s="204"/>
      <c r="U5" s="204"/>
      <c r="V5" s="204"/>
      <c r="W5" s="204"/>
      <c r="X5" s="202" t="s">
        <v>82</v>
      </c>
      <c r="Y5" s="202"/>
      <c r="Z5" s="203"/>
      <c r="AA5" s="205" t="s">
        <v>178</v>
      </c>
      <c r="AB5" s="206"/>
      <c r="AC5" s="206"/>
      <c r="AD5" s="206"/>
      <c r="AE5" s="206"/>
      <c r="AF5" s="207"/>
      <c r="AG5" s="93"/>
      <c r="AH5" s="93"/>
      <c r="AI5" s="93"/>
      <c r="AJ5" s="93"/>
      <c r="AK5" s="93"/>
      <c r="AL5" s="93"/>
    </row>
    <row r="6" spans="1:38" ht="27.75" customHeight="1" x14ac:dyDescent="0.15">
      <c r="I6" s="204" t="s">
        <v>20</v>
      </c>
      <c r="J6" s="204"/>
      <c r="K6" s="204"/>
      <c r="L6" s="204"/>
      <c r="M6" s="204"/>
      <c r="N6" s="208" t="s">
        <v>179</v>
      </c>
      <c r="O6" s="208"/>
      <c r="P6" s="208"/>
      <c r="Q6" s="208"/>
      <c r="R6" s="208"/>
      <c r="S6" s="208"/>
      <c r="T6" s="208"/>
      <c r="U6" s="208"/>
      <c r="V6" s="208"/>
      <c r="W6" s="208"/>
      <c r="X6" s="204" t="s">
        <v>180</v>
      </c>
      <c r="Y6" s="204"/>
      <c r="Z6" s="204"/>
      <c r="AA6" s="107"/>
      <c r="AB6" s="108" t="s">
        <v>35</v>
      </c>
      <c r="AC6" s="108"/>
      <c r="AD6" s="108" t="s">
        <v>173</v>
      </c>
      <c r="AE6" s="108"/>
      <c r="AF6" s="109" t="s">
        <v>174</v>
      </c>
      <c r="AG6" s="93"/>
      <c r="AH6" s="93"/>
      <c r="AI6" s="93"/>
      <c r="AJ6" s="93"/>
      <c r="AK6" s="93"/>
      <c r="AL6" s="93"/>
    </row>
    <row r="7" spans="1:38" ht="20.25" customHeight="1" x14ac:dyDescent="0.15"/>
    <row r="8" spans="1:38" ht="17.25" customHeight="1" x14ac:dyDescent="0.15">
      <c r="A8" s="201" t="s">
        <v>108</v>
      </c>
      <c r="B8" s="202"/>
      <c r="C8" s="203"/>
      <c r="D8" s="201" t="s">
        <v>1</v>
      </c>
      <c r="E8" s="203"/>
      <c r="F8" s="201" t="s">
        <v>84</v>
      </c>
      <c r="G8" s="203"/>
      <c r="H8" s="201" t="s">
        <v>103</v>
      </c>
      <c r="I8" s="202"/>
      <c r="J8" s="202"/>
      <c r="K8" s="202"/>
      <c r="L8" s="202"/>
      <c r="M8" s="202"/>
      <c r="N8" s="202"/>
      <c r="O8" s="202"/>
      <c r="P8" s="202"/>
      <c r="Q8" s="202"/>
      <c r="R8" s="202"/>
      <c r="S8" s="202"/>
      <c r="T8" s="202"/>
      <c r="U8" s="202"/>
      <c r="V8" s="202"/>
      <c r="W8" s="202"/>
      <c r="X8" s="203"/>
      <c r="Y8" s="201" t="s">
        <v>111</v>
      </c>
      <c r="Z8" s="202"/>
      <c r="AA8" s="202"/>
      <c r="AB8" s="203"/>
      <c r="AC8" s="201" t="s">
        <v>85</v>
      </c>
      <c r="AD8" s="202"/>
      <c r="AE8" s="202"/>
      <c r="AF8" s="203"/>
    </row>
    <row r="9" spans="1:38" ht="18.75" customHeight="1" x14ac:dyDescent="0.15">
      <c r="A9" s="209" t="s">
        <v>86</v>
      </c>
      <c r="B9" s="210"/>
      <c r="C9" s="211"/>
      <c r="D9" s="209"/>
      <c r="E9" s="211"/>
      <c r="F9" s="209"/>
      <c r="G9" s="211"/>
      <c r="H9" s="215" t="s">
        <v>87</v>
      </c>
      <c r="I9" s="190" t="s">
        <v>145</v>
      </c>
      <c r="J9" s="110" t="s">
        <v>115</v>
      </c>
      <c r="K9" s="111"/>
      <c r="L9" s="111"/>
      <c r="M9" s="190" t="s">
        <v>145</v>
      </c>
      <c r="N9" s="110" t="s">
        <v>116</v>
      </c>
      <c r="O9" s="111"/>
      <c r="P9" s="111"/>
      <c r="Q9" s="190" t="s">
        <v>145</v>
      </c>
      <c r="R9" s="110" t="s">
        <v>117</v>
      </c>
      <c r="S9" s="111"/>
      <c r="T9" s="111"/>
      <c r="U9" s="190" t="s">
        <v>145</v>
      </c>
      <c r="V9" s="110" t="s">
        <v>118</v>
      </c>
      <c r="W9" s="111"/>
      <c r="X9" s="112"/>
      <c r="Y9" s="194"/>
      <c r="Z9" s="195"/>
      <c r="AA9" s="195"/>
      <c r="AB9" s="196"/>
      <c r="AC9" s="194"/>
      <c r="AD9" s="195"/>
      <c r="AE9" s="195"/>
      <c r="AF9" s="196"/>
      <c r="AG9" s="106" t="str">
        <f>"tiikikbn_code:"&amp; IF(I9="■",1,IF(M9="■",6,IF(Q9="■",7,IF(U9="■",2,IF(I10="■",3,IF(M10="■",4,IF(Q10="■",9,IF(U10="■",5,0))))))))</f>
        <v>tiikikbn_code:0</v>
      </c>
    </row>
    <row r="10" spans="1:38" ht="18.75" customHeight="1" x14ac:dyDescent="0.15">
      <c r="A10" s="212"/>
      <c r="B10" s="213"/>
      <c r="C10" s="214"/>
      <c r="D10" s="212"/>
      <c r="E10" s="214"/>
      <c r="F10" s="212"/>
      <c r="G10" s="214"/>
      <c r="H10" s="216"/>
      <c r="I10" s="173" t="s">
        <v>145</v>
      </c>
      <c r="J10" s="188" t="s">
        <v>119</v>
      </c>
      <c r="K10" s="192"/>
      <c r="L10" s="192"/>
      <c r="M10" s="190" t="s">
        <v>145</v>
      </c>
      <c r="N10" s="188" t="s">
        <v>120</v>
      </c>
      <c r="O10" s="192"/>
      <c r="P10" s="192"/>
      <c r="Q10" s="190" t="s">
        <v>145</v>
      </c>
      <c r="R10" s="188" t="s">
        <v>121</v>
      </c>
      <c r="S10" s="192"/>
      <c r="T10" s="192"/>
      <c r="U10" s="190" t="s">
        <v>145</v>
      </c>
      <c r="V10" s="188" t="s">
        <v>122</v>
      </c>
      <c r="W10" s="192"/>
      <c r="X10" s="98"/>
      <c r="Y10" s="197"/>
      <c r="Z10" s="198"/>
      <c r="AA10" s="198"/>
      <c r="AB10" s="199"/>
      <c r="AC10" s="197"/>
      <c r="AD10" s="198"/>
      <c r="AE10" s="198"/>
      <c r="AF10" s="199"/>
    </row>
    <row r="11" spans="1:38" s="106" customFormat="1" ht="18.75" customHeight="1" x14ac:dyDescent="0.15">
      <c r="A11" s="113"/>
      <c r="B11" s="184"/>
      <c r="C11" s="114"/>
      <c r="D11" s="115"/>
      <c r="E11" s="112"/>
      <c r="F11" s="115"/>
      <c r="G11" s="150"/>
      <c r="H11" s="221" t="s">
        <v>104</v>
      </c>
      <c r="I11" s="172" t="s">
        <v>145</v>
      </c>
      <c r="J11" s="110" t="s">
        <v>124</v>
      </c>
      <c r="K11" s="110"/>
      <c r="L11" s="156"/>
      <c r="M11" s="175" t="s">
        <v>145</v>
      </c>
      <c r="N11" s="110" t="s">
        <v>134</v>
      </c>
      <c r="O11" s="110"/>
      <c r="P11" s="156"/>
      <c r="Q11" s="175" t="s">
        <v>145</v>
      </c>
      <c r="R11" s="174" t="s">
        <v>135</v>
      </c>
      <c r="S11" s="174"/>
      <c r="T11" s="174"/>
      <c r="U11" s="175" t="s">
        <v>145</v>
      </c>
      <c r="V11" s="174" t="s">
        <v>136</v>
      </c>
      <c r="W11" s="174"/>
      <c r="X11" s="150"/>
      <c r="Y11" s="172" t="s">
        <v>145</v>
      </c>
      <c r="Z11" s="110" t="s">
        <v>123</v>
      </c>
      <c r="AA11" s="110"/>
      <c r="AB11" s="118"/>
      <c r="AC11" s="223"/>
      <c r="AD11" s="223"/>
      <c r="AE11" s="223"/>
      <c r="AF11" s="223"/>
      <c r="AG11" s="106" t="str">
        <f>"ser_code = '" &amp; IF(A22="■",16,"") &amp; "'"</f>
        <v>ser_code = ''</v>
      </c>
      <c r="AI11" s="106" t="str">
        <f>"16:"&amp;IF(AND(I11="□",M11="□",Q11="□",U11="□",I12="□",M12="□",Q12="□"),"ketu_doctor_code:0",IF(I11="■","ketu_doctor_code:1:ketu_kangos_code:1:ketu_kshoku_code:1:ketu_rryoho_code:1:ketu_sryoho_code:1:ketu_gengo_code:1",
IF(M11="■","ketu_doctor_code:2","ketu_doctor_code:1")
&amp;IF(Q11="■",":ketu_kangos_code:2",":ketu_kangos_code:1")
&amp;IF(U11="■",":ketu_kshoku_code:2",":ketu_kshoku_code:1")
&amp;IF(I12="■",":ketu_rryoho_code:2",":ketu_rryoho_code:1")
&amp;IF(M12="■",":ketu_sryoho_code:2",":ketu_sryoho_code:1")
&amp;IF(Q12="■",":ketu_gengo_code:2",":ketu_gengo_code:1")))</f>
        <v>16:ketu_doctor_code:0</v>
      </c>
      <c r="AJ11" s="106" t="str">
        <f>"16:field203:" &amp; IF(Y11="■",1,IF(Y12="■",2,0))</f>
        <v>16:field203:0</v>
      </c>
    </row>
    <row r="12" spans="1:38" s="106" customFormat="1" ht="18.75" customHeight="1" x14ac:dyDescent="0.15">
      <c r="A12" s="95"/>
      <c r="B12" s="185"/>
      <c r="C12" s="96"/>
      <c r="D12" s="97"/>
      <c r="E12" s="98"/>
      <c r="F12" s="97"/>
      <c r="G12" s="130"/>
      <c r="H12" s="222"/>
      <c r="I12" s="190" t="s">
        <v>145</v>
      </c>
      <c r="J12" s="102" t="s">
        <v>137</v>
      </c>
      <c r="K12" s="171"/>
      <c r="L12" s="171"/>
      <c r="M12" s="190" t="s">
        <v>145</v>
      </c>
      <c r="N12" s="102" t="s">
        <v>138</v>
      </c>
      <c r="O12" s="171"/>
      <c r="P12" s="171"/>
      <c r="Q12" s="190" t="s">
        <v>145</v>
      </c>
      <c r="R12" s="102" t="s">
        <v>139</v>
      </c>
      <c r="S12" s="171"/>
      <c r="T12" s="171"/>
      <c r="U12" s="171"/>
      <c r="V12" s="171"/>
      <c r="W12" s="171"/>
      <c r="X12" s="154"/>
      <c r="Y12" s="190" t="s">
        <v>145</v>
      </c>
      <c r="Z12" s="188" t="s">
        <v>127</v>
      </c>
      <c r="AA12" s="191"/>
      <c r="AB12" s="94"/>
      <c r="AC12" s="224"/>
      <c r="AD12" s="224"/>
      <c r="AE12" s="224"/>
      <c r="AF12" s="224"/>
      <c r="AG12" s="106" t="str">
        <f>"16:sisetukbn_code:" &amp; IF(D18="■",4,IF(D19="■",7,IF(D20="■","A",IF(D21="■","D",IF(D22="■","E",IF(D23="■","F",IF(D24="■","G",IF(D25="■","H",IF(D26="■","J",0)))))))))</f>
        <v>16:sisetukbn_code:0</v>
      </c>
    </row>
    <row r="13" spans="1:38" s="106" customFormat="1" ht="19.5" customHeight="1" x14ac:dyDescent="0.15">
      <c r="A13" s="95"/>
      <c r="B13" s="185"/>
      <c r="C13" s="96"/>
      <c r="D13" s="97"/>
      <c r="E13" s="98"/>
      <c r="F13" s="99"/>
      <c r="G13" s="100"/>
      <c r="H13" s="101" t="s">
        <v>148</v>
      </c>
      <c r="I13" s="122" t="s">
        <v>145</v>
      </c>
      <c r="J13" s="123" t="s">
        <v>146</v>
      </c>
      <c r="K13" s="124"/>
      <c r="L13" s="125"/>
      <c r="M13" s="126" t="s">
        <v>145</v>
      </c>
      <c r="N13" s="123" t="s">
        <v>149</v>
      </c>
      <c r="O13" s="127"/>
      <c r="P13" s="123"/>
      <c r="Q13" s="128"/>
      <c r="R13" s="128"/>
      <c r="S13" s="128"/>
      <c r="T13" s="128"/>
      <c r="U13" s="128"/>
      <c r="V13" s="128"/>
      <c r="W13" s="128"/>
      <c r="X13" s="129"/>
      <c r="Y13" s="191"/>
      <c r="Z13" s="191"/>
      <c r="AA13" s="191"/>
      <c r="AB13" s="94"/>
      <c r="AC13" s="224"/>
      <c r="AD13" s="224"/>
      <c r="AE13" s="224"/>
      <c r="AF13" s="224"/>
      <c r="AI13" s="106" t="str">
        <f>"16:field223:" &amp; IF(I13="■",1,IF(M13="■",2,0))</f>
        <v>16:field223:0</v>
      </c>
    </row>
    <row r="14" spans="1:38" s="106" customFormat="1" ht="19.5" customHeight="1" x14ac:dyDescent="0.15">
      <c r="A14" s="95"/>
      <c r="B14" s="185"/>
      <c r="C14" s="96"/>
      <c r="D14" s="97"/>
      <c r="E14" s="98"/>
      <c r="F14" s="99"/>
      <c r="G14" s="100"/>
      <c r="H14" s="101" t="s">
        <v>156</v>
      </c>
      <c r="I14" s="122" t="s">
        <v>145</v>
      </c>
      <c r="J14" s="123" t="s">
        <v>146</v>
      </c>
      <c r="K14" s="124"/>
      <c r="L14" s="125"/>
      <c r="M14" s="126" t="s">
        <v>145</v>
      </c>
      <c r="N14" s="123" t="s">
        <v>149</v>
      </c>
      <c r="O14" s="127"/>
      <c r="P14" s="123"/>
      <c r="Q14" s="128"/>
      <c r="R14" s="128"/>
      <c r="S14" s="128"/>
      <c r="T14" s="128"/>
      <c r="U14" s="128"/>
      <c r="V14" s="128"/>
      <c r="W14" s="128"/>
      <c r="X14" s="129"/>
      <c r="Y14" s="191"/>
      <c r="Z14" s="191"/>
      <c r="AA14" s="191"/>
      <c r="AB14" s="94"/>
      <c r="AC14" s="224"/>
      <c r="AD14" s="224"/>
      <c r="AE14" s="224"/>
      <c r="AF14" s="224"/>
      <c r="AI14" s="106" t="str">
        <f>"16:field232:" &amp; IF(I14="■",1,IF(M14="■",2,0))</f>
        <v>16:field232:0</v>
      </c>
    </row>
    <row r="15" spans="1:38" s="106" customFormat="1" ht="18.75" customHeight="1" x14ac:dyDescent="0.15">
      <c r="A15" s="95"/>
      <c r="B15" s="185"/>
      <c r="C15" s="96"/>
      <c r="D15" s="97"/>
      <c r="E15" s="98"/>
      <c r="F15" s="97"/>
      <c r="G15" s="130"/>
      <c r="H15" s="227" t="s">
        <v>110</v>
      </c>
      <c r="I15" s="228" t="s">
        <v>145</v>
      </c>
      <c r="J15" s="231" t="s">
        <v>124</v>
      </c>
      <c r="K15" s="231"/>
      <c r="L15" s="232" t="s">
        <v>145</v>
      </c>
      <c r="M15" s="231" t="s">
        <v>130</v>
      </c>
      <c r="N15" s="231"/>
      <c r="O15" s="170"/>
      <c r="P15" s="170"/>
      <c r="Q15" s="170"/>
      <c r="R15" s="170"/>
      <c r="S15" s="170"/>
      <c r="T15" s="170"/>
      <c r="U15" s="170"/>
      <c r="V15" s="170"/>
      <c r="W15" s="170"/>
      <c r="X15" s="143"/>
      <c r="Y15" s="121"/>
      <c r="Z15" s="191"/>
      <c r="AA15" s="191"/>
      <c r="AB15" s="94"/>
      <c r="AC15" s="225"/>
      <c r="AD15" s="225"/>
      <c r="AE15" s="225"/>
      <c r="AF15" s="225"/>
      <c r="AI15" s="106" t="str">
        <f>"16:field204:" &amp; IF(I15="■",1,IF(L15="■",2,0))</f>
        <v>16:field204:0</v>
      </c>
    </row>
    <row r="16" spans="1:38" s="106" customFormat="1" ht="18.75" customHeight="1" x14ac:dyDescent="0.15">
      <c r="A16" s="95"/>
      <c r="B16" s="185"/>
      <c r="C16" s="96"/>
      <c r="D16" s="97"/>
      <c r="E16" s="98"/>
      <c r="F16" s="97"/>
      <c r="G16" s="130"/>
      <c r="H16" s="227"/>
      <c r="I16" s="229"/>
      <c r="J16" s="219"/>
      <c r="K16" s="219"/>
      <c r="L16" s="217"/>
      <c r="M16" s="219"/>
      <c r="N16" s="219"/>
      <c r="O16" s="189"/>
      <c r="P16" s="189"/>
      <c r="Q16" s="189"/>
      <c r="R16" s="189"/>
      <c r="S16" s="189"/>
      <c r="T16" s="189"/>
      <c r="U16" s="189"/>
      <c r="V16" s="189"/>
      <c r="W16" s="189"/>
      <c r="X16" s="130"/>
      <c r="Y16" s="121"/>
      <c r="Z16" s="191"/>
      <c r="AA16" s="191"/>
      <c r="AB16" s="94"/>
      <c r="AC16" s="225"/>
      <c r="AD16" s="225"/>
      <c r="AE16" s="225"/>
      <c r="AF16" s="225"/>
    </row>
    <row r="17" spans="1:35" s="106" customFormat="1" ht="18.75" customHeight="1" x14ac:dyDescent="0.15">
      <c r="A17" s="95"/>
      <c r="B17" s="185"/>
      <c r="C17" s="96"/>
      <c r="D17" s="97"/>
      <c r="E17" s="98"/>
      <c r="F17" s="97"/>
      <c r="G17" s="130"/>
      <c r="H17" s="227"/>
      <c r="I17" s="230"/>
      <c r="J17" s="220"/>
      <c r="K17" s="220"/>
      <c r="L17" s="218"/>
      <c r="M17" s="220"/>
      <c r="N17" s="220"/>
      <c r="O17" s="171"/>
      <c r="P17" s="171"/>
      <c r="Q17" s="171"/>
      <c r="R17" s="171"/>
      <c r="S17" s="171"/>
      <c r="T17" s="171"/>
      <c r="U17" s="171"/>
      <c r="V17" s="171"/>
      <c r="W17" s="171"/>
      <c r="X17" s="154"/>
      <c r="Y17" s="121"/>
      <c r="Z17" s="191"/>
      <c r="AA17" s="191"/>
      <c r="AB17" s="94"/>
      <c r="AC17" s="225"/>
      <c r="AD17" s="225"/>
      <c r="AE17" s="225"/>
      <c r="AF17" s="225"/>
    </row>
    <row r="18" spans="1:35" s="106" customFormat="1" ht="18.75" customHeight="1" x14ac:dyDescent="0.15">
      <c r="A18" s="95"/>
      <c r="B18" s="185"/>
      <c r="C18" s="96"/>
      <c r="D18" s="190" t="s">
        <v>145</v>
      </c>
      <c r="E18" s="98" t="s">
        <v>144</v>
      </c>
      <c r="F18" s="97"/>
      <c r="G18" s="130"/>
      <c r="H18" s="177" t="s">
        <v>89</v>
      </c>
      <c r="I18" s="122" t="s">
        <v>145</v>
      </c>
      <c r="J18" s="123" t="s">
        <v>128</v>
      </c>
      <c r="K18" s="124"/>
      <c r="L18" s="125"/>
      <c r="M18" s="126" t="s">
        <v>145</v>
      </c>
      <c r="N18" s="123" t="s">
        <v>129</v>
      </c>
      <c r="O18" s="128"/>
      <c r="P18" s="128"/>
      <c r="Q18" s="128"/>
      <c r="R18" s="128"/>
      <c r="S18" s="128"/>
      <c r="T18" s="128"/>
      <c r="U18" s="128"/>
      <c r="V18" s="128"/>
      <c r="W18" s="128"/>
      <c r="X18" s="129"/>
      <c r="Y18" s="121"/>
      <c r="Z18" s="191"/>
      <c r="AA18" s="191"/>
      <c r="AB18" s="94"/>
      <c r="AC18" s="225"/>
      <c r="AD18" s="225"/>
      <c r="AE18" s="225"/>
      <c r="AF18" s="225"/>
      <c r="AI18" s="106" t="str">
        <f>"16:timeser_code:" &amp; IF(I18="■",1,IF(M18="■",2,0))</f>
        <v>16:timeser_code:0</v>
      </c>
    </row>
    <row r="19" spans="1:35" s="106" customFormat="1" ht="18.75" customHeight="1" x14ac:dyDescent="0.15">
      <c r="A19" s="95"/>
      <c r="B19" s="185"/>
      <c r="C19" s="96"/>
      <c r="D19" s="190" t="s">
        <v>145</v>
      </c>
      <c r="E19" s="98" t="s">
        <v>143</v>
      </c>
      <c r="F19" s="97"/>
      <c r="G19" s="130"/>
      <c r="H19" s="157" t="s">
        <v>102</v>
      </c>
      <c r="I19" s="122" t="s">
        <v>145</v>
      </c>
      <c r="J19" s="123" t="s">
        <v>124</v>
      </c>
      <c r="K19" s="124"/>
      <c r="L19" s="126" t="s">
        <v>145</v>
      </c>
      <c r="M19" s="123" t="s">
        <v>130</v>
      </c>
      <c r="N19" s="169"/>
      <c r="O19" s="169"/>
      <c r="P19" s="169"/>
      <c r="Q19" s="169"/>
      <c r="R19" s="169"/>
      <c r="S19" s="169"/>
      <c r="T19" s="169"/>
      <c r="U19" s="169"/>
      <c r="V19" s="169"/>
      <c r="W19" s="169"/>
      <c r="X19" s="142"/>
      <c r="Y19" s="121"/>
      <c r="Z19" s="191"/>
      <c r="AA19" s="191"/>
      <c r="AB19" s="94"/>
      <c r="AC19" s="225"/>
      <c r="AD19" s="225"/>
      <c r="AE19" s="225"/>
      <c r="AF19" s="225"/>
      <c r="AI19" s="106" t="str">
        <f>"16:field188:" &amp; IF(I19="■",1,IF(L19="■",2,0))</f>
        <v>16:field188:0</v>
      </c>
    </row>
    <row r="20" spans="1:35" s="106" customFormat="1" ht="18.75" customHeight="1" x14ac:dyDescent="0.15">
      <c r="A20" s="95"/>
      <c r="B20" s="185"/>
      <c r="C20" s="96"/>
      <c r="D20" s="190" t="s">
        <v>145</v>
      </c>
      <c r="E20" s="98" t="s">
        <v>142</v>
      </c>
      <c r="F20" s="97"/>
      <c r="G20" s="130"/>
      <c r="H20" s="178" t="s">
        <v>113</v>
      </c>
      <c r="I20" s="122" t="s">
        <v>145</v>
      </c>
      <c r="J20" s="123" t="s">
        <v>124</v>
      </c>
      <c r="K20" s="123"/>
      <c r="L20" s="126" t="s">
        <v>145</v>
      </c>
      <c r="M20" s="123" t="s">
        <v>125</v>
      </c>
      <c r="N20" s="123"/>
      <c r="O20" s="126" t="s">
        <v>145</v>
      </c>
      <c r="P20" s="123" t="s">
        <v>126</v>
      </c>
      <c r="Q20" s="169"/>
      <c r="R20" s="169"/>
      <c r="S20" s="169"/>
      <c r="T20" s="169"/>
      <c r="U20" s="169"/>
      <c r="V20" s="169"/>
      <c r="W20" s="169"/>
      <c r="X20" s="142"/>
      <c r="Y20" s="121"/>
      <c r="Z20" s="191"/>
      <c r="AA20" s="191"/>
      <c r="AB20" s="94"/>
      <c r="AC20" s="225"/>
      <c r="AD20" s="225"/>
      <c r="AE20" s="225"/>
      <c r="AF20" s="225"/>
      <c r="AI20" s="106" t="str">
        <f>"16:nyukai_code:" &amp; IF(I20="■",1,IF(O20="■",3,IF(L20="■",2,0)))</f>
        <v>16:nyukai_code:0</v>
      </c>
    </row>
    <row r="21" spans="1:35" s="106" customFormat="1" ht="18.75" customHeight="1" x14ac:dyDescent="0.15">
      <c r="A21" s="95"/>
      <c r="B21" s="185"/>
      <c r="C21" s="96"/>
      <c r="D21" s="190" t="s">
        <v>145</v>
      </c>
      <c r="E21" s="98" t="s">
        <v>163</v>
      </c>
      <c r="F21" s="97"/>
      <c r="G21" s="130"/>
      <c r="H21" s="158" t="s">
        <v>101</v>
      </c>
      <c r="I21" s="159" t="s">
        <v>145</v>
      </c>
      <c r="J21" s="145" t="s">
        <v>124</v>
      </c>
      <c r="K21" s="145"/>
      <c r="L21" s="146"/>
      <c r="M21" s="147" t="s">
        <v>145</v>
      </c>
      <c r="N21" s="145" t="s">
        <v>160</v>
      </c>
      <c r="O21" s="145"/>
      <c r="P21" s="146"/>
      <c r="Q21" s="147" t="s">
        <v>145</v>
      </c>
      <c r="R21" s="148" t="s">
        <v>161</v>
      </c>
      <c r="S21" s="148"/>
      <c r="T21" s="148"/>
      <c r="U21" s="147" t="s">
        <v>145</v>
      </c>
      <c r="V21" s="148" t="s">
        <v>155</v>
      </c>
      <c r="W21" s="148"/>
      <c r="X21" s="149"/>
      <c r="Y21" s="121"/>
      <c r="Z21" s="191"/>
      <c r="AA21" s="191"/>
      <c r="AB21" s="94"/>
      <c r="AC21" s="225"/>
      <c r="AD21" s="225"/>
      <c r="AE21" s="225"/>
      <c r="AF21" s="225"/>
      <c r="AI21" s="106" t="str">
        <f>"16:field149:" &amp; IF(I21="■",1,IF(U21="■",8,IF(Q21="■",6,IF(M21="■",3,0))))</f>
        <v>16:field149:0</v>
      </c>
    </row>
    <row r="22" spans="1:35" s="106" customFormat="1" ht="19.5" customHeight="1" x14ac:dyDescent="0.15">
      <c r="A22" s="173" t="s">
        <v>145</v>
      </c>
      <c r="B22" s="185">
        <v>16</v>
      </c>
      <c r="C22" s="96" t="s">
        <v>109</v>
      </c>
      <c r="D22" s="190" t="s">
        <v>145</v>
      </c>
      <c r="E22" s="98" t="s">
        <v>164</v>
      </c>
      <c r="F22" s="99"/>
      <c r="G22" s="100"/>
      <c r="H22" s="233" t="s">
        <v>154</v>
      </c>
      <c r="I22" s="229" t="s">
        <v>145</v>
      </c>
      <c r="J22" s="219" t="s">
        <v>124</v>
      </c>
      <c r="K22" s="219"/>
      <c r="L22" s="217" t="s">
        <v>145</v>
      </c>
      <c r="M22" s="219" t="s">
        <v>130</v>
      </c>
      <c r="N22" s="219"/>
      <c r="O22" s="188"/>
      <c r="P22" s="193"/>
      <c r="Q22" s="193"/>
      <c r="R22" s="193"/>
      <c r="S22" s="189"/>
      <c r="T22" s="189"/>
      <c r="U22" s="193"/>
      <c r="V22" s="193"/>
      <c r="W22" s="189"/>
      <c r="X22" s="130"/>
      <c r="Y22" s="121"/>
      <c r="Z22" s="191"/>
      <c r="AA22" s="191"/>
      <c r="AB22" s="94"/>
      <c r="AC22" s="225"/>
      <c r="AD22" s="225"/>
      <c r="AE22" s="225"/>
      <c r="AF22" s="225"/>
      <c r="AI22" s="106" t="str">
        <f>"16:field239:" &amp; IF(I22="■",1,IF(L22="■",2,0))</f>
        <v>16:field239:0</v>
      </c>
    </row>
    <row r="23" spans="1:35" s="106" customFormat="1" ht="19.5" customHeight="1" x14ac:dyDescent="0.15">
      <c r="A23" s="95"/>
      <c r="B23" s="185"/>
      <c r="C23" s="96"/>
      <c r="D23" s="190" t="s">
        <v>145</v>
      </c>
      <c r="E23" s="98" t="s">
        <v>165</v>
      </c>
      <c r="F23" s="99"/>
      <c r="G23" s="100"/>
      <c r="H23" s="234"/>
      <c r="I23" s="230"/>
      <c r="J23" s="220"/>
      <c r="K23" s="220"/>
      <c r="L23" s="218"/>
      <c r="M23" s="220"/>
      <c r="N23" s="220"/>
      <c r="O23" s="188"/>
      <c r="P23" s="193"/>
      <c r="Q23" s="171"/>
      <c r="R23" s="171"/>
      <c r="S23" s="189"/>
      <c r="T23" s="189"/>
      <c r="U23" s="182"/>
      <c r="V23" s="171"/>
      <c r="W23" s="189"/>
      <c r="X23" s="130"/>
      <c r="Y23" s="121"/>
      <c r="Z23" s="191"/>
      <c r="AA23" s="191"/>
      <c r="AB23" s="94"/>
      <c r="AC23" s="225"/>
      <c r="AD23" s="225"/>
      <c r="AE23" s="225"/>
      <c r="AF23" s="225"/>
    </row>
    <row r="24" spans="1:35" s="106" customFormat="1" ht="18.75" customHeight="1" x14ac:dyDescent="0.15">
      <c r="A24" s="95"/>
      <c r="B24" s="185"/>
      <c r="C24" s="96"/>
      <c r="D24" s="190" t="s">
        <v>145</v>
      </c>
      <c r="E24" s="98" t="s">
        <v>157</v>
      </c>
      <c r="F24" s="97"/>
      <c r="G24" s="130"/>
      <c r="H24" s="178" t="s">
        <v>100</v>
      </c>
      <c r="I24" s="126" t="s">
        <v>145</v>
      </c>
      <c r="J24" s="123" t="s">
        <v>124</v>
      </c>
      <c r="K24" s="123"/>
      <c r="L24" s="126" t="s">
        <v>145</v>
      </c>
      <c r="M24" s="123" t="s">
        <v>125</v>
      </c>
      <c r="N24" s="123"/>
      <c r="O24" s="126" t="s">
        <v>145</v>
      </c>
      <c r="P24" s="123" t="s">
        <v>126</v>
      </c>
      <c r="Q24" s="169"/>
      <c r="R24" s="169"/>
      <c r="S24" s="169"/>
      <c r="T24" s="169"/>
      <c r="U24" s="169"/>
      <c r="V24" s="169"/>
      <c r="W24" s="169"/>
      <c r="X24" s="142"/>
      <c r="Y24" s="121"/>
      <c r="Z24" s="191"/>
      <c r="AA24" s="191"/>
      <c r="AB24" s="94"/>
      <c r="AC24" s="225"/>
      <c r="AD24" s="225"/>
      <c r="AE24" s="225"/>
      <c r="AF24" s="225"/>
      <c r="AI24" s="106" t="str">
        <f>"16:ninti_riha_code:" &amp; IF(I24="■",1,IF(L24="■",2,IF(O24="■",3,0)))</f>
        <v>16:ninti_riha_code:0</v>
      </c>
    </row>
    <row r="25" spans="1:35" s="106" customFormat="1" ht="18.75" customHeight="1" x14ac:dyDescent="0.15">
      <c r="A25" s="95"/>
      <c r="B25" s="185"/>
      <c r="C25" s="96"/>
      <c r="D25" s="190" t="s">
        <v>145</v>
      </c>
      <c r="E25" s="98" t="s">
        <v>158</v>
      </c>
      <c r="F25" s="97"/>
      <c r="G25" s="130"/>
      <c r="H25" s="178" t="s">
        <v>98</v>
      </c>
      <c r="I25" s="122" t="s">
        <v>145</v>
      </c>
      <c r="J25" s="123" t="s">
        <v>124</v>
      </c>
      <c r="K25" s="124"/>
      <c r="L25" s="126" t="s">
        <v>145</v>
      </c>
      <c r="M25" s="123" t="s">
        <v>130</v>
      </c>
      <c r="N25" s="169"/>
      <c r="O25" s="169"/>
      <c r="P25" s="169"/>
      <c r="Q25" s="169"/>
      <c r="R25" s="169"/>
      <c r="S25" s="169"/>
      <c r="T25" s="169"/>
      <c r="U25" s="169"/>
      <c r="V25" s="169"/>
      <c r="W25" s="169"/>
      <c r="X25" s="142"/>
      <c r="Y25" s="121"/>
      <c r="Z25" s="191"/>
      <c r="AA25" s="191"/>
      <c r="AB25" s="94"/>
      <c r="AC25" s="225"/>
      <c r="AD25" s="225"/>
      <c r="AE25" s="225"/>
      <c r="AF25" s="225"/>
      <c r="AI25" s="106" t="str">
        <f>"16:field157:" &amp; IF(I25="■",1,IF(L25="■",2,0))</f>
        <v>16:field157:0</v>
      </c>
    </row>
    <row r="26" spans="1:35" s="106" customFormat="1" ht="18.75" customHeight="1" x14ac:dyDescent="0.15">
      <c r="A26" s="95"/>
      <c r="B26" s="185"/>
      <c r="C26" s="96"/>
      <c r="D26" s="190" t="s">
        <v>145</v>
      </c>
      <c r="E26" s="98" t="s">
        <v>159</v>
      </c>
      <c r="F26" s="97"/>
      <c r="G26" s="130"/>
      <c r="H26" s="177" t="s">
        <v>90</v>
      </c>
      <c r="I26" s="126" t="s">
        <v>145</v>
      </c>
      <c r="J26" s="123" t="s">
        <v>124</v>
      </c>
      <c r="K26" s="124"/>
      <c r="L26" s="126" t="s">
        <v>145</v>
      </c>
      <c r="M26" s="123" t="s">
        <v>130</v>
      </c>
      <c r="N26" s="169"/>
      <c r="O26" s="169"/>
      <c r="P26" s="169"/>
      <c r="Q26" s="169"/>
      <c r="R26" s="169"/>
      <c r="S26" s="169"/>
      <c r="T26" s="169"/>
      <c r="U26" s="169"/>
      <c r="V26" s="169"/>
      <c r="W26" s="169"/>
      <c r="X26" s="142"/>
      <c r="Y26" s="121"/>
      <c r="Z26" s="191"/>
      <c r="AA26" s="191"/>
      <c r="AB26" s="94"/>
      <c r="AC26" s="225"/>
      <c r="AD26" s="225"/>
      <c r="AE26" s="225"/>
      <c r="AF26" s="225"/>
      <c r="AI26" s="106" t="str">
        <f>"16:jyakuninti_uke_code:" &amp; IF(I26="■",1,IF(L26="■",2,0))</f>
        <v>16:jyakuninti_uke_code:0</v>
      </c>
    </row>
    <row r="27" spans="1:35" s="106" customFormat="1" ht="18.75" customHeight="1" x14ac:dyDescent="0.15">
      <c r="A27" s="95"/>
      <c r="B27" s="185"/>
      <c r="C27" s="96"/>
      <c r="D27" s="97"/>
      <c r="E27" s="98"/>
      <c r="F27" s="97"/>
      <c r="G27" s="130"/>
      <c r="H27" s="160" t="s">
        <v>114</v>
      </c>
      <c r="I27" s="126" t="s">
        <v>145</v>
      </c>
      <c r="J27" s="123" t="s">
        <v>124</v>
      </c>
      <c r="K27" s="124"/>
      <c r="L27" s="126" t="s">
        <v>145</v>
      </c>
      <c r="M27" s="123" t="s">
        <v>130</v>
      </c>
      <c r="N27" s="169"/>
      <c r="O27" s="169"/>
      <c r="P27" s="169"/>
      <c r="Q27" s="169"/>
      <c r="R27" s="169"/>
      <c r="S27" s="169"/>
      <c r="T27" s="169"/>
      <c r="U27" s="169"/>
      <c r="V27" s="169"/>
      <c r="W27" s="169"/>
      <c r="X27" s="142"/>
      <c r="Y27" s="121"/>
      <c r="Z27" s="191"/>
      <c r="AA27" s="191"/>
      <c r="AB27" s="94"/>
      <c r="AC27" s="225"/>
      <c r="AD27" s="225"/>
      <c r="AE27" s="225"/>
      <c r="AF27" s="225"/>
      <c r="AI27" s="106" t="str">
        <f>"16:eiyomana_code:" &amp; IF(I27="■",1,IF(L27="■",2,0))</f>
        <v>16:eiyomana_code:0</v>
      </c>
    </row>
    <row r="28" spans="1:35" s="106" customFormat="1" ht="18.75" customHeight="1" x14ac:dyDescent="0.15">
      <c r="A28" s="95"/>
      <c r="B28" s="185"/>
      <c r="C28" s="96"/>
      <c r="D28" s="97"/>
      <c r="E28" s="98"/>
      <c r="F28" s="97"/>
      <c r="G28" s="130"/>
      <c r="H28" s="178" t="s">
        <v>107</v>
      </c>
      <c r="I28" s="126" t="s">
        <v>145</v>
      </c>
      <c r="J28" s="123" t="s">
        <v>124</v>
      </c>
      <c r="K28" s="124"/>
      <c r="L28" s="126" t="s">
        <v>145</v>
      </c>
      <c r="M28" s="123" t="s">
        <v>130</v>
      </c>
      <c r="N28" s="169"/>
      <c r="O28" s="169"/>
      <c r="P28" s="169"/>
      <c r="Q28" s="169"/>
      <c r="R28" s="169"/>
      <c r="S28" s="169"/>
      <c r="T28" s="169"/>
      <c r="U28" s="169"/>
      <c r="V28" s="169"/>
      <c r="W28" s="169"/>
      <c r="X28" s="142"/>
      <c r="Y28" s="121"/>
      <c r="Z28" s="191"/>
      <c r="AA28" s="191"/>
      <c r="AB28" s="94"/>
      <c r="AC28" s="225"/>
      <c r="AD28" s="225"/>
      <c r="AE28" s="225"/>
      <c r="AF28" s="225"/>
      <c r="AI28" s="106" t="str">
        <f>"16:koukoukino_code:" &amp; IF(I28="■",1,IF(L28="■",2,0))</f>
        <v>16:koukoukino_code:0</v>
      </c>
    </row>
    <row r="29" spans="1:35" s="106" customFormat="1" ht="18.75" customHeight="1" x14ac:dyDescent="0.15">
      <c r="A29" s="95"/>
      <c r="B29" s="185"/>
      <c r="C29" s="96"/>
      <c r="D29" s="97"/>
      <c r="E29" s="98"/>
      <c r="F29" s="97"/>
      <c r="G29" s="130"/>
      <c r="H29" s="177" t="s">
        <v>105</v>
      </c>
      <c r="I29" s="126" t="s">
        <v>145</v>
      </c>
      <c r="J29" s="123" t="s">
        <v>124</v>
      </c>
      <c r="K29" s="124"/>
      <c r="L29" s="126" t="s">
        <v>145</v>
      </c>
      <c r="M29" s="123" t="s">
        <v>130</v>
      </c>
      <c r="N29" s="169"/>
      <c r="O29" s="169"/>
      <c r="P29" s="169"/>
      <c r="Q29" s="169"/>
      <c r="R29" s="169"/>
      <c r="S29" s="169"/>
      <c r="T29" s="169"/>
      <c r="U29" s="169"/>
      <c r="V29" s="169"/>
      <c r="W29" s="169"/>
      <c r="X29" s="142"/>
      <c r="Y29" s="121"/>
      <c r="Z29" s="191"/>
      <c r="AA29" s="191"/>
      <c r="AB29" s="94"/>
      <c r="AC29" s="225"/>
      <c r="AD29" s="225"/>
      <c r="AE29" s="225"/>
      <c r="AF29" s="225"/>
      <c r="AI29" s="106" t="str">
        <f>"16:field153:" &amp; IF(I29="■",1,IF(L29="■",2,0))</f>
        <v>16:field153:0</v>
      </c>
    </row>
    <row r="30" spans="1:35" s="106" customFormat="1" ht="18.75" customHeight="1" x14ac:dyDescent="0.15">
      <c r="A30" s="95"/>
      <c r="B30" s="185"/>
      <c r="C30" s="96"/>
      <c r="D30" s="97"/>
      <c r="E30" s="98"/>
      <c r="F30" s="97"/>
      <c r="G30" s="130"/>
      <c r="H30" s="178" t="s">
        <v>106</v>
      </c>
      <c r="I30" s="126" t="s">
        <v>145</v>
      </c>
      <c r="J30" s="123" t="s">
        <v>124</v>
      </c>
      <c r="K30" s="124"/>
      <c r="L30" s="126" t="s">
        <v>145</v>
      </c>
      <c r="M30" s="123" t="s">
        <v>130</v>
      </c>
      <c r="N30" s="169"/>
      <c r="O30" s="169"/>
      <c r="P30" s="169"/>
      <c r="Q30" s="169"/>
      <c r="R30" s="169"/>
      <c r="S30" s="169"/>
      <c r="T30" s="169"/>
      <c r="U30" s="169"/>
      <c r="V30" s="169"/>
      <c r="W30" s="169"/>
      <c r="X30" s="142"/>
      <c r="Y30" s="121"/>
      <c r="Z30" s="191"/>
      <c r="AA30" s="191"/>
      <c r="AB30" s="94"/>
      <c r="AC30" s="225"/>
      <c r="AD30" s="225"/>
      <c r="AE30" s="225"/>
      <c r="AF30" s="225"/>
      <c r="AI30" s="106" t="str">
        <f>"16:field212:" &amp; IF(I30="■",1,IF(L30="■",2,0))</f>
        <v>16:field212:0</v>
      </c>
    </row>
    <row r="31" spans="1:35" s="106" customFormat="1" ht="18.75" customHeight="1" x14ac:dyDescent="0.15">
      <c r="A31" s="95"/>
      <c r="B31" s="185"/>
      <c r="C31" s="96"/>
      <c r="D31" s="97"/>
      <c r="E31" s="98"/>
      <c r="F31" s="97"/>
      <c r="G31" s="130"/>
      <c r="H31" s="178" t="s">
        <v>112</v>
      </c>
      <c r="I31" s="126" t="s">
        <v>145</v>
      </c>
      <c r="J31" s="123" t="s">
        <v>124</v>
      </c>
      <c r="K31" s="124"/>
      <c r="L31" s="126" t="s">
        <v>145</v>
      </c>
      <c r="M31" s="123" t="s">
        <v>130</v>
      </c>
      <c r="N31" s="169"/>
      <c r="O31" s="169"/>
      <c r="P31" s="169"/>
      <c r="Q31" s="169"/>
      <c r="R31" s="169"/>
      <c r="S31" s="169"/>
      <c r="T31" s="169"/>
      <c r="U31" s="169"/>
      <c r="V31" s="169"/>
      <c r="W31" s="169"/>
      <c r="X31" s="142"/>
      <c r="Y31" s="121"/>
      <c r="Z31" s="191"/>
      <c r="AA31" s="191"/>
      <c r="AB31" s="94"/>
      <c r="AC31" s="225"/>
      <c r="AD31" s="225"/>
      <c r="AE31" s="225"/>
      <c r="AF31" s="225"/>
      <c r="AI31" s="106" t="str">
        <f>"16:field150:" &amp; IF(I31="■",1,IF(L31="■",2,0))</f>
        <v>16:field150:0</v>
      </c>
    </row>
    <row r="32" spans="1:35" s="106" customFormat="1" ht="18.75" customHeight="1" x14ac:dyDescent="0.15">
      <c r="A32" s="95"/>
      <c r="B32" s="185"/>
      <c r="C32" s="96"/>
      <c r="D32" s="97"/>
      <c r="E32" s="98"/>
      <c r="F32" s="97"/>
      <c r="G32" s="130"/>
      <c r="H32" s="177" t="s">
        <v>91</v>
      </c>
      <c r="I32" s="126" t="s">
        <v>145</v>
      </c>
      <c r="J32" s="123" t="s">
        <v>124</v>
      </c>
      <c r="K32" s="123"/>
      <c r="L32" s="126" t="s">
        <v>145</v>
      </c>
      <c r="M32" s="123" t="s">
        <v>140</v>
      </c>
      <c r="N32" s="123"/>
      <c r="O32" s="126" t="s">
        <v>145</v>
      </c>
      <c r="P32" s="123" t="s">
        <v>131</v>
      </c>
      <c r="Q32" s="123"/>
      <c r="R32" s="126" t="s">
        <v>145</v>
      </c>
      <c r="S32" s="123" t="s">
        <v>141</v>
      </c>
      <c r="T32" s="169"/>
      <c r="U32" s="169"/>
      <c r="V32" s="169"/>
      <c r="W32" s="169"/>
      <c r="X32" s="142"/>
      <c r="Y32" s="121"/>
      <c r="Z32" s="191"/>
      <c r="AA32" s="191"/>
      <c r="AB32" s="94"/>
      <c r="AC32" s="225"/>
      <c r="AD32" s="225"/>
      <c r="AE32" s="225"/>
      <c r="AF32" s="225"/>
      <c r="AI32" s="106" t="str">
        <f>"16:serteikyo_kyoka_code:" &amp; IF(I32="■",1,IF(L32="■",5,IF(O32="■",4,IF(R32="■",6,0))))</f>
        <v>16:serteikyo_kyoka_code:0</v>
      </c>
    </row>
    <row r="33" spans="1:35" s="106" customFormat="1" ht="18.75" customHeight="1" x14ac:dyDescent="0.15">
      <c r="A33" s="132"/>
      <c r="B33" s="187"/>
      <c r="C33" s="133"/>
      <c r="D33" s="134"/>
      <c r="E33" s="135"/>
      <c r="F33" s="136"/>
      <c r="G33" s="137"/>
      <c r="H33" s="85" t="s">
        <v>162</v>
      </c>
      <c r="I33" s="138" t="s">
        <v>145</v>
      </c>
      <c r="J33" s="86" t="s">
        <v>124</v>
      </c>
      <c r="K33" s="86"/>
      <c r="L33" s="139" t="s">
        <v>145</v>
      </c>
      <c r="M33" s="86" t="s">
        <v>150</v>
      </c>
      <c r="N33" s="87"/>
      <c r="O33" s="139" t="s">
        <v>145</v>
      </c>
      <c r="P33" s="89" t="s">
        <v>151</v>
      </c>
      <c r="Q33" s="88"/>
      <c r="R33" s="139" t="s">
        <v>145</v>
      </c>
      <c r="S33" s="86" t="s">
        <v>152</v>
      </c>
      <c r="T33" s="88"/>
      <c r="U33" s="139" t="s">
        <v>145</v>
      </c>
      <c r="V33" s="86" t="s">
        <v>153</v>
      </c>
      <c r="W33" s="90"/>
      <c r="X33" s="91"/>
      <c r="Y33" s="140"/>
      <c r="Z33" s="140"/>
      <c r="AA33" s="140"/>
      <c r="AB33" s="141"/>
      <c r="AC33" s="226"/>
      <c r="AD33" s="226"/>
      <c r="AE33" s="226"/>
      <c r="AF33" s="226"/>
      <c r="AI33" s="106" t="str">
        <f>"16:shoguukaizen_code:"&amp;IF(I33="■",1,IF(L33="■",7,IF(O33="■",8,IF(R33="■",9,IF(U33="■","A",0)))))</f>
        <v>16:shoguukaizen_code:0</v>
      </c>
    </row>
    <row r="34" spans="1:35" s="106" customFormat="1" ht="20.25" customHeight="1" x14ac:dyDescent="0.15">
      <c r="A34" s="92"/>
      <c r="B34" s="92"/>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row>
  </sheetData>
  <mergeCells count="32">
    <mergeCell ref="AC11:AF33"/>
    <mergeCell ref="H15:H17"/>
    <mergeCell ref="I15:I17"/>
    <mergeCell ref="J15:K17"/>
    <mergeCell ref="L15:L17"/>
    <mergeCell ref="M15:N17"/>
    <mergeCell ref="H22:H23"/>
    <mergeCell ref="I22:I23"/>
    <mergeCell ref="J22:K23"/>
    <mergeCell ref="D9:E10"/>
    <mergeCell ref="F9:G10"/>
    <mergeCell ref="H9:H10"/>
    <mergeCell ref="Y9:AB10"/>
    <mergeCell ref="L22:L23"/>
    <mergeCell ref="M22:N23"/>
    <mergeCell ref="H11:H12"/>
    <mergeCell ref="AC9:AF10"/>
    <mergeCell ref="A3:AF3"/>
    <mergeCell ref="A8:C8"/>
    <mergeCell ref="D8:E8"/>
    <mergeCell ref="F8:G8"/>
    <mergeCell ref="H8:X8"/>
    <mergeCell ref="Y8:AB8"/>
    <mergeCell ref="AC8:AF8"/>
    <mergeCell ref="I5:M5"/>
    <mergeCell ref="N5:W5"/>
    <mergeCell ref="X5:Z5"/>
    <mergeCell ref="AA5:AF5"/>
    <mergeCell ref="I6:M6"/>
    <mergeCell ref="N6:W6"/>
    <mergeCell ref="X6:Z6"/>
    <mergeCell ref="A9:C10"/>
  </mergeCells>
  <phoneticPr fontId="1"/>
  <conditionalFormatting sqref="A1:AF4 A7:AF1048576">
    <cfRule type="expression" dxfId="4" priority="2">
      <formula>CELL("protect",A1)=0</formula>
    </cfRule>
  </conditionalFormatting>
  <dataValidations count="1">
    <dataValidation type="list" allowBlank="1" showInputMessage="1" showErrorMessage="1" sqref="Q9:Q12 L15:L17 O20 U21 D18:D26 L19:L20 L22:L33 M18 O24 Q21 Y11:Y12 M21 R32:R33 O32:O33 M9:M14 U33 A22 I9:I33 U9:U11"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A1CB6-60C8-42B5-9D65-FACE4F94E8B7}">
  <sheetPr>
    <pageSetUpPr fitToPage="1"/>
  </sheetPr>
  <dimension ref="A2:AJ23"/>
  <sheetViews>
    <sheetView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25" style="93" customWidth="1"/>
    <col min="25" max="32" width="4.875" style="93" customWidth="1"/>
    <col min="33" max="33" width="13.375" style="93" hidden="1" customWidth="1"/>
    <col min="34" max="38" width="0" style="93" hidden="1" customWidth="1"/>
    <col min="39" max="16384" width="9" style="93"/>
  </cols>
  <sheetData>
    <row r="2" spans="1:36" ht="20.25" customHeight="1" x14ac:dyDescent="0.15">
      <c r="A2" s="164" t="s">
        <v>176</v>
      </c>
      <c r="B2" s="164"/>
    </row>
    <row r="3" spans="1:36" ht="20.25" customHeight="1" x14ac:dyDescent="0.15">
      <c r="A3" s="200" t="s">
        <v>166</v>
      </c>
      <c r="B3" s="200"/>
      <c r="C3" s="200"/>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row>
    <row r="4" spans="1:36" ht="20.25" customHeight="1" x14ac:dyDescent="0.15"/>
    <row r="5" spans="1:36" ht="27" customHeight="1" x14ac:dyDescent="0.15">
      <c r="I5" s="204" t="s">
        <v>177</v>
      </c>
      <c r="J5" s="204"/>
      <c r="K5" s="204"/>
      <c r="L5" s="204"/>
      <c r="M5" s="204"/>
      <c r="N5" s="204"/>
      <c r="O5" s="204"/>
      <c r="P5" s="204"/>
      <c r="Q5" s="204"/>
      <c r="R5" s="204"/>
      <c r="S5" s="204"/>
      <c r="T5" s="204"/>
      <c r="U5" s="204"/>
      <c r="V5" s="204"/>
      <c r="W5" s="204"/>
      <c r="X5" s="202" t="s">
        <v>82</v>
      </c>
      <c r="Y5" s="202"/>
      <c r="Z5" s="203"/>
      <c r="AA5" s="205" t="s">
        <v>178</v>
      </c>
      <c r="AB5" s="206"/>
      <c r="AC5" s="206"/>
      <c r="AD5" s="206"/>
      <c r="AE5" s="206"/>
      <c r="AF5" s="207"/>
    </row>
    <row r="6" spans="1:36" ht="27.75" customHeight="1" x14ac:dyDescent="0.15">
      <c r="I6" s="204" t="s">
        <v>20</v>
      </c>
      <c r="J6" s="204"/>
      <c r="K6" s="204"/>
      <c r="L6" s="204"/>
      <c r="M6" s="204"/>
      <c r="N6" s="208" t="s">
        <v>179</v>
      </c>
      <c r="O6" s="208"/>
      <c r="P6" s="208"/>
      <c r="Q6" s="208"/>
      <c r="R6" s="208"/>
      <c r="S6" s="208"/>
      <c r="T6" s="208"/>
      <c r="U6" s="208"/>
      <c r="V6" s="208"/>
      <c r="W6" s="208"/>
      <c r="X6" s="204" t="s">
        <v>180</v>
      </c>
      <c r="Y6" s="204"/>
      <c r="Z6" s="204"/>
      <c r="AA6" s="107"/>
      <c r="AB6" s="108" t="s">
        <v>35</v>
      </c>
      <c r="AC6" s="108"/>
      <c r="AD6" s="108" t="s">
        <v>173</v>
      </c>
      <c r="AE6" s="108"/>
      <c r="AF6" s="109" t="s">
        <v>174</v>
      </c>
    </row>
    <row r="7" spans="1:36" ht="20.25" customHeight="1" x14ac:dyDescent="0.15">
      <c r="AG7" s="106"/>
    </row>
    <row r="8" spans="1:36" ht="17.25" customHeight="1" x14ac:dyDescent="0.15">
      <c r="A8" s="201" t="s">
        <v>83</v>
      </c>
      <c r="B8" s="202"/>
      <c r="C8" s="203"/>
      <c r="D8" s="201" t="s">
        <v>1</v>
      </c>
      <c r="E8" s="203"/>
      <c r="F8" s="201" t="s">
        <v>84</v>
      </c>
      <c r="G8" s="203"/>
      <c r="H8" s="201" t="s">
        <v>167</v>
      </c>
      <c r="I8" s="202"/>
      <c r="J8" s="202"/>
      <c r="K8" s="202"/>
      <c r="L8" s="202"/>
      <c r="M8" s="202"/>
      <c r="N8" s="202"/>
      <c r="O8" s="202"/>
      <c r="P8" s="202"/>
      <c r="Q8" s="202"/>
      <c r="R8" s="202"/>
      <c r="S8" s="202"/>
      <c r="T8" s="202"/>
      <c r="U8" s="202"/>
      <c r="V8" s="202"/>
      <c r="W8" s="202"/>
      <c r="X8" s="203"/>
      <c r="Y8" s="201" t="s">
        <v>111</v>
      </c>
      <c r="Z8" s="202"/>
      <c r="AA8" s="202"/>
      <c r="AB8" s="203"/>
      <c r="AC8" s="201" t="s">
        <v>85</v>
      </c>
      <c r="AD8" s="202"/>
      <c r="AE8" s="202"/>
      <c r="AF8" s="203"/>
      <c r="AG8" s="106"/>
    </row>
    <row r="9" spans="1:36" ht="18.75" customHeight="1" x14ac:dyDescent="0.15">
      <c r="A9" s="209" t="s">
        <v>86</v>
      </c>
      <c r="B9" s="210"/>
      <c r="C9" s="211"/>
      <c r="D9" s="183"/>
      <c r="E9" s="150"/>
      <c r="F9" s="115"/>
      <c r="G9" s="150"/>
      <c r="H9" s="215" t="s">
        <v>87</v>
      </c>
      <c r="I9" s="175" t="s">
        <v>145</v>
      </c>
      <c r="J9" s="110" t="s">
        <v>115</v>
      </c>
      <c r="K9" s="111"/>
      <c r="L9" s="111"/>
      <c r="M9" s="175" t="s">
        <v>145</v>
      </c>
      <c r="N9" s="110" t="s">
        <v>116</v>
      </c>
      <c r="O9" s="111"/>
      <c r="P9" s="111"/>
      <c r="Q9" s="175" t="s">
        <v>145</v>
      </c>
      <c r="R9" s="110" t="s">
        <v>117</v>
      </c>
      <c r="S9" s="111"/>
      <c r="T9" s="111"/>
      <c r="U9" s="175" t="s">
        <v>145</v>
      </c>
      <c r="V9" s="110" t="s">
        <v>118</v>
      </c>
      <c r="W9" s="111"/>
      <c r="X9" s="112"/>
      <c r="Y9" s="194"/>
      <c r="Z9" s="195"/>
      <c r="AA9" s="195"/>
      <c r="AB9" s="196"/>
      <c r="AC9" s="194"/>
      <c r="AD9" s="195"/>
      <c r="AE9" s="195"/>
      <c r="AF9" s="196"/>
      <c r="AG9" s="106" t="str">
        <f>"tiikikbn_code:"&amp; IF(I9="■",1,IF(M9="■",6,IF(Q9="■",7,IF(U9="■",2,IF(I10="■",3,IF(M10="■",4,IF(Q10="■",9,IF(U10="■",5,0))))))))</f>
        <v>tiikikbn_code:0</v>
      </c>
    </row>
    <row r="10" spans="1:36" ht="18.75" customHeight="1" x14ac:dyDescent="0.15">
      <c r="A10" s="244"/>
      <c r="B10" s="245"/>
      <c r="C10" s="246"/>
      <c r="D10" s="186"/>
      <c r="E10" s="151"/>
      <c r="F10" s="134"/>
      <c r="G10" s="151"/>
      <c r="H10" s="247"/>
      <c r="I10" s="162" t="s">
        <v>145</v>
      </c>
      <c r="J10" s="89" t="s">
        <v>119</v>
      </c>
      <c r="K10" s="163"/>
      <c r="L10" s="163"/>
      <c r="M10" s="144" t="s">
        <v>145</v>
      </c>
      <c r="N10" s="89" t="s">
        <v>120</v>
      </c>
      <c r="O10" s="163"/>
      <c r="P10" s="163"/>
      <c r="Q10" s="144" t="s">
        <v>145</v>
      </c>
      <c r="R10" s="89" t="s">
        <v>121</v>
      </c>
      <c r="S10" s="163"/>
      <c r="T10" s="163"/>
      <c r="U10" s="144" t="s">
        <v>145</v>
      </c>
      <c r="V10" s="89" t="s">
        <v>122</v>
      </c>
      <c r="W10" s="163"/>
      <c r="X10" s="135"/>
      <c r="Y10" s="248"/>
      <c r="Z10" s="249"/>
      <c r="AA10" s="249"/>
      <c r="AB10" s="250"/>
      <c r="AC10" s="248"/>
      <c r="AD10" s="249"/>
      <c r="AE10" s="249"/>
      <c r="AF10" s="250"/>
      <c r="AG10" s="106"/>
    </row>
    <row r="11" spans="1:36" ht="18.75" customHeight="1" x14ac:dyDescent="0.15">
      <c r="A11" s="113"/>
      <c r="B11" s="184"/>
      <c r="C11" s="152"/>
      <c r="D11" s="116"/>
      <c r="E11" s="112"/>
      <c r="F11" s="116"/>
      <c r="G11" s="117"/>
      <c r="H11" s="215" t="s">
        <v>88</v>
      </c>
      <c r="I11" s="172" t="s">
        <v>145</v>
      </c>
      <c r="J11" s="110" t="s">
        <v>124</v>
      </c>
      <c r="K11" s="110"/>
      <c r="L11" s="156"/>
      <c r="M11" s="175" t="s">
        <v>145</v>
      </c>
      <c r="N11" s="110" t="s">
        <v>134</v>
      </c>
      <c r="O11" s="110"/>
      <c r="P11" s="156"/>
      <c r="Q11" s="175" t="s">
        <v>145</v>
      </c>
      <c r="R11" s="174" t="s">
        <v>135</v>
      </c>
      <c r="S11" s="174"/>
      <c r="T11" s="174"/>
      <c r="U11" s="175" t="s">
        <v>145</v>
      </c>
      <c r="V11" s="174" t="s">
        <v>136</v>
      </c>
      <c r="W11" s="174"/>
      <c r="X11" s="150"/>
      <c r="Y11" s="175" t="s">
        <v>145</v>
      </c>
      <c r="Z11" s="110" t="s">
        <v>123</v>
      </c>
      <c r="AA11" s="110"/>
      <c r="AB11" s="118"/>
      <c r="AC11" s="235"/>
      <c r="AD11" s="236"/>
      <c r="AE11" s="236"/>
      <c r="AF11" s="237"/>
      <c r="AG11" s="106" t="str">
        <f>"ser_code = '" &amp; IF(A16="■",66,"") &amp; "'"</f>
        <v>ser_code = ''</v>
      </c>
      <c r="AH11" s="106"/>
      <c r="AI11" s="106" t="str">
        <f>"66:"&amp;IF(AND(I11="□",M11="□",Q11="□",U11="□",I12="□",M12="□",Q12="□"),"ketu_doctor_code:0",IF(I11="■","ketu_doctor_code:1:ketu_kangos_code:1:ketu_kshoku_code:1:ketu_rryoho_code:1:ketu_sryoho_code:1:ketu_gengo_code:1",
IF(M11="■","ketu_doctor_code:2","ketu_doctor_code:1")
&amp;IF(Q11="■",":ketu_kangos_code:2",":ketu_kangos_code:1")
&amp;IF(U11="■",":ketu_kshoku_code:2",":ketu_kshoku_code:1")
&amp;IF(I12="■",":ketu_rryoho_code:2",":ketu_rryoho_code:1")
&amp;IF(M12="■",":ketu_sryoho_code:2",":ketu_sryoho_code:1")
&amp;IF(Q12="■",":ketu_gengo_code:2",":ketu_gengo_code:1")))</f>
        <v>66:ketu_doctor_code:0</v>
      </c>
      <c r="AJ11" s="106" t="str">
        <f>"66:field203:" &amp; IF(Y11="■",1,IF(Y12="■",2,0))</f>
        <v>66:field203:0</v>
      </c>
    </row>
    <row r="12" spans="1:36" ht="18.75" customHeight="1" x14ac:dyDescent="0.15">
      <c r="A12" s="95"/>
      <c r="B12" s="185"/>
      <c r="C12" s="153"/>
      <c r="D12" s="99"/>
      <c r="E12" s="98"/>
      <c r="F12" s="99"/>
      <c r="G12" s="100"/>
      <c r="H12" s="216"/>
      <c r="I12" s="173" t="s">
        <v>145</v>
      </c>
      <c r="J12" s="188" t="s">
        <v>137</v>
      </c>
      <c r="K12" s="189"/>
      <c r="L12" s="189"/>
      <c r="M12" s="190" t="s">
        <v>145</v>
      </c>
      <c r="N12" s="188" t="s">
        <v>138</v>
      </c>
      <c r="O12" s="189"/>
      <c r="P12" s="189"/>
      <c r="Q12" s="190" t="s">
        <v>145</v>
      </c>
      <c r="R12" s="188" t="s">
        <v>139</v>
      </c>
      <c r="S12" s="189"/>
      <c r="T12" s="189"/>
      <c r="U12" s="189"/>
      <c r="V12" s="189"/>
      <c r="W12" s="189"/>
      <c r="X12" s="130"/>
      <c r="Y12" s="190" t="s">
        <v>145</v>
      </c>
      <c r="Z12" s="188" t="s">
        <v>127</v>
      </c>
      <c r="AA12" s="191"/>
      <c r="AB12" s="94"/>
      <c r="AC12" s="238"/>
      <c r="AD12" s="239"/>
      <c r="AE12" s="239"/>
      <c r="AF12" s="240"/>
      <c r="AG12" s="106" t="str">
        <f>"66:sisetukbn_code:" &amp; IF(D15="■",1,IF(D16="■",2,IF(D17="■",3,0)))</f>
        <v>66:sisetukbn_code:0</v>
      </c>
      <c r="AH12" s="106"/>
      <c r="AI12" s="106"/>
      <c r="AJ12" s="106"/>
    </row>
    <row r="13" spans="1:36" ht="19.5" customHeight="1" x14ac:dyDescent="0.15">
      <c r="A13" s="95"/>
      <c r="B13" s="185"/>
      <c r="C13" s="153"/>
      <c r="D13" s="99"/>
      <c r="E13" s="98"/>
      <c r="F13" s="99"/>
      <c r="G13" s="100"/>
      <c r="H13" s="101" t="s">
        <v>148</v>
      </c>
      <c r="I13" s="122" t="s">
        <v>145</v>
      </c>
      <c r="J13" s="123" t="s">
        <v>146</v>
      </c>
      <c r="K13" s="124"/>
      <c r="L13" s="125"/>
      <c r="M13" s="126" t="s">
        <v>145</v>
      </c>
      <c r="N13" s="123" t="s">
        <v>149</v>
      </c>
      <c r="O13" s="123"/>
      <c r="P13" s="123"/>
      <c r="Q13" s="128"/>
      <c r="R13" s="128"/>
      <c r="S13" s="128"/>
      <c r="T13" s="128"/>
      <c r="U13" s="128"/>
      <c r="V13" s="128"/>
      <c r="W13" s="128"/>
      <c r="X13" s="129"/>
      <c r="Y13" s="121"/>
      <c r="Z13" s="191"/>
      <c r="AA13" s="191"/>
      <c r="AB13" s="94"/>
      <c r="AC13" s="238"/>
      <c r="AD13" s="239"/>
      <c r="AE13" s="239"/>
      <c r="AF13" s="240"/>
      <c r="AG13" s="165"/>
      <c r="AI13" s="106" t="str">
        <f>"66:field223:" &amp; IF(I13="■",1,IF(M13="■",2,0))</f>
        <v>66:field223:0</v>
      </c>
    </row>
    <row r="14" spans="1:36" ht="19.5" customHeight="1" x14ac:dyDescent="0.15">
      <c r="A14" s="95"/>
      <c r="B14" s="185"/>
      <c r="C14" s="96"/>
      <c r="D14" s="97"/>
      <c r="E14" s="98"/>
      <c r="F14" s="99"/>
      <c r="G14" s="100"/>
      <c r="H14" s="161" t="s">
        <v>156</v>
      </c>
      <c r="I14" s="180" t="s">
        <v>145</v>
      </c>
      <c r="J14" s="102" t="s">
        <v>146</v>
      </c>
      <c r="K14" s="131"/>
      <c r="L14" s="103"/>
      <c r="M14" s="176" t="s">
        <v>145</v>
      </c>
      <c r="N14" s="102" t="s">
        <v>149</v>
      </c>
      <c r="O14" s="102"/>
      <c r="P14" s="102"/>
      <c r="Q14" s="119"/>
      <c r="R14" s="119"/>
      <c r="S14" s="119"/>
      <c r="T14" s="119"/>
      <c r="U14" s="119"/>
      <c r="V14" s="119"/>
      <c r="W14" s="119"/>
      <c r="X14" s="120"/>
      <c r="Y14" s="121"/>
      <c r="Z14" s="191"/>
      <c r="AA14" s="191"/>
      <c r="AB14" s="94"/>
      <c r="AC14" s="238"/>
      <c r="AD14" s="239"/>
      <c r="AE14" s="239"/>
      <c r="AF14" s="240"/>
      <c r="AI14" s="106" t="str">
        <f>"66:field232:" &amp; IF(I14="■",1,IF(M14="■",2,0))</f>
        <v>66:field232:0</v>
      </c>
    </row>
    <row r="15" spans="1:36" ht="18.75" customHeight="1" x14ac:dyDescent="0.15">
      <c r="A15" s="95"/>
      <c r="B15" s="185"/>
      <c r="C15" s="96"/>
      <c r="D15" s="190" t="s">
        <v>145</v>
      </c>
      <c r="E15" s="98" t="s">
        <v>147</v>
      </c>
      <c r="F15" s="99"/>
      <c r="G15" s="100"/>
      <c r="H15" s="155" t="s">
        <v>169</v>
      </c>
      <c r="I15" s="122" t="s">
        <v>145</v>
      </c>
      <c r="J15" s="123" t="s">
        <v>124</v>
      </c>
      <c r="K15" s="124"/>
      <c r="L15" s="126" t="s">
        <v>145</v>
      </c>
      <c r="M15" s="123" t="s">
        <v>130</v>
      </c>
      <c r="N15" s="123"/>
      <c r="O15" s="169"/>
      <c r="P15" s="169"/>
      <c r="Q15" s="169"/>
      <c r="R15" s="169"/>
      <c r="S15" s="169"/>
      <c r="T15" s="169"/>
      <c r="U15" s="169"/>
      <c r="V15" s="169"/>
      <c r="W15" s="169"/>
      <c r="X15" s="142"/>
      <c r="Y15" s="121"/>
      <c r="Z15" s="191"/>
      <c r="AA15" s="191"/>
      <c r="AB15" s="94"/>
      <c r="AC15" s="238"/>
      <c r="AD15" s="239"/>
      <c r="AE15" s="239"/>
      <c r="AF15" s="240"/>
      <c r="AI15" s="106" t="str">
        <f>"66:field157:" &amp; IF(I15="■",1,IF(L15="■",2,0))</f>
        <v>66:field157:0</v>
      </c>
    </row>
    <row r="16" spans="1:36" ht="18.75" customHeight="1" x14ac:dyDescent="0.15">
      <c r="A16" s="173" t="s">
        <v>145</v>
      </c>
      <c r="B16" s="185">
        <v>66</v>
      </c>
      <c r="C16" s="153" t="s">
        <v>170</v>
      </c>
      <c r="D16" s="190" t="s">
        <v>145</v>
      </c>
      <c r="E16" s="98" t="s">
        <v>132</v>
      </c>
      <c r="F16" s="99"/>
      <c r="G16" s="100"/>
      <c r="H16" s="177" t="s">
        <v>171</v>
      </c>
      <c r="I16" s="126" t="s">
        <v>145</v>
      </c>
      <c r="J16" s="123" t="s">
        <v>124</v>
      </c>
      <c r="K16" s="124"/>
      <c r="L16" s="126" t="s">
        <v>145</v>
      </c>
      <c r="M16" s="123" t="s">
        <v>130</v>
      </c>
      <c r="N16" s="123"/>
      <c r="O16" s="169"/>
      <c r="P16" s="169"/>
      <c r="Q16" s="169"/>
      <c r="R16" s="169"/>
      <c r="S16" s="169"/>
      <c r="T16" s="169"/>
      <c r="U16" s="169"/>
      <c r="V16" s="169"/>
      <c r="W16" s="169"/>
      <c r="X16" s="142"/>
      <c r="Y16" s="121"/>
      <c r="Z16" s="191"/>
      <c r="AA16" s="191"/>
      <c r="AB16" s="94"/>
      <c r="AC16" s="238"/>
      <c r="AD16" s="239"/>
      <c r="AE16" s="239"/>
      <c r="AF16" s="240"/>
      <c r="AI16" s="106" t="str">
        <f>"66:jyakuninti_uke_code:" &amp; IF(I16="■",1,IF(L16="■",2,0))</f>
        <v>66:jyakuninti_uke_code:0</v>
      </c>
    </row>
    <row r="17" spans="1:35" ht="18.75" customHeight="1" x14ac:dyDescent="0.15">
      <c r="A17" s="95"/>
      <c r="B17" s="185"/>
      <c r="C17" s="153" t="s">
        <v>168</v>
      </c>
      <c r="D17" s="190" t="s">
        <v>145</v>
      </c>
      <c r="E17" s="98" t="s">
        <v>133</v>
      </c>
      <c r="F17" s="99"/>
      <c r="G17" s="100"/>
      <c r="H17" s="177" t="s">
        <v>114</v>
      </c>
      <c r="I17" s="126" t="s">
        <v>145</v>
      </c>
      <c r="J17" s="123" t="s">
        <v>124</v>
      </c>
      <c r="K17" s="124"/>
      <c r="L17" s="126" t="s">
        <v>145</v>
      </c>
      <c r="M17" s="123" t="s">
        <v>130</v>
      </c>
      <c r="N17" s="123"/>
      <c r="O17" s="169"/>
      <c r="P17" s="169"/>
      <c r="Q17" s="169"/>
      <c r="R17" s="169"/>
      <c r="S17" s="169"/>
      <c r="T17" s="169"/>
      <c r="U17" s="169"/>
      <c r="V17" s="169"/>
      <c r="W17" s="169"/>
      <c r="X17" s="142"/>
      <c r="Y17" s="121"/>
      <c r="Z17" s="191"/>
      <c r="AA17" s="191"/>
      <c r="AB17" s="94"/>
      <c r="AC17" s="238"/>
      <c r="AD17" s="239"/>
      <c r="AE17" s="239"/>
      <c r="AF17" s="240"/>
      <c r="AI17" s="106" t="str">
        <f>"66:eiyomana_code:" &amp; IF(I17="■",1,IF(L17="■",2,0))</f>
        <v>66:eiyomana_code:0</v>
      </c>
    </row>
    <row r="18" spans="1:35" ht="18.75" customHeight="1" x14ac:dyDescent="0.15">
      <c r="A18" s="95"/>
      <c r="B18" s="185"/>
      <c r="C18" s="153"/>
      <c r="D18" s="99"/>
      <c r="E18" s="98"/>
      <c r="F18" s="99"/>
      <c r="G18" s="100"/>
      <c r="H18" s="178" t="s">
        <v>107</v>
      </c>
      <c r="I18" s="126" t="s">
        <v>145</v>
      </c>
      <c r="J18" s="123" t="s">
        <v>124</v>
      </c>
      <c r="K18" s="124"/>
      <c r="L18" s="126" t="s">
        <v>145</v>
      </c>
      <c r="M18" s="123" t="s">
        <v>130</v>
      </c>
      <c r="N18" s="123"/>
      <c r="O18" s="169"/>
      <c r="P18" s="169"/>
      <c r="Q18" s="169"/>
      <c r="R18" s="169"/>
      <c r="S18" s="169"/>
      <c r="T18" s="169"/>
      <c r="U18" s="169"/>
      <c r="V18" s="169"/>
      <c r="W18" s="169"/>
      <c r="X18" s="142"/>
      <c r="Y18" s="121"/>
      <c r="Z18" s="191"/>
      <c r="AA18" s="191"/>
      <c r="AB18" s="94"/>
      <c r="AC18" s="238"/>
      <c r="AD18" s="239"/>
      <c r="AE18" s="239"/>
      <c r="AF18" s="240"/>
      <c r="AI18" s="106" t="str">
        <f>"66:koukoukino_code:" &amp; IF(I18="■",1,IF(L18="■",2,0))</f>
        <v>66:koukoukino_code:0</v>
      </c>
    </row>
    <row r="19" spans="1:35" ht="18.75" customHeight="1" x14ac:dyDescent="0.15">
      <c r="A19" s="95"/>
      <c r="B19" s="185"/>
      <c r="C19" s="153"/>
      <c r="D19" s="99"/>
      <c r="E19" s="98"/>
      <c r="F19" s="99"/>
      <c r="G19" s="100"/>
      <c r="H19" s="168" t="s">
        <v>172</v>
      </c>
      <c r="I19" s="179" t="s">
        <v>145</v>
      </c>
      <c r="J19" s="231" t="s">
        <v>124</v>
      </c>
      <c r="K19" s="231"/>
      <c r="L19" s="181" t="s">
        <v>145</v>
      </c>
      <c r="M19" s="231" t="s">
        <v>130</v>
      </c>
      <c r="N19" s="231"/>
      <c r="O19" s="166"/>
      <c r="P19" s="166"/>
      <c r="Q19" s="166"/>
      <c r="R19" s="166"/>
      <c r="S19" s="166"/>
      <c r="T19" s="166"/>
      <c r="U19" s="166"/>
      <c r="V19" s="166"/>
      <c r="W19" s="166"/>
      <c r="X19" s="167"/>
      <c r="Y19" s="121"/>
      <c r="Z19" s="191"/>
      <c r="AA19" s="191"/>
      <c r="AB19" s="94"/>
      <c r="AC19" s="238"/>
      <c r="AD19" s="239"/>
      <c r="AE19" s="239"/>
      <c r="AF19" s="240"/>
      <c r="AI19" s="106" t="str">
        <f>"66:field174:" &amp; IF(I19="■",1,IF(L19="■",2,0))</f>
        <v>66:field174:0</v>
      </c>
    </row>
    <row r="20" spans="1:35" ht="18.75" customHeight="1" x14ac:dyDescent="0.15">
      <c r="A20" s="95"/>
      <c r="B20" s="185"/>
      <c r="C20" s="153"/>
      <c r="D20" s="99"/>
      <c r="E20" s="98"/>
      <c r="F20" s="99"/>
      <c r="G20" s="100"/>
      <c r="H20" s="178" t="s">
        <v>106</v>
      </c>
      <c r="I20" s="179" t="s">
        <v>145</v>
      </c>
      <c r="J20" s="123" t="s">
        <v>124</v>
      </c>
      <c r="K20" s="124"/>
      <c r="L20" s="126" t="s">
        <v>145</v>
      </c>
      <c r="M20" s="123" t="s">
        <v>130</v>
      </c>
      <c r="N20" s="123"/>
      <c r="O20" s="169"/>
      <c r="P20" s="169"/>
      <c r="Q20" s="169"/>
      <c r="R20" s="169"/>
      <c r="S20" s="169"/>
      <c r="T20" s="169"/>
      <c r="U20" s="169"/>
      <c r="V20" s="169"/>
      <c r="W20" s="169"/>
      <c r="X20" s="142"/>
      <c r="Y20" s="121"/>
      <c r="Z20" s="191"/>
      <c r="AA20" s="191"/>
      <c r="AB20" s="94"/>
      <c r="AC20" s="238"/>
      <c r="AD20" s="239"/>
      <c r="AE20" s="239"/>
      <c r="AF20" s="240"/>
      <c r="AI20" s="106" t="str">
        <f>"66:field212:" &amp; IF(I20="■",1,IF(L20="■",2,0))</f>
        <v>66:field212:0</v>
      </c>
    </row>
    <row r="21" spans="1:35" ht="18.75" customHeight="1" x14ac:dyDescent="0.15">
      <c r="A21" s="95"/>
      <c r="B21" s="185"/>
      <c r="C21" s="153"/>
      <c r="D21" s="99"/>
      <c r="E21" s="98"/>
      <c r="F21" s="99"/>
      <c r="G21" s="100"/>
      <c r="H21" s="177" t="s">
        <v>91</v>
      </c>
      <c r="I21" s="179" t="s">
        <v>145</v>
      </c>
      <c r="J21" s="123" t="s">
        <v>124</v>
      </c>
      <c r="K21" s="123"/>
      <c r="L21" s="126" t="s">
        <v>145</v>
      </c>
      <c r="M21" s="123" t="s">
        <v>140</v>
      </c>
      <c r="N21" s="123"/>
      <c r="O21" s="126" t="s">
        <v>145</v>
      </c>
      <c r="P21" s="123" t="s">
        <v>131</v>
      </c>
      <c r="Q21" s="123"/>
      <c r="R21" s="126" t="s">
        <v>145</v>
      </c>
      <c r="S21" s="123" t="s">
        <v>141</v>
      </c>
      <c r="T21" s="169"/>
      <c r="U21" s="169"/>
      <c r="V21" s="169"/>
      <c r="W21" s="169"/>
      <c r="X21" s="142"/>
      <c r="Y21" s="121"/>
      <c r="Z21" s="191"/>
      <c r="AA21" s="191"/>
      <c r="AB21" s="94"/>
      <c r="AC21" s="238"/>
      <c r="AD21" s="239"/>
      <c r="AE21" s="239"/>
      <c r="AF21" s="240"/>
      <c r="AI21" s="106" t="str">
        <f>"66:serteikyo_kyoka_code:" &amp; IF(I21="■",1,IF(L21="■",5,IF(O21="■",4,IF(R21="■",6,0))))</f>
        <v>66:serteikyo_kyoka_code:0</v>
      </c>
    </row>
    <row r="22" spans="1:35" ht="18.75" customHeight="1" x14ac:dyDescent="0.15">
      <c r="A22" s="132"/>
      <c r="B22" s="187"/>
      <c r="C22" s="133"/>
      <c r="D22" s="134"/>
      <c r="E22" s="135"/>
      <c r="F22" s="136"/>
      <c r="G22" s="137"/>
      <c r="H22" s="85" t="s">
        <v>162</v>
      </c>
      <c r="I22" s="138" t="s">
        <v>145</v>
      </c>
      <c r="J22" s="86" t="s">
        <v>124</v>
      </c>
      <c r="K22" s="86"/>
      <c r="L22" s="139" t="s">
        <v>145</v>
      </c>
      <c r="M22" s="86" t="s">
        <v>150</v>
      </c>
      <c r="N22" s="87"/>
      <c r="O22" s="139" t="s">
        <v>145</v>
      </c>
      <c r="P22" s="89" t="s">
        <v>151</v>
      </c>
      <c r="Q22" s="88"/>
      <c r="R22" s="139" t="s">
        <v>145</v>
      </c>
      <c r="S22" s="86" t="s">
        <v>152</v>
      </c>
      <c r="T22" s="88"/>
      <c r="U22" s="139" t="s">
        <v>145</v>
      </c>
      <c r="V22" s="86" t="s">
        <v>153</v>
      </c>
      <c r="W22" s="90"/>
      <c r="X22" s="91"/>
      <c r="Y22" s="140"/>
      <c r="Z22" s="140"/>
      <c r="AA22" s="140"/>
      <c r="AB22" s="141"/>
      <c r="AC22" s="241"/>
      <c r="AD22" s="242"/>
      <c r="AE22" s="242"/>
      <c r="AF22" s="243"/>
      <c r="AG22" s="106"/>
      <c r="AH22" s="106"/>
      <c r="AI22" s="106" t="str">
        <f>"66:shoguukaizen_code:"&amp;IF(I22="■",1,IF(L22="■",7,IF(O22="■",8,IF(R22="■",9,IF(U22="■","A",0)))))</f>
        <v>66:shoguukaizen_code:0</v>
      </c>
    </row>
    <row r="23" spans="1:35" ht="20.25" customHeight="1" x14ac:dyDescent="0.15"/>
  </sheetData>
  <mergeCells count="22">
    <mergeCell ref="H11:H12"/>
    <mergeCell ref="AC11:AF22"/>
    <mergeCell ref="J19:K19"/>
    <mergeCell ref="M19:N19"/>
    <mergeCell ref="A3:AF3"/>
    <mergeCell ref="A8:C8"/>
    <mergeCell ref="D8:E8"/>
    <mergeCell ref="F8:G8"/>
    <mergeCell ref="H8:X8"/>
    <mergeCell ref="Y8:AB8"/>
    <mergeCell ref="AC8:AF8"/>
    <mergeCell ref="A9:C10"/>
    <mergeCell ref="H9:H10"/>
    <mergeCell ref="Y9:AB10"/>
    <mergeCell ref="AC9:AF10"/>
    <mergeCell ref="I5:M5"/>
    <mergeCell ref="N5:W5"/>
    <mergeCell ref="X5:Z5"/>
    <mergeCell ref="AA5:AF5"/>
    <mergeCell ref="I6:M6"/>
    <mergeCell ref="N6:W6"/>
    <mergeCell ref="X6:Z6"/>
  </mergeCells>
  <phoneticPr fontId="1"/>
  <conditionalFormatting sqref="A7:AF1048576">
    <cfRule type="expression" dxfId="2" priority="7">
      <formula>CELL("protect",A7)=0</formula>
    </cfRule>
  </conditionalFormatting>
  <conditionalFormatting sqref="A1:AF4">
    <cfRule type="expression" dxfId="1" priority="2">
      <formula>CELL("protect",A1)=0</formula>
    </cfRule>
  </conditionalFormatting>
  <dataValidations count="1">
    <dataValidation type="list" allowBlank="1" showInputMessage="1" showErrorMessage="1" sqref="U9:U11 A16 D15:D17 M9:M14 Q9:Q12 Y11:Y12 O21:O22 L15:L22 R21:R22 U22 I9:I22" xr:uid="{6CB0622C-77B1-415D-B2BB-35D9F21571BD}">
      <formula1>"□,■"</formula1>
    </dataValidation>
  </dataValidations>
  <pageMargins left="0.70866141732283472" right="0.70866141732283472" top="0.74803149606299213" bottom="0.74803149606299213" header="0.31496062992125984" footer="0.31496062992125984"/>
  <pageSetup paperSize="9" scale="51"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DD56F11F-338E-4107-9703-595D3649EA16}">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1" t="s">
        <v>70</v>
      </c>
      <c r="AA3" s="252"/>
      <c r="AB3" s="252"/>
      <c r="AC3" s="252"/>
      <c r="AD3" s="253"/>
      <c r="AE3" s="349"/>
      <c r="AF3" s="350"/>
      <c r="AG3" s="350"/>
      <c r="AH3" s="350"/>
      <c r="AI3" s="350"/>
      <c r="AJ3" s="350"/>
      <c r="AK3" s="350"/>
      <c r="AL3" s="351"/>
      <c r="AM3" s="20"/>
      <c r="AN3" s="1"/>
    </row>
    <row r="4" spans="2:40" s="2" customFormat="1" x14ac:dyDescent="0.15">
      <c r="AN4" s="21"/>
    </row>
    <row r="5" spans="2:40" s="2" customFormat="1" x14ac:dyDescent="0.15">
      <c r="B5" s="352" t="s">
        <v>42</v>
      </c>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J5" s="352"/>
      <c r="AK5" s="352"/>
      <c r="AL5" s="352"/>
    </row>
    <row r="6" spans="2:40" s="2" customFormat="1" ht="13.5" customHeight="1" x14ac:dyDescent="0.15">
      <c r="AC6" s="1"/>
      <c r="AD6" s="45"/>
      <c r="AE6" s="45" t="s">
        <v>29</v>
      </c>
      <c r="AH6" s="2" t="s">
        <v>35</v>
      </c>
      <c r="AJ6" s="2" t="s">
        <v>31</v>
      </c>
      <c r="AL6" s="2" t="s">
        <v>30</v>
      </c>
    </row>
    <row r="7" spans="2:40" s="2" customFormat="1" x14ac:dyDescent="0.15">
      <c r="B7" s="352" t="s">
        <v>71</v>
      </c>
      <c r="C7" s="352"/>
      <c r="D7" s="352"/>
      <c r="E7" s="352"/>
      <c r="F7" s="352"/>
      <c r="G7" s="352"/>
      <c r="H7" s="352"/>
      <c r="I7" s="352"/>
      <c r="J7" s="352"/>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258" t="s">
        <v>72</v>
      </c>
      <c r="C11" s="326" t="s">
        <v>7</v>
      </c>
      <c r="D11" s="327"/>
      <c r="E11" s="327"/>
      <c r="F11" s="327"/>
      <c r="G11" s="327"/>
      <c r="H11" s="327"/>
      <c r="I11" s="327"/>
      <c r="J11" s="327"/>
      <c r="K11" s="34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59"/>
      <c r="C12" s="329" t="s">
        <v>73</v>
      </c>
      <c r="D12" s="330"/>
      <c r="E12" s="330"/>
      <c r="F12" s="330"/>
      <c r="G12" s="330"/>
      <c r="H12" s="330"/>
      <c r="I12" s="330"/>
      <c r="J12" s="330"/>
      <c r="K12" s="33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59"/>
      <c r="C13" s="326" t="s">
        <v>8</v>
      </c>
      <c r="D13" s="327"/>
      <c r="E13" s="327"/>
      <c r="F13" s="327"/>
      <c r="G13" s="327"/>
      <c r="H13" s="327"/>
      <c r="I13" s="327"/>
      <c r="J13" s="327"/>
      <c r="K13" s="328"/>
      <c r="L13" s="316" t="s">
        <v>74</v>
      </c>
      <c r="M13" s="317"/>
      <c r="N13" s="317"/>
      <c r="O13" s="317"/>
      <c r="P13" s="317"/>
      <c r="Q13" s="317"/>
      <c r="R13" s="317"/>
      <c r="S13" s="317"/>
      <c r="T13" s="317"/>
      <c r="U13" s="317"/>
      <c r="V13" s="317"/>
      <c r="W13" s="317"/>
      <c r="X13" s="317"/>
      <c r="Y13" s="317"/>
      <c r="Z13" s="317"/>
      <c r="AA13" s="317"/>
      <c r="AB13" s="317"/>
      <c r="AC13" s="317"/>
      <c r="AD13" s="317"/>
      <c r="AE13" s="317"/>
      <c r="AF13" s="317"/>
      <c r="AG13" s="317"/>
      <c r="AH13" s="317"/>
      <c r="AI13" s="317"/>
      <c r="AJ13" s="317"/>
      <c r="AK13" s="317"/>
      <c r="AL13" s="318"/>
    </row>
    <row r="14" spans="2:40" s="2" customFormat="1" x14ac:dyDescent="0.15">
      <c r="B14" s="259"/>
      <c r="C14" s="329"/>
      <c r="D14" s="330"/>
      <c r="E14" s="330"/>
      <c r="F14" s="330"/>
      <c r="G14" s="330"/>
      <c r="H14" s="330"/>
      <c r="I14" s="330"/>
      <c r="J14" s="330"/>
      <c r="K14" s="331"/>
      <c r="L14" s="319" t="s">
        <v>75</v>
      </c>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1"/>
    </row>
    <row r="15" spans="2:40" s="2" customFormat="1" x14ac:dyDescent="0.15">
      <c r="B15" s="259"/>
      <c r="C15" s="332"/>
      <c r="D15" s="333"/>
      <c r="E15" s="333"/>
      <c r="F15" s="333"/>
      <c r="G15" s="333"/>
      <c r="H15" s="333"/>
      <c r="I15" s="333"/>
      <c r="J15" s="333"/>
      <c r="K15" s="334"/>
      <c r="L15" s="345" t="s">
        <v>76</v>
      </c>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row>
    <row r="16" spans="2:40" s="2" customFormat="1" ht="14.25" customHeight="1" x14ac:dyDescent="0.15">
      <c r="B16" s="259"/>
      <c r="C16" s="346" t="s">
        <v>77</v>
      </c>
      <c r="D16" s="347"/>
      <c r="E16" s="347"/>
      <c r="F16" s="347"/>
      <c r="G16" s="347"/>
      <c r="H16" s="347"/>
      <c r="I16" s="347"/>
      <c r="J16" s="347"/>
      <c r="K16" s="348"/>
      <c r="L16" s="251" t="s">
        <v>9</v>
      </c>
      <c r="M16" s="252"/>
      <c r="N16" s="252"/>
      <c r="O16" s="252"/>
      <c r="P16" s="253"/>
      <c r="Q16" s="24"/>
      <c r="R16" s="25"/>
      <c r="S16" s="25"/>
      <c r="T16" s="25"/>
      <c r="U16" s="25"/>
      <c r="V16" s="25"/>
      <c r="W16" s="25"/>
      <c r="X16" s="25"/>
      <c r="Y16" s="26"/>
      <c r="Z16" s="336" t="s">
        <v>10</v>
      </c>
      <c r="AA16" s="337"/>
      <c r="AB16" s="337"/>
      <c r="AC16" s="337"/>
      <c r="AD16" s="338"/>
      <c r="AE16" s="28"/>
      <c r="AF16" s="32"/>
      <c r="AG16" s="22"/>
      <c r="AH16" s="22"/>
      <c r="AI16" s="22"/>
      <c r="AJ16" s="317"/>
      <c r="AK16" s="317"/>
      <c r="AL16" s="318"/>
    </row>
    <row r="17" spans="2:40" ht="14.25" customHeight="1" x14ac:dyDescent="0.15">
      <c r="B17" s="259"/>
      <c r="C17" s="341" t="s">
        <v>54</v>
      </c>
      <c r="D17" s="342"/>
      <c r="E17" s="342"/>
      <c r="F17" s="342"/>
      <c r="G17" s="342"/>
      <c r="H17" s="342"/>
      <c r="I17" s="342"/>
      <c r="J17" s="342"/>
      <c r="K17" s="343"/>
      <c r="L17" s="27"/>
      <c r="M17" s="27"/>
      <c r="N17" s="27"/>
      <c r="O17" s="27"/>
      <c r="P17" s="27"/>
      <c r="Q17" s="27"/>
      <c r="R17" s="27"/>
      <c r="S17" s="27"/>
      <c r="U17" s="251" t="s">
        <v>11</v>
      </c>
      <c r="V17" s="252"/>
      <c r="W17" s="252"/>
      <c r="X17" s="252"/>
      <c r="Y17" s="253"/>
      <c r="Z17" s="18"/>
      <c r="AA17" s="19"/>
      <c r="AB17" s="19"/>
      <c r="AC17" s="19"/>
      <c r="AD17" s="19"/>
      <c r="AE17" s="344"/>
      <c r="AF17" s="344"/>
      <c r="AG17" s="344"/>
      <c r="AH17" s="344"/>
      <c r="AI17" s="344"/>
      <c r="AJ17" s="344"/>
      <c r="AK17" s="344"/>
      <c r="AL17" s="17"/>
      <c r="AN17" s="3"/>
    </row>
    <row r="18" spans="2:40" ht="14.25" customHeight="1" x14ac:dyDescent="0.15">
      <c r="B18" s="259"/>
      <c r="C18" s="254" t="s">
        <v>12</v>
      </c>
      <c r="D18" s="254"/>
      <c r="E18" s="254"/>
      <c r="F18" s="254"/>
      <c r="G18" s="254"/>
      <c r="H18" s="356"/>
      <c r="I18" s="356"/>
      <c r="J18" s="356"/>
      <c r="K18" s="357"/>
      <c r="L18" s="251" t="s">
        <v>13</v>
      </c>
      <c r="M18" s="252"/>
      <c r="N18" s="252"/>
      <c r="O18" s="252"/>
      <c r="P18" s="253"/>
      <c r="Q18" s="29"/>
      <c r="R18" s="30"/>
      <c r="S18" s="30"/>
      <c r="T18" s="30"/>
      <c r="U18" s="30"/>
      <c r="V18" s="30"/>
      <c r="W18" s="30"/>
      <c r="X18" s="30"/>
      <c r="Y18" s="31"/>
      <c r="Z18" s="262" t="s">
        <v>14</v>
      </c>
      <c r="AA18" s="262"/>
      <c r="AB18" s="262"/>
      <c r="AC18" s="262"/>
      <c r="AD18" s="263"/>
      <c r="AE18" s="15"/>
      <c r="AF18" s="16"/>
      <c r="AG18" s="16"/>
      <c r="AH18" s="16"/>
      <c r="AI18" s="16"/>
      <c r="AJ18" s="16"/>
      <c r="AK18" s="16"/>
      <c r="AL18" s="17"/>
      <c r="AN18" s="3"/>
    </row>
    <row r="19" spans="2:40" ht="13.5" customHeight="1" x14ac:dyDescent="0.15">
      <c r="B19" s="259"/>
      <c r="C19" s="314" t="s">
        <v>15</v>
      </c>
      <c r="D19" s="314"/>
      <c r="E19" s="314"/>
      <c r="F19" s="314"/>
      <c r="G19" s="314"/>
      <c r="H19" s="353"/>
      <c r="I19" s="353"/>
      <c r="J19" s="353"/>
      <c r="K19" s="353"/>
      <c r="L19" s="316" t="s">
        <v>74</v>
      </c>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8"/>
      <c r="AN19" s="3"/>
    </row>
    <row r="20" spans="2:40" ht="14.25" customHeight="1" x14ac:dyDescent="0.15">
      <c r="B20" s="259"/>
      <c r="C20" s="314"/>
      <c r="D20" s="314"/>
      <c r="E20" s="314"/>
      <c r="F20" s="314"/>
      <c r="G20" s="314"/>
      <c r="H20" s="353"/>
      <c r="I20" s="353"/>
      <c r="J20" s="353"/>
      <c r="K20" s="353"/>
      <c r="L20" s="319" t="s">
        <v>75</v>
      </c>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1"/>
      <c r="AN20" s="3"/>
    </row>
    <row r="21" spans="2:40" x14ac:dyDescent="0.15">
      <c r="B21" s="260"/>
      <c r="C21" s="354"/>
      <c r="D21" s="354"/>
      <c r="E21" s="354"/>
      <c r="F21" s="354"/>
      <c r="G21" s="354"/>
      <c r="H21" s="355"/>
      <c r="I21" s="355"/>
      <c r="J21" s="355"/>
      <c r="K21" s="355"/>
      <c r="L21" s="322"/>
      <c r="M21" s="323"/>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335"/>
      <c r="AN21" s="3"/>
    </row>
    <row r="22" spans="2:40" ht="13.5" customHeight="1" x14ac:dyDescent="0.15">
      <c r="B22" s="278" t="s">
        <v>78</v>
      </c>
      <c r="C22" s="326" t="s">
        <v>96</v>
      </c>
      <c r="D22" s="327"/>
      <c r="E22" s="327"/>
      <c r="F22" s="327"/>
      <c r="G22" s="327"/>
      <c r="H22" s="327"/>
      <c r="I22" s="327"/>
      <c r="J22" s="327"/>
      <c r="K22" s="328"/>
      <c r="L22" s="316" t="s">
        <v>74</v>
      </c>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8"/>
      <c r="AN22" s="3"/>
    </row>
    <row r="23" spans="2:40" ht="14.25" customHeight="1" x14ac:dyDescent="0.15">
      <c r="B23" s="279"/>
      <c r="C23" s="329"/>
      <c r="D23" s="330"/>
      <c r="E23" s="330"/>
      <c r="F23" s="330"/>
      <c r="G23" s="330"/>
      <c r="H23" s="330"/>
      <c r="I23" s="330"/>
      <c r="J23" s="330"/>
      <c r="K23" s="331"/>
      <c r="L23" s="319" t="s">
        <v>75</v>
      </c>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1"/>
      <c r="AN23" s="3"/>
    </row>
    <row r="24" spans="2:40" x14ac:dyDescent="0.15">
      <c r="B24" s="279"/>
      <c r="C24" s="332"/>
      <c r="D24" s="333"/>
      <c r="E24" s="333"/>
      <c r="F24" s="333"/>
      <c r="G24" s="333"/>
      <c r="H24" s="333"/>
      <c r="I24" s="333"/>
      <c r="J24" s="333"/>
      <c r="K24" s="334"/>
      <c r="L24" s="322"/>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35"/>
      <c r="AN24" s="3"/>
    </row>
    <row r="25" spans="2:40" ht="14.25" customHeight="1" x14ac:dyDescent="0.15">
      <c r="B25" s="279"/>
      <c r="C25" s="314" t="s">
        <v>77</v>
      </c>
      <c r="D25" s="314"/>
      <c r="E25" s="314"/>
      <c r="F25" s="314"/>
      <c r="G25" s="314"/>
      <c r="H25" s="314"/>
      <c r="I25" s="314"/>
      <c r="J25" s="314"/>
      <c r="K25" s="314"/>
      <c r="L25" s="251" t="s">
        <v>9</v>
      </c>
      <c r="M25" s="252"/>
      <c r="N25" s="252"/>
      <c r="O25" s="252"/>
      <c r="P25" s="253"/>
      <c r="Q25" s="24"/>
      <c r="R25" s="25"/>
      <c r="S25" s="25"/>
      <c r="T25" s="25"/>
      <c r="U25" s="25"/>
      <c r="V25" s="25"/>
      <c r="W25" s="25"/>
      <c r="X25" s="25"/>
      <c r="Y25" s="26"/>
      <c r="Z25" s="336" t="s">
        <v>10</v>
      </c>
      <c r="AA25" s="337"/>
      <c r="AB25" s="337"/>
      <c r="AC25" s="337"/>
      <c r="AD25" s="338"/>
      <c r="AE25" s="28"/>
      <c r="AF25" s="32"/>
      <c r="AG25" s="22"/>
      <c r="AH25" s="22"/>
      <c r="AI25" s="22"/>
      <c r="AJ25" s="317"/>
      <c r="AK25" s="317"/>
      <c r="AL25" s="318"/>
      <c r="AN25" s="3"/>
    </row>
    <row r="26" spans="2:40" ht="13.5" customHeight="1" x14ac:dyDescent="0.15">
      <c r="B26" s="279"/>
      <c r="C26" s="339" t="s">
        <v>16</v>
      </c>
      <c r="D26" s="339"/>
      <c r="E26" s="339"/>
      <c r="F26" s="339"/>
      <c r="G26" s="339"/>
      <c r="H26" s="339"/>
      <c r="I26" s="339"/>
      <c r="J26" s="339"/>
      <c r="K26" s="339"/>
      <c r="L26" s="316" t="s">
        <v>74</v>
      </c>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8"/>
      <c r="AN26" s="3"/>
    </row>
    <row r="27" spans="2:40" ht="14.25" customHeight="1" x14ac:dyDescent="0.15">
      <c r="B27" s="279"/>
      <c r="C27" s="339"/>
      <c r="D27" s="339"/>
      <c r="E27" s="339"/>
      <c r="F27" s="339"/>
      <c r="G27" s="339"/>
      <c r="H27" s="339"/>
      <c r="I27" s="339"/>
      <c r="J27" s="339"/>
      <c r="K27" s="339"/>
      <c r="L27" s="319" t="s">
        <v>75</v>
      </c>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1"/>
      <c r="AN27" s="3"/>
    </row>
    <row r="28" spans="2:40" x14ac:dyDescent="0.15">
      <c r="B28" s="279"/>
      <c r="C28" s="339"/>
      <c r="D28" s="339"/>
      <c r="E28" s="339"/>
      <c r="F28" s="339"/>
      <c r="G28" s="339"/>
      <c r="H28" s="339"/>
      <c r="I28" s="339"/>
      <c r="J28" s="339"/>
      <c r="K28" s="339"/>
      <c r="L28" s="322"/>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35"/>
      <c r="AN28" s="3"/>
    </row>
    <row r="29" spans="2:40" ht="14.25" customHeight="1" x14ac:dyDescent="0.15">
      <c r="B29" s="279"/>
      <c r="C29" s="314" t="s">
        <v>77</v>
      </c>
      <c r="D29" s="314"/>
      <c r="E29" s="314"/>
      <c r="F29" s="314"/>
      <c r="G29" s="314"/>
      <c r="H29" s="314"/>
      <c r="I29" s="314"/>
      <c r="J29" s="314"/>
      <c r="K29" s="314"/>
      <c r="L29" s="251" t="s">
        <v>9</v>
      </c>
      <c r="M29" s="252"/>
      <c r="N29" s="252"/>
      <c r="O29" s="252"/>
      <c r="P29" s="253"/>
      <c r="Q29" s="28"/>
      <c r="R29" s="32"/>
      <c r="S29" s="32"/>
      <c r="T29" s="32"/>
      <c r="U29" s="32"/>
      <c r="V29" s="32"/>
      <c r="W29" s="32"/>
      <c r="X29" s="32"/>
      <c r="Y29" s="33"/>
      <c r="Z29" s="336" t="s">
        <v>10</v>
      </c>
      <c r="AA29" s="337"/>
      <c r="AB29" s="337"/>
      <c r="AC29" s="337"/>
      <c r="AD29" s="338"/>
      <c r="AE29" s="28"/>
      <c r="AF29" s="32"/>
      <c r="AG29" s="22"/>
      <c r="AH29" s="22"/>
      <c r="AI29" s="22"/>
      <c r="AJ29" s="317"/>
      <c r="AK29" s="317"/>
      <c r="AL29" s="318"/>
      <c r="AN29" s="3"/>
    </row>
    <row r="30" spans="2:40" ht="14.25" customHeight="1" x14ac:dyDescent="0.15">
      <c r="B30" s="279"/>
      <c r="C30" s="314" t="s">
        <v>17</v>
      </c>
      <c r="D30" s="314"/>
      <c r="E30" s="314"/>
      <c r="F30" s="314"/>
      <c r="G30" s="314"/>
      <c r="H30" s="314"/>
      <c r="I30" s="314"/>
      <c r="J30" s="314"/>
      <c r="K30" s="314"/>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N30" s="3"/>
    </row>
    <row r="31" spans="2:40" ht="13.5" customHeight="1" x14ac:dyDescent="0.15">
      <c r="B31" s="279"/>
      <c r="C31" s="314" t="s">
        <v>18</v>
      </c>
      <c r="D31" s="314"/>
      <c r="E31" s="314"/>
      <c r="F31" s="314"/>
      <c r="G31" s="314"/>
      <c r="H31" s="314"/>
      <c r="I31" s="314"/>
      <c r="J31" s="314"/>
      <c r="K31" s="314"/>
      <c r="L31" s="316" t="s">
        <v>74</v>
      </c>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8"/>
      <c r="AN31" s="3"/>
    </row>
    <row r="32" spans="2:40" ht="14.25" customHeight="1" x14ac:dyDescent="0.15">
      <c r="B32" s="279"/>
      <c r="C32" s="314"/>
      <c r="D32" s="314"/>
      <c r="E32" s="314"/>
      <c r="F32" s="314"/>
      <c r="G32" s="314"/>
      <c r="H32" s="314"/>
      <c r="I32" s="314"/>
      <c r="J32" s="314"/>
      <c r="K32" s="314"/>
      <c r="L32" s="319" t="s">
        <v>75</v>
      </c>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1"/>
      <c r="AN32" s="3"/>
    </row>
    <row r="33" spans="2:40" x14ac:dyDescent="0.15">
      <c r="B33" s="280"/>
      <c r="C33" s="314"/>
      <c r="D33" s="314"/>
      <c r="E33" s="314"/>
      <c r="F33" s="314"/>
      <c r="G33" s="314"/>
      <c r="H33" s="314"/>
      <c r="I33" s="314"/>
      <c r="J33" s="314"/>
      <c r="K33" s="314"/>
      <c r="L33" s="322"/>
      <c r="M33" s="323"/>
      <c r="N33" s="324"/>
      <c r="O33" s="324"/>
      <c r="P33" s="324"/>
      <c r="Q33" s="324"/>
      <c r="R33" s="324"/>
      <c r="S33" s="324"/>
      <c r="T33" s="324"/>
      <c r="U33" s="324"/>
      <c r="V33" s="324"/>
      <c r="W33" s="324"/>
      <c r="X33" s="324"/>
      <c r="Y33" s="324"/>
      <c r="Z33" s="324"/>
      <c r="AA33" s="324"/>
      <c r="AB33" s="324"/>
      <c r="AC33" s="323"/>
      <c r="AD33" s="323"/>
      <c r="AE33" s="323"/>
      <c r="AF33" s="323"/>
      <c r="AG33" s="323"/>
      <c r="AH33" s="324"/>
      <c r="AI33" s="324"/>
      <c r="AJ33" s="324"/>
      <c r="AK33" s="324"/>
      <c r="AL33" s="325"/>
      <c r="AN33" s="3"/>
    </row>
    <row r="34" spans="2:40" ht="13.5" customHeight="1" x14ac:dyDescent="0.15">
      <c r="B34" s="278" t="s">
        <v>44</v>
      </c>
      <c r="C34" s="281" t="s">
        <v>79</v>
      </c>
      <c r="D34" s="282"/>
      <c r="E34" s="282"/>
      <c r="F34" s="282"/>
      <c r="G34" s="282"/>
      <c r="H34" s="282"/>
      <c r="I34" s="282"/>
      <c r="J34" s="282"/>
      <c r="K34" s="282"/>
      <c r="L34" s="282"/>
      <c r="M34" s="303" t="s">
        <v>19</v>
      </c>
      <c r="N34" s="268"/>
      <c r="O34" s="53" t="s">
        <v>46</v>
      </c>
      <c r="P34" s="49"/>
      <c r="Q34" s="50"/>
      <c r="R34" s="305" t="s">
        <v>20</v>
      </c>
      <c r="S34" s="306"/>
      <c r="T34" s="306"/>
      <c r="U34" s="306"/>
      <c r="V34" s="306"/>
      <c r="W34" s="306"/>
      <c r="X34" s="307"/>
      <c r="Y34" s="311" t="s">
        <v>56</v>
      </c>
      <c r="Z34" s="312"/>
      <c r="AA34" s="312"/>
      <c r="AB34" s="313"/>
      <c r="AC34" s="288" t="s">
        <v>57</v>
      </c>
      <c r="AD34" s="289"/>
      <c r="AE34" s="289"/>
      <c r="AF34" s="289"/>
      <c r="AG34" s="290"/>
      <c r="AH34" s="291" t="s">
        <v>51</v>
      </c>
      <c r="AI34" s="292"/>
      <c r="AJ34" s="292"/>
      <c r="AK34" s="292"/>
      <c r="AL34" s="293"/>
      <c r="AN34" s="3"/>
    </row>
    <row r="35" spans="2:40" ht="14.25" customHeight="1" x14ac:dyDescent="0.15">
      <c r="B35" s="279"/>
      <c r="C35" s="283"/>
      <c r="D35" s="284"/>
      <c r="E35" s="284"/>
      <c r="F35" s="284"/>
      <c r="G35" s="284"/>
      <c r="H35" s="284"/>
      <c r="I35" s="284"/>
      <c r="J35" s="284"/>
      <c r="K35" s="284"/>
      <c r="L35" s="284"/>
      <c r="M35" s="304"/>
      <c r="N35" s="271"/>
      <c r="O35" s="54" t="s">
        <v>47</v>
      </c>
      <c r="P35" s="51"/>
      <c r="Q35" s="52"/>
      <c r="R35" s="308"/>
      <c r="S35" s="309"/>
      <c r="T35" s="309"/>
      <c r="U35" s="309"/>
      <c r="V35" s="309"/>
      <c r="W35" s="309"/>
      <c r="X35" s="310"/>
      <c r="Y35" s="55" t="s">
        <v>32</v>
      </c>
      <c r="Z35" s="14"/>
      <c r="AA35" s="14"/>
      <c r="AB35" s="14"/>
      <c r="AC35" s="294" t="s">
        <v>33</v>
      </c>
      <c r="AD35" s="295"/>
      <c r="AE35" s="295"/>
      <c r="AF35" s="295"/>
      <c r="AG35" s="296"/>
      <c r="AH35" s="297" t="s">
        <v>52</v>
      </c>
      <c r="AI35" s="298"/>
      <c r="AJ35" s="298"/>
      <c r="AK35" s="298"/>
      <c r="AL35" s="299"/>
      <c r="AN35" s="3"/>
    </row>
    <row r="36" spans="2:40" ht="14.25" customHeight="1" x14ac:dyDescent="0.15">
      <c r="B36" s="279"/>
      <c r="C36" s="259"/>
      <c r="D36" s="68"/>
      <c r="E36" s="273" t="s">
        <v>2</v>
      </c>
      <c r="F36" s="273"/>
      <c r="G36" s="273"/>
      <c r="H36" s="273"/>
      <c r="I36" s="273"/>
      <c r="J36" s="273"/>
      <c r="K36" s="273"/>
      <c r="L36" s="287"/>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79"/>
      <c r="C37" s="259"/>
      <c r="D37" s="68"/>
      <c r="E37" s="273" t="s">
        <v>3</v>
      </c>
      <c r="F37" s="274"/>
      <c r="G37" s="274"/>
      <c r="H37" s="274"/>
      <c r="I37" s="274"/>
      <c r="J37" s="274"/>
      <c r="K37" s="274"/>
      <c r="L37" s="275"/>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79"/>
      <c r="C38" s="259"/>
      <c r="D38" s="68"/>
      <c r="E38" s="273" t="s">
        <v>4</v>
      </c>
      <c r="F38" s="274"/>
      <c r="G38" s="274"/>
      <c r="H38" s="274"/>
      <c r="I38" s="274"/>
      <c r="J38" s="274"/>
      <c r="K38" s="274"/>
      <c r="L38" s="275"/>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79"/>
      <c r="C39" s="259"/>
      <c r="D39" s="68"/>
      <c r="E39" s="273" t="s">
        <v>6</v>
      </c>
      <c r="F39" s="274"/>
      <c r="G39" s="274"/>
      <c r="H39" s="274"/>
      <c r="I39" s="274"/>
      <c r="J39" s="274"/>
      <c r="K39" s="274"/>
      <c r="L39" s="275"/>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79"/>
      <c r="C40" s="259"/>
      <c r="D40" s="68"/>
      <c r="E40" s="273" t="s">
        <v>5</v>
      </c>
      <c r="F40" s="274"/>
      <c r="G40" s="274"/>
      <c r="H40" s="274"/>
      <c r="I40" s="274"/>
      <c r="J40" s="274"/>
      <c r="K40" s="274"/>
      <c r="L40" s="275"/>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79"/>
      <c r="C41" s="259"/>
      <c r="D41" s="69"/>
      <c r="E41" s="300" t="s">
        <v>45</v>
      </c>
      <c r="F41" s="301"/>
      <c r="G41" s="301"/>
      <c r="H41" s="301"/>
      <c r="I41" s="301"/>
      <c r="J41" s="301"/>
      <c r="K41" s="301"/>
      <c r="L41" s="302"/>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279"/>
      <c r="C42" s="259"/>
      <c r="D42" s="71"/>
      <c r="E42" s="285" t="s">
        <v>64</v>
      </c>
      <c r="F42" s="285"/>
      <c r="G42" s="285"/>
      <c r="H42" s="285"/>
      <c r="I42" s="285"/>
      <c r="J42" s="285"/>
      <c r="K42" s="285"/>
      <c r="L42" s="286"/>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279"/>
      <c r="C43" s="259"/>
      <c r="D43" s="68"/>
      <c r="E43" s="273" t="s">
        <v>65</v>
      </c>
      <c r="F43" s="274"/>
      <c r="G43" s="274"/>
      <c r="H43" s="274"/>
      <c r="I43" s="274"/>
      <c r="J43" s="274"/>
      <c r="K43" s="274"/>
      <c r="L43" s="275"/>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79"/>
      <c r="C44" s="259"/>
      <c r="D44" s="68"/>
      <c r="E44" s="273" t="s">
        <v>66</v>
      </c>
      <c r="F44" s="274"/>
      <c r="G44" s="274"/>
      <c r="H44" s="274"/>
      <c r="I44" s="274"/>
      <c r="J44" s="274"/>
      <c r="K44" s="274"/>
      <c r="L44" s="275"/>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79"/>
      <c r="C45" s="259"/>
      <c r="D45" s="68"/>
      <c r="E45" s="273" t="s">
        <v>67</v>
      </c>
      <c r="F45" s="274"/>
      <c r="G45" s="274"/>
      <c r="H45" s="274"/>
      <c r="I45" s="274"/>
      <c r="J45" s="274"/>
      <c r="K45" s="274"/>
      <c r="L45" s="275"/>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79"/>
      <c r="C46" s="259"/>
      <c r="D46" s="68"/>
      <c r="E46" s="273" t="s">
        <v>68</v>
      </c>
      <c r="F46" s="274"/>
      <c r="G46" s="274"/>
      <c r="H46" s="274"/>
      <c r="I46" s="274"/>
      <c r="J46" s="274"/>
      <c r="K46" s="274"/>
      <c r="L46" s="275"/>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80"/>
      <c r="C47" s="259"/>
      <c r="D47" s="68"/>
      <c r="E47" s="273" t="s">
        <v>69</v>
      </c>
      <c r="F47" s="274"/>
      <c r="G47" s="274"/>
      <c r="H47" s="274"/>
      <c r="I47" s="274"/>
      <c r="J47" s="274"/>
      <c r="K47" s="274"/>
      <c r="L47" s="275"/>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276" t="s">
        <v>48</v>
      </c>
      <c r="C48" s="276"/>
      <c r="D48" s="276"/>
      <c r="E48" s="276"/>
      <c r="F48" s="276"/>
      <c r="G48" s="276"/>
      <c r="H48" s="276"/>
      <c r="I48" s="276"/>
      <c r="J48" s="276"/>
      <c r="K48" s="27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6" t="s">
        <v>49</v>
      </c>
      <c r="C49" s="276"/>
      <c r="D49" s="276"/>
      <c r="E49" s="276"/>
      <c r="F49" s="276"/>
      <c r="G49" s="276"/>
      <c r="H49" s="276"/>
      <c r="I49" s="276"/>
      <c r="J49" s="276"/>
      <c r="K49" s="2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4" t="s">
        <v>21</v>
      </c>
      <c r="C50" s="254"/>
      <c r="D50" s="254"/>
      <c r="E50" s="254"/>
      <c r="F50" s="254"/>
      <c r="G50" s="254"/>
      <c r="H50" s="254"/>
      <c r="I50" s="254"/>
      <c r="J50" s="254"/>
      <c r="K50" s="25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5" t="s">
        <v>50</v>
      </c>
      <c r="C51" s="255"/>
      <c r="D51" s="255"/>
      <c r="E51" s="255"/>
      <c r="F51" s="255"/>
      <c r="G51" s="255"/>
      <c r="H51" s="255"/>
      <c r="I51" s="255"/>
      <c r="J51" s="255"/>
      <c r="K51" s="2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6" t="s">
        <v>41</v>
      </c>
      <c r="C52" s="257"/>
      <c r="D52" s="257"/>
      <c r="E52" s="257"/>
      <c r="F52" s="257"/>
      <c r="G52" s="257"/>
      <c r="H52" s="257"/>
      <c r="I52" s="257"/>
      <c r="J52" s="257"/>
      <c r="K52" s="257"/>
      <c r="L52" s="257"/>
      <c r="M52" s="257"/>
      <c r="N52" s="2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58" t="s">
        <v>22</v>
      </c>
      <c r="C53" s="261" t="s">
        <v>80</v>
      </c>
      <c r="D53" s="262"/>
      <c r="E53" s="262"/>
      <c r="F53" s="262"/>
      <c r="G53" s="262"/>
      <c r="H53" s="262"/>
      <c r="I53" s="262"/>
      <c r="J53" s="262"/>
      <c r="K53" s="262"/>
      <c r="L53" s="262"/>
      <c r="M53" s="262"/>
      <c r="N53" s="262"/>
      <c r="O53" s="262"/>
      <c r="P53" s="262"/>
      <c r="Q53" s="262"/>
      <c r="R53" s="262"/>
      <c r="S53" s="262"/>
      <c r="T53" s="263"/>
      <c r="U53" s="261" t="s">
        <v>34</v>
      </c>
      <c r="V53" s="264"/>
      <c r="W53" s="264"/>
      <c r="X53" s="264"/>
      <c r="Y53" s="264"/>
      <c r="Z53" s="264"/>
      <c r="AA53" s="264"/>
      <c r="AB53" s="264"/>
      <c r="AC53" s="264"/>
      <c r="AD53" s="264"/>
      <c r="AE53" s="264"/>
      <c r="AF53" s="264"/>
      <c r="AG53" s="264"/>
      <c r="AH53" s="264"/>
      <c r="AI53" s="264"/>
      <c r="AJ53" s="264"/>
      <c r="AK53" s="264"/>
      <c r="AL53" s="265"/>
      <c r="AN53" s="3"/>
    </row>
    <row r="54" spans="2:40" x14ac:dyDescent="0.15">
      <c r="B54" s="259"/>
      <c r="C54" s="266"/>
      <c r="D54" s="267"/>
      <c r="E54" s="267"/>
      <c r="F54" s="267"/>
      <c r="G54" s="267"/>
      <c r="H54" s="267"/>
      <c r="I54" s="267"/>
      <c r="J54" s="267"/>
      <c r="K54" s="267"/>
      <c r="L54" s="267"/>
      <c r="M54" s="267"/>
      <c r="N54" s="267"/>
      <c r="O54" s="267"/>
      <c r="P54" s="267"/>
      <c r="Q54" s="267"/>
      <c r="R54" s="267"/>
      <c r="S54" s="267"/>
      <c r="T54" s="268"/>
      <c r="U54" s="266"/>
      <c r="V54" s="267"/>
      <c r="W54" s="267"/>
      <c r="X54" s="267"/>
      <c r="Y54" s="267"/>
      <c r="Z54" s="267"/>
      <c r="AA54" s="267"/>
      <c r="AB54" s="267"/>
      <c r="AC54" s="267"/>
      <c r="AD54" s="267"/>
      <c r="AE54" s="267"/>
      <c r="AF54" s="267"/>
      <c r="AG54" s="267"/>
      <c r="AH54" s="267"/>
      <c r="AI54" s="267"/>
      <c r="AJ54" s="267"/>
      <c r="AK54" s="267"/>
      <c r="AL54" s="268"/>
      <c r="AN54" s="3"/>
    </row>
    <row r="55" spans="2:40" x14ac:dyDescent="0.15">
      <c r="B55" s="259"/>
      <c r="C55" s="269"/>
      <c r="D55" s="270"/>
      <c r="E55" s="270"/>
      <c r="F55" s="270"/>
      <c r="G55" s="270"/>
      <c r="H55" s="270"/>
      <c r="I55" s="270"/>
      <c r="J55" s="270"/>
      <c r="K55" s="270"/>
      <c r="L55" s="270"/>
      <c r="M55" s="270"/>
      <c r="N55" s="270"/>
      <c r="O55" s="270"/>
      <c r="P55" s="270"/>
      <c r="Q55" s="270"/>
      <c r="R55" s="270"/>
      <c r="S55" s="270"/>
      <c r="T55" s="271"/>
      <c r="U55" s="269"/>
      <c r="V55" s="270"/>
      <c r="W55" s="270"/>
      <c r="X55" s="270"/>
      <c r="Y55" s="270"/>
      <c r="Z55" s="270"/>
      <c r="AA55" s="270"/>
      <c r="AB55" s="270"/>
      <c r="AC55" s="270"/>
      <c r="AD55" s="270"/>
      <c r="AE55" s="270"/>
      <c r="AF55" s="270"/>
      <c r="AG55" s="270"/>
      <c r="AH55" s="270"/>
      <c r="AI55" s="270"/>
      <c r="AJ55" s="270"/>
      <c r="AK55" s="270"/>
      <c r="AL55" s="271"/>
      <c r="AN55" s="3"/>
    </row>
    <row r="56" spans="2:40" x14ac:dyDescent="0.15">
      <c r="B56" s="259"/>
      <c r="C56" s="269"/>
      <c r="D56" s="270"/>
      <c r="E56" s="270"/>
      <c r="F56" s="270"/>
      <c r="G56" s="270"/>
      <c r="H56" s="270"/>
      <c r="I56" s="270"/>
      <c r="J56" s="270"/>
      <c r="K56" s="270"/>
      <c r="L56" s="270"/>
      <c r="M56" s="270"/>
      <c r="N56" s="270"/>
      <c r="O56" s="270"/>
      <c r="P56" s="270"/>
      <c r="Q56" s="270"/>
      <c r="R56" s="270"/>
      <c r="S56" s="270"/>
      <c r="T56" s="271"/>
      <c r="U56" s="269"/>
      <c r="V56" s="270"/>
      <c r="W56" s="270"/>
      <c r="X56" s="270"/>
      <c r="Y56" s="270"/>
      <c r="Z56" s="270"/>
      <c r="AA56" s="270"/>
      <c r="AB56" s="270"/>
      <c r="AC56" s="270"/>
      <c r="AD56" s="270"/>
      <c r="AE56" s="270"/>
      <c r="AF56" s="270"/>
      <c r="AG56" s="270"/>
      <c r="AH56" s="270"/>
      <c r="AI56" s="270"/>
      <c r="AJ56" s="270"/>
      <c r="AK56" s="270"/>
      <c r="AL56" s="271"/>
      <c r="AN56" s="3"/>
    </row>
    <row r="57" spans="2:40" x14ac:dyDescent="0.15">
      <c r="B57" s="260"/>
      <c r="C57" s="272"/>
      <c r="D57" s="264"/>
      <c r="E57" s="264"/>
      <c r="F57" s="264"/>
      <c r="G57" s="264"/>
      <c r="H57" s="264"/>
      <c r="I57" s="264"/>
      <c r="J57" s="264"/>
      <c r="K57" s="264"/>
      <c r="L57" s="264"/>
      <c r="M57" s="264"/>
      <c r="N57" s="264"/>
      <c r="O57" s="264"/>
      <c r="P57" s="264"/>
      <c r="Q57" s="264"/>
      <c r="R57" s="264"/>
      <c r="S57" s="264"/>
      <c r="T57" s="265"/>
      <c r="U57" s="272"/>
      <c r="V57" s="264"/>
      <c r="W57" s="264"/>
      <c r="X57" s="264"/>
      <c r="Y57" s="264"/>
      <c r="Z57" s="264"/>
      <c r="AA57" s="264"/>
      <c r="AB57" s="264"/>
      <c r="AC57" s="264"/>
      <c r="AD57" s="264"/>
      <c r="AE57" s="264"/>
      <c r="AF57" s="264"/>
      <c r="AG57" s="264"/>
      <c r="AH57" s="264"/>
      <c r="AI57" s="264"/>
      <c r="AJ57" s="264"/>
      <c r="AK57" s="264"/>
      <c r="AL57" s="265"/>
      <c r="AN57" s="3"/>
    </row>
    <row r="58" spans="2:40" ht="14.25" customHeight="1" x14ac:dyDescent="0.15">
      <c r="B58" s="251" t="s">
        <v>23</v>
      </c>
      <c r="C58" s="252"/>
      <c r="D58" s="252"/>
      <c r="E58" s="252"/>
      <c r="F58" s="253"/>
      <c r="G58" s="254" t="s">
        <v>24</v>
      </c>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N58" s="3"/>
    </row>
    <row r="60" spans="2:40" x14ac:dyDescent="0.15">
      <c r="B60" s="14" t="s">
        <v>53</v>
      </c>
    </row>
    <row r="61" spans="2:40" x14ac:dyDescent="0.15">
      <c r="B61" s="14" t="s">
        <v>93</v>
      </c>
    </row>
    <row r="62" spans="2:40" x14ac:dyDescent="0.15">
      <c r="B62" s="14" t="s">
        <v>94</v>
      </c>
    </row>
    <row r="63" spans="2:40" x14ac:dyDescent="0.15">
      <c r="B63" s="14" t="s">
        <v>97</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95</v>
      </c>
    </row>
    <row r="70" spans="2:41" x14ac:dyDescent="0.15">
      <c r="B70" s="14" t="s">
        <v>92</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通所リハビリテーション</vt:lpstr>
      <vt:lpstr>介護予防通所リハビリテーション</vt:lpstr>
      <vt:lpstr>別紙●24</vt:lpstr>
      <vt:lpstr>介護予防通所リハビリテーション!Print_Area</vt:lpstr>
      <vt:lpstr>通所リハビリテーション!Print_Area</vt:lpstr>
      <vt:lpstr>介護予防通所リハビリテーション!Print_Titles</vt:lpstr>
      <vt:lpstr>通所リハビリテーション!Print_Titles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2025-06-18T09:46:47Z</cp:lastPrinted>
  <dcterms:created xsi:type="dcterms:W3CDTF">2023-01-16T02:34:32Z</dcterms:created>
  <dcterms:modified xsi:type="dcterms:W3CDTF">2025-09-02T04:32:02Z</dcterms:modified>
</cp:coreProperties>
</file>