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A6AFA712-57BB-4B99-986E-881318CE5830}" xr6:coauthVersionLast="47" xr6:coauthVersionMax="47" xr10:uidLastSave="{00000000-0000-0000-0000-000000000000}"/>
  <bookViews>
    <workbookView xWindow="-120" yWindow="-120" windowWidth="20730" windowHeight="110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<sst xmlns="http://schemas.openxmlformats.org/spreadsheetml/2006/main" count="5433" uniqueCount="2329">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</sst>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c r="W14" s="699"/>
      <c r="X14" s="699"/>
      <c r="Y14" s="699"/>
      <c r="Z14" s="700"/>
      <c r="AF14"/>
      <c r="AG14" s="197"/>
      <c r="AH14" s="198"/>
    </row>
    <row r="15" spans="1:39" ht="38.450000000000003"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 customHeight="1">
      <c r="A16" s="704"/>
      <c r="B16" s="705"/>
      <c r="C16" s="705"/>
      <c r="D16" s="705"/>
      <c r="E16" s="705"/>
      <c r="F16" s="705"/>
      <c r="G16" s="705"/>
      <c r="H16" s="705"/>
      <c r="I16" s="705"/>
      <c r="J16" s="705"/>
      <c r="K16" s="705"/>
      <c r="L16" s="705"/>
      <c r="M16" s="705"/>
      <c r="N16" s="705"/>
      <c r="O16" s="705"/>
      <c r="P16" s="705"/>
      <c r="Q16" s="705"/>
      <c r="R16" s="705"/>
      <c r="S16" s="705"/>
      <c r="T16" s="705"/>
      <c r="U16" s="706"/>
      <c r="V16" s="718"/>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c r="M23" s="712"/>
      <c r="N23" s="712"/>
      <c r="O23" s="713"/>
      <c r="P23" s="564" t="s">
        <v>16</v>
      </c>
      <c r="Q23" s="714"/>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c r="M24" s="684"/>
      <c r="N24" s="684"/>
      <c r="O24" s="684"/>
      <c r="P24" s="684"/>
      <c r="Q24" s="684"/>
      <c r="R24" s="684"/>
      <c r="S24" s="684"/>
      <c r="T24" s="684"/>
      <c r="U24" s="684"/>
      <c r="V24" s="684"/>
      <c r="W24" s="684"/>
      <c r="X24" s="684"/>
      <c r="Y24" s="684"/>
      <c r="Z24" s="684"/>
      <c r="AA24" s="684"/>
      <c r="AB24" s="684"/>
      <c r="AC24" s="684"/>
      <c r="AD24" s="685"/>
      <c r="AF24"/>
      <c r="AM24" s="202" t="str">
        <f>L23&amp;"-"&amp;Q23</f>
        <v>-</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15"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 customHeight="1">
      <c r="A39" s="208">
        <v>1</v>
      </c>
      <c r="B39" s="645"/>
      <c r="C39" s="646"/>
      <c r="D39" s="646"/>
      <c r="E39" s="646"/>
      <c r="F39" s="646"/>
      <c r="G39" s="646"/>
      <c r="H39" s="646"/>
      <c r="I39" s="646"/>
      <c r="J39" s="646"/>
      <c r="K39" s="646"/>
      <c r="L39" s="681"/>
      <c r="M39" s="681"/>
      <c r="N39" s="681"/>
      <c r="O39" s="681"/>
      <c r="P39" s="681"/>
      <c r="Q39" s="644"/>
      <c r="R39" s="644"/>
      <c r="S39" s="644"/>
      <c r="T39" s="644"/>
      <c r="U39" s="644"/>
      <c r="V39" s="520"/>
      <c r="W39" s="520"/>
      <c r="X39" s="636"/>
      <c r="Y39" s="637"/>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645"/>
      <c r="C40" s="646"/>
      <c r="D40" s="646"/>
      <c r="E40" s="646"/>
      <c r="F40" s="646"/>
      <c r="G40" s="646"/>
      <c r="H40" s="646"/>
      <c r="I40" s="646"/>
      <c r="J40" s="646"/>
      <c r="K40" s="646"/>
      <c r="L40" s="681"/>
      <c r="M40" s="681"/>
      <c r="N40" s="681"/>
      <c r="O40" s="681"/>
      <c r="P40" s="681"/>
      <c r="Q40" s="644"/>
      <c r="R40" s="644"/>
      <c r="S40" s="644"/>
      <c r="T40" s="644"/>
      <c r="U40" s="644"/>
      <c r="V40" s="520"/>
      <c r="W40" s="520"/>
      <c r="X40" s="636"/>
      <c r="Y40" s="637"/>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647"/>
      <c r="C41" s="648"/>
      <c r="D41" s="648"/>
      <c r="E41" s="648"/>
      <c r="F41" s="648"/>
      <c r="G41" s="648"/>
      <c r="H41" s="648"/>
      <c r="I41" s="648"/>
      <c r="J41" s="648"/>
      <c r="K41" s="649"/>
      <c r="L41" s="641"/>
      <c r="M41" s="642"/>
      <c r="N41" s="642"/>
      <c r="O41" s="642"/>
      <c r="P41" s="643"/>
      <c r="Q41" s="644"/>
      <c r="R41" s="644"/>
      <c r="S41" s="644"/>
      <c r="T41" s="644"/>
      <c r="U41" s="644"/>
      <c r="V41" s="520"/>
      <c r="W41" s="101"/>
      <c r="X41" s="636"/>
      <c r="Y41" s="637"/>
      <c r="Z41" s="510" t="str">
        <f>IFERROR(VLOOKUP(X41, 【参考】数式用!$A$2:$B$48, 2, FALSE), "")</f>
        <v/>
      </c>
      <c r="AA41" s="536"/>
      <c r="AB41" s="537"/>
      <c r="AC41" s="539">
        <f t="shared" si="0"/>
        <v>0</v>
      </c>
      <c r="AD41" s="531"/>
      <c r="AE41" s="209"/>
      <c r="AF41"/>
    </row>
    <row r="42" spans="1:40" ht="49.9" customHeight="1">
      <c r="A42" s="208">
        <f t="shared" si="1"/>
        <v>4</v>
      </c>
      <c r="B42" s="647"/>
      <c r="C42" s="648"/>
      <c r="D42" s="648"/>
      <c r="E42" s="648"/>
      <c r="F42" s="648"/>
      <c r="G42" s="648"/>
      <c r="H42" s="648"/>
      <c r="I42" s="648"/>
      <c r="J42" s="648"/>
      <c r="K42" s="649"/>
      <c r="L42" s="641"/>
      <c r="M42" s="642"/>
      <c r="N42" s="642"/>
      <c r="O42" s="642"/>
      <c r="P42" s="643"/>
      <c r="Q42" s="644"/>
      <c r="R42" s="644"/>
      <c r="S42" s="644"/>
      <c r="T42" s="644"/>
      <c r="U42" s="644"/>
      <c r="V42" s="520"/>
      <c r="W42" s="101"/>
      <c r="X42" s="636"/>
      <c r="Y42" s="637"/>
      <c r="Z42" s="509" t="str">
        <f>IFERROR(VLOOKUP(X42, 【参考】数式用!$A$2:$B$48, 2, FALSE), "")</f>
        <v/>
      </c>
      <c r="AA42" s="536"/>
      <c r="AB42" s="537"/>
      <c r="AC42" s="538">
        <f t="shared" si="0"/>
        <v>0</v>
      </c>
      <c r="AD42" s="531"/>
      <c r="AE42" s="209"/>
      <c r="AF42"/>
    </row>
    <row r="43" spans="1:40" ht="49.9" customHeight="1">
      <c r="A43" s="208">
        <f t="shared" si="1"/>
        <v>5</v>
      </c>
      <c r="B43" s="647"/>
      <c r="C43" s="648"/>
      <c r="D43" s="648"/>
      <c r="E43" s="648"/>
      <c r="F43" s="648"/>
      <c r="G43" s="648"/>
      <c r="H43" s="648"/>
      <c r="I43" s="648"/>
      <c r="J43" s="648"/>
      <c r="K43" s="649"/>
      <c r="L43" s="641"/>
      <c r="M43" s="642"/>
      <c r="N43" s="642"/>
      <c r="O43" s="642"/>
      <c r="P43" s="643"/>
      <c r="Q43" s="644"/>
      <c r="R43" s="644"/>
      <c r="S43" s="644"/>
      <c r="T43" s="644"/>
      <c r="U43" s="644"/>
      <c r="V43" s="574"/>
      <c r="W43" s="101"/>
      <c r="X43" s="636"/>
      <c r="Y43" s="637"/>
      <c r="Z43" s="509" t="str">
        <f>IFERROR(VLOOKUP(X43, 【参考】数式用!$A$2:$B$48, 2, FALSE), "")</f>
        <v/>
      </c>
      <c r="AA43" s="536"/>
      <c r="AB43" s="537"/>
      <c r="AC43" s="538">
        <f t="shared" si="0"/>
        <v>0</v>
      </c>
      <c r="AD43" s="531"/>
      <c r="AE43" s="209"/>
      <c r="AF43"/>
    </row>
    <row r="44" spans="1:40" ht="49.9" customHeight="1">
      <c r="A44" s="208">
        <f t="shared" si="1"/>
        <v>6</v>
      </c>
      <c r="B44" s="647"/>
      <c r="C44" s="648"/>
      <c r="D44" s="648"/>
      <c r="E44" s="648"/>
      <c r="F44" s="648"/>
      <c r="G44" s="648"/>
      <c r="H44" s="648"/>
      <c r="I44" s="648"/>
      <c r="J44" s="648"/>
      <c r="K44" s="649"/>
      <c r="L44" s="641"/>
      <c r="M44" s="642"/>
      <c r="N44" s="642"/>
      <c r="O44" s="642"/>
      <c r="P44" s="643"/>
      <c r="Q44" s="644"/>
      <c r="R44" s="644"/>
      <c r="S44" s="644"/>
      <c r="T44" s="644"/>
      <c r="U44" s="644"/>
      <c r="V44" s="520"/>
      <c r="W44" s="101"/>
      <c r="X44" s="636"/>
      <c r="Y44" s="637"/>
      <c r="Z44" s="509" t="str">
        <f>IFERROR(VLOOKUP(X44, 【参考】数式用!$A$2:$B$48, 2, FALSE), "")</f>
        <v/>
      </c>
      <c r="AA44" s="536"/>
      <c r="AB44" s="537"/>
      <c r="AC44" s="538">
        <f t="shared" si="0"/>
        <v>0</v>
      </c>
      <c r="AD44" s="531"/>
      <c r="AE44" s="209"/>
      <c r="AF44"/>
    </row>
    <row r="45" spans="1:40" ht="49.9"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
      </c>
      <c r="AG1" s="750"/>
      <c r="AH1" s="750"/>
      <c r="AI1" s="750"/>
      <c r="AJ1" s="750"/>
      <c r="AK1" s="893"/>
      <c r="AL1" s="47"/>
      <c r="AM1" s="47"/>
      <c r="AN1" s="47"/>
      <c r="AO1" s="47"/>
      <c r="AP1" s="47"/>
      <c r="AQ1" s="47"/>
      <c r="AR1" s="47"/>
      <c r="AS1" s="47"/>
      <c r="AT1" s="47"/>
      <c r="AU1" s="47"/>
      <c r="AV1" s="47"/>
      <c r="AW1" s="47"/>
      <c r="AX1" s="47"/>
      <c r="AY1" s="47"/>
      <c r="BA1" s="736" t="s">
        <v>40</v>
      </c>
      <c r="BB1" s="736"/>
      <c r="BC1" s="736"/>
      <c r="BD1" s="736"/>
      <c r="BE1" s="736"/>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
      </c>
      <c r="BB2" s="736"/>
      <c r="BC2" s="736"/>
      <c r="BD2" s="736"/>
      <c r="BE2" s="736"/>
    </row>
    <row r="3" spans="1:57" ht="18.600000000000001" customHeight="1">
      <c r="A3" s="47"/>
      <c r="B3" s="894" t="s">
        <v>2173</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6"/>
      <c r="BB3" s="736"/>
      <c r="BC3" s="736"/>
      <c r="BD3" s="736"/>
      <c r="BE3" s="736"/>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12</v>
      </c>
      <c r="C6" s="896"/>
      <c r="D6" s="896"/>
      <c r="E6" s="896"/>
      <c r="F6" s="896"/>
      <c r="G6" s="897"/>
      <c r="H6" s="889" t="str">
        <f>IF(基本情報入力シート!L21="","",基本情報入力シート!L21)</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42</v>
      </c>
      <c r="C7" s="899"/>
      <c r="D7" s="899"/>
      <c r="E7" s="899"/>
      <c r="F7" s="899"/>
      <c r="G7" s="900"/>
      <c r="H7" s="901" t="str">
        <f>IF(基本情報入力シート!L22="","",基本情報入力シート!L22)</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2" t="str">
        <f>IF(基本情報入力シート!AM24="－","",基本情報入力シート!AM24)</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9" t="str">
        <f>IF(基本情報入力シート!L29="","",基本情報入力シート!L29)</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
      </c>
      <c r="M13" s="754"/>
      <c r="N13" s="754"/>
      <c r="O13" s="754"/>
      <c r="P13" s="754"/>
      <c r="Q13" s="754"/>
      <c r="R13" s="754"/>
      <c r="S13" s="754"/>
      <c r="T13" s="754"/>
      <c r="U13" s="755"/>
      <c r="V13" s="756" t="s">
        <v>27</v>
      </c>
      <c r="W13" s="757"/>
      <c r="X13" s="757"/>
      <c r="Y13" s="752"/>
      <c r="Z13" s="753" t="str">
        <f>IF(基本情報入力シート!L32="","",基本情報入力シート!L32)</f>
        <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0</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742"/>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778"/>
      <c r="E19" s="778"/>
      <c r="F19" s="778"/>
      <c r="G19" s="778"/>
      <c r="H19" s="778"/>
      <c r="I19" s="778"/>
      <c r="J19" s="778"/>
      <c r="K19" s="778"/>
      <c r="L19" s="778"/>
      <c r="M19" s="778"/>
      <c r="N19" s="778"/>
      <c r="O19" s="778"/>
      <c r="P19" s="779"/>
      <c r="Q19" s="780">
        <f>Q17+Q18</f>
        <v>0</v>
      </c>
      <c r="R19" s="781"/>
      <c r="S19" s="781"/>
      <c r="T19" s="781"/>
      <c r="U19" s="781"/>
      <c r="V19" s="782"/>
      <c r="W19" s="352" t="s">
        <v>50</v>
      </c>
      <c r="X19" s="52" t="s">
        <v>53</v>
      </c>
      <c r="Y19" s="908" t="str">
        <f>IF(H7="", "", IFERROR(IF(Q20&gt;=Q19,"○","×"),""))</f>
        <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5" customHeight="1" thickBot="1">
      <c r="A20" s="47"/>
      <c r="B20" s="353" t="s">
        <v>57</v>
      </c>
      <c r="C20" s="774" t="s">
        <v>2177</v>
      </c>
      <c r="D20" s="774"/>
      <c r="E20" s="774"/>
      <c r="F20" s="774"/>
      <c r="G20" s="774"/>
      <c r="H20" s="774"/>
      <c r="I20" s="774"/>
      <c r="J20" s="774"/>
      <c r="K20" s="774"/>
      <c r="L20" s="774"/>
      <c r="M20" s="774"/>
      <c r="N20" s="774"/>
      <c r="O20" s="774"/>
      <c r="P20" s="774"/>
      <c r="Q20" s="742"/>
      <c r="R20" s="743"/>
      <c r="S20" s="743"/>
      <c r="T20" s="743"/>
      <c r="U20" s="743"/>
      <c r="V20" s="744"/>
      <c r="W20" s="354" t="s">
        <v>50</v>
      </c>
      <c r="X20" s="52" t="s">
        <v>53</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918" t="s">
        <v>2298</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15" customHeight="1">
      <c r="A24" s="47"/>
      <c r="B24" s="359" t="s">
        <v>59</v>
      </c>
      <c r="C24" s="918" t="s">
        <v>60</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21">
        <f>'別紙様式2-2（処遇改善加算　個票）'!L6</f>
        <v>0</v>
      </c>
      <c r="U29" s="922"/>
      <c r="V29" s="922"/>
      <c r="W29" s="922"/>
      <c r="X29" s="922"/>
      <c r="Y29" s="923"/>
      <c r="Z29" s="352" t="s">
        <v>50</v>
      </c>
      <c r="AA29" s="94" t="s">
        <v>53</v>
      </c>
      <c r="AB29" s="908" t="str">
        <f>IF(H7="", "", IFERROR(IF(T30&gt;=T29,"○","×"),""))</f>
        <v/>
      </c>
      <c r="AC29" s="367"/>
      <c r="AD29" s="368"/>
      <c r="AE29" s="368"/>
      <c r="AF29" s="368"/>
      <c r="AG29" s="368"/>
      <c r="AH29" s="368"/>
      <c r="AI29" s="368"/>
      <c r="AJ29" s="368"/>
      <c r="AK29" s="368"/>
      <c r="AL29" s="47"/>
      <c r="AM29" s="834" t="s">
        <v>64</v>
      </c>
      <c r="AN29" s="835"/>
      <c r="AO29" s="835"/>
      <c r="AP29" s="835"/>
      <c r="AQ29" s="835"/>
      <c r="AR29" s="835"/>
      <c r="AS29" s="835"/>
      <c r="AT29" s="835"/>
      <c r="AU29" s="835"/>
      <c r="AV29" s="835"/>
      <c r="AW29" s="835"/>
      <c r="AX29" s="835"/>
      <c r="AY29" s="836"/>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788"/>
      <c r="U30" s="789"/>
      <c r="V30" s="789"/>
      <c r="W30" s="789"/>
      <c r="X30" s="789"/>
      <c r="Y30" s="790"/>
      <c r="Z30" s="349" t="s">
        <v>50</v>
      </c>
      <c r="AA30" s="94" t="s">
        <v>53</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149999999999999" customHeight="1" thickBot="1">
      <c r="A36" s="47"/>
      <c r="B36" s="850"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935" t="s">
        <v>69</v>
      </c>
      <c r="D37" s="935"/>
      <c r="E37" s="935"/>
      <c r="F37" s="935"/>
      <c r="G37" s="935"/>
      <c r="H37" s="935"/>
      <c r="I37" s="935"/>
      <c r="J37" s="935"/>
      <c r="K37" s="935"/>
      <c r="L37" s="935"/>
      <c r="M37" s="935"/>
      <c r="N37" s="935"/>
      <c r="O37" s="935"/>
      <c r="P37" s="935"/>
      <c r="Q37" s="935"/>
      <c r="R37" s="935"/>
      <c r="S37" s="936"/>
      <c r="T37" s="737">
        <f>'別紙様式2-2（処遇改善加算　個票）'!L7</f>
        <v>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899999999999999" customHeight="1" thickBot="1">
      <c r="A38" s="47"/>
      <c r="B38" s="561" t="s">
        <v>51</v>
      </c>
      <c r="C38" s="864" t="s">
        <v>71</v>
      </c>
      <c r="D38" s="864"/>
      <c r="E38" s="864"/>
      <c r="F38" s="864"/>
      <c r="G38" s="864"/>
      <c r="H38" s="864"/>
      <c r="I38" s="864"/>
      <c r="J38" s="864"/>
      <c r="K38" s="864"/>
      <c r="L38" s="864"/>
      <c r="M38" s="864"/>
      <c r="N38" s="864"/>
      <c r="O38" s="864"/>
      <c r="P38" s="864"/>
      <c r="Q38" s="864"/>
      <c r="R38" s="864"/>
      <c r="S38" s="937"/>
      <c r="T38" s="742"/>
      <c r="U38" s="743"/>
      <c r="V38" s="743"/>
      <c r="W38" s="743"/>
      <c r="X38" s="744"/>
      <c r="Y38" s="378" t="s">
        <v>50</v>
      </c>
      <c r="Z38" s="22"/>
      <c r="AA38" s="379" t="s">
        <v>72</v>
      </c>
      <c r="AB38" s="745">
        <f>IFERROR(T39/T37*100,0)</f>
        <v>0</v>
      </c>
      <c r="AC38" s="746"/>
      <c r="AD38" s="747"/>
      <c r="AE38" s="380" t="s">
        <v>73</v>
      </c>
      <c r="AF38" s="380" t="s">
        <v>74</v>
      </c>
      <c r="AG38" s="47" t="s">
        <v>53</v>
      </c>
      <c r="AH38" s="350" t="str">
        <f>IF(OR(T37=0, T37=""),"",(IF(AND(AB38&gt;=200/3, T38&gt;=T39),"○","×")))</f>
        <v/>
      </c>
      <c r="AI38" s="360"/>
      <c r="AJ38" s="360"/>
      <c r="AK38" s="360"/>
      <c r="AL38" s="47"/>
      <c r="AM38" s="851" t="s">
        <v>75</v>
      </c>
      <c r="AN38" s="852"/>
      <c r="AO38" s="852"/>
      <c r="AP38" s="852"/>
      <c r="AQ38" s="852"/>
      <c r="AR38" s="852"/>
      <c r="AS38" s="852"/>
      <c r="AT38" s="852"/>
      <c r="AU38" s="852"/>
      <c r="AV38" s="852"/>
      <c r="AW38" s="852"/>
      <c r="AX38" s="852"/>
      <c r="AY38" s="853"/>
    </row>
    <row r="39" spans="1:56" ht="19.899999999999999" customHeight="1" thickBot="1">
      <c r="A39" s="47"/>
      <c r="B39" s="381"/>
      <c r="C39" s="791" t="s">
        <v>76</v>
      </c>
      <c r="D39" s="792"/>
      <c r="E39" s="792"/>
      <c r="F39" s="792"/>
      <c r="G39" s="792"/>
      <c r="H39" s="792"/>
      <c r="I39" s="792"/>
      <c r="J39" s="792"/>
      <c r="K39" s="792"/>
      <c r="L39" s="792"/>
      <c r="M39" s="792"/>
      <c r="N39" s="792"/>
      <c r="O39" s="792"/>
      <c r="P39" s="792"/>
      <c r="Q39" s="792"/>
      <c r="R39" s="792"/>
      <c r="S39" s="792"/>
      <c r="T39" s="795"/>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0</v>
      </c>
      <c r="V40" s="798"/>
      <c r="W40" s="798"/>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78</v>
      </c>
      <c r="BB42" s="931"/>
      <c r="BC42" s="931"/>
      <c r="BD42" s="931"/>
    </row>
    <row r="43" spans="1:56" s="15" customFormat="1" ht="18" customHeight="1" thickBot="1">
      <c r="A43" s="48"/>
      <c r="B43" s="850"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
      </c>
      <c r="AL43" s="48"/>
      <c r="AM43" s="941"/>
      <c r="AN43" s="942"/>
      <c r="AO43" s="942"/>
      <c r="AP43" s="942"/>
      <c r="AQ43" s="942"/>
      <c r="AR43" s="942"/>
      <c r="AS43" s="942"/>
      <c r="AT43" s="942"/>
      <c r="AU43" s="942"/>
      <c r="AV43" s="942"/>
      <c r="AW43" s="942"/>
      <c r="AX43" s="942"/>
      <c r="AY43" s="943"/>
      <c r="BA43" s="93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81</v>
      </c>
      <c r="BB45" s="931"/>
      <c r="BC45" s="931"/>
      <c r="BD45" s="931"/>
    </row>
    <row r="46" spans="1:56" s="15" customFormat="1" ht="18" customHeight="1" thickBot="1">
      <c r="A46" s="48"/>
      <c r="B46" s="926" t="s">
        <v>82</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個票）'!AJ9="○", "○", "×"))</f>
        <v/>
      </c>
      <c r="AL46" s="48"/>
      <c r="AM46" s="941"/>
      <c r="AN46" s="942"/>
      <c r="AO46" s="942"/>
      <c r="AP46" s="942"/>
      <c r="AQ46" s="942"/>
      <c r="AR46" s="942"/>
      <c r="AS46" s="942"/>
      <c r="AT46" s="942"/>
      <c r="AU46" s="942"/>
      <c r="AV46" s="942"/>
      <c r="AW46" s="942"/>
      <c r="AX46" s="942"/>
      <c r="AY46" s="943"/>
      <c r="BA46" s="932">
        <f>COUNTIF('別紙様式2-2（処遇改善加算　個票）'!P:P, "処遇改善加算Ⅰ")+COUNTIF('別紙様式2-2（処遇改善加算　個票）'!P:P, "処遇改善加算Ⅱ")+COUNTIF('別紙様式2-2（処遇改善加算　個票）'!P:P,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5" t="s">
        <v>84</v>
      </c>
      <c r="BB48" s="955"/>
      <c r="BC48" s="955"/>
      <c r="BD48" s="955"/>
    </row>
    <row r="49" spans="1:56" ht="18" customHeight="1" thickBot="1">
      <c r="A49" s="47"/>
      <c r="B49" s="914" t="s">
        <v>85</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個票）'!AK9="○", "○", "×"))</f>
        <v/>
      </c>
      <c r="AL49" s="47"/>
      <c r="AM49" s="47"/>
      <c r="AN49" s="47"/>
      <c r="AO49" s="47"/>
      <c r="AP49" s="47"/>
      <c r="AQ49" s="47"/>
      <c r="AR49" s="47"/>
      <c r="AS49" s="47"/>
      <c r="AT49" s="47"/>
      <c r="AU49" s="47"/>
      <c r="AV49" s="47"/>
      <c r="AW49" s="47"/>
      <c r="AX49" s="362"/>
      <c r="AY49" s="47"/>
      <c r="BA49" s="956">
        <f>COUNTIF('別紙様式2-2（処遇改善加算　個票）'!P:P, "処遇改善加算Ⅰ")+COUNTIF('別紙様式2-2（処遇改善加算　個票）'!P:P,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88</v>
      </c>
      <c r="AN52" s="852"/>
      <c r="AO52" s="852"/>
      <c r="AP52" s="852"/>
      <c r="AQ52" s="852"/>
      <c r="AR52" s="852"/>
      <c r="AS52" s="852"/>
      <c r="AT52" s="852"/>
      <c r="AU52" s="852"/>
      <c r="AV52" s="852"/>
      <c r="AW52" s="852"/>
      <c r="AX52" s="852"/>
      <c r="AY52" s="853"/>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49" t="s">
        <v>91</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74</v>
      </c>
      <c r="AL56" s="48"/>
      <c r="AM56" s="843" t="s">
        <v>93</v>
      </c>
      <c r="AN56" s="844"/>
      <c r="AO56" s="844"/>
      <c r="AP56" s="844"/>
      <c r="AQ56" s="844"/>
      <c r="AR56" s="844"/>
      <c r="AS56" s="844"/>
      <c r="AT56" s="844"/>
      <c r="AU56" s="844"/>
      <c r="AV56" s="844"/>
      <c r="AW56" s="844"/>
      <c r="AX56" s="844"/>
      <c r="AY56" s="845"/>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5" t="s">
        <v>94</v>
      </c>
      <c r="BB58" s="955"/>
      <c r="BC58" s="955"/>
      <c r="BD58" s="955"/>
    </row>
    <row r="59" spans="1:56" ht="18" customHeight="1" thickBot="1">
      <c r="A59" s="47"/>
      <c r="B59" s="926" t="s">
        <v>95</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個票）'!AL9="○", "○", "×"))</f>
        <v/>
      </c>
      <c r="AL59" s="47"/>
      <c r="AM59" s="47"/>
      <c r="AN59" s="47"/>
      <c r="AO59" s="47"/>
      <c r="AP59" s="47"/>
      <c r="AQ59" s="47"/>
      <c r="AR59" s="47"/>
      <c r="AS59" s="47"/>
      <c r="AT59" s="47"/>
      <c r="AU59" s="47"/>
      <c r="AV59" s="47"/>
      <c r="AW59" s="47"/>
      <c r="AX59" s="47"/>
      <c r="AY59" s="47"/>
      <c r="BA59" s="977">
        <f>COUNTIF('別紙様式2-2（処遇改善加算　個票）'!P:P,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49" t="s">
        <v>96</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2176</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97</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
      </c>
      <c r="AJ68" s="812"/>
      <c r="AK68" s="813"/>
      <c r="AL68" s="48"/>
      <c r="AM68" s="48"/>
      <c r="AN68" s="48"/>
      <c r="AO68" s="47"/>
      <c r="AP68" s="48"/>
      <c r="AQ68" s="48"/>
      <c r="AR68" s="48"/>
      <c r="AS68" s="48"/>
      <c r="AT68" s="48"/>
      <c r="AU68" s="48"/>
      <c r="AV68" s="48"/>
      <c r="AW68" s="48"/>
      <c r="AX68" s="48"/>
      <c r="AY68" s="48"/>
    </row>
    <row r="69" spans="1:53" ht="43.9"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46" t="s">
        <v>101</v>
      </c>
      <c r="C71" s="847"/>
      <c r="D71" s="848"/>
      <c r="E71" s="946" t="s">
        <v>102</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6">
        <f>COUNTIF(E72:F75, "✓")+COUNTIF(E72:F75, "誓約")</f>
        <v>0</v>
      </c>
    </row>
    <row r="73" spans="1:53" ht="15" customHeight="1" thickBot="1">
      <c r="A73" s="47"/>
      <c r="B73" s="784"/>
      <c r="C73" s="785"/>
      <c r="D73" s="785"/>
      <c r="E73" s="816"/>
      <c r="F73" s="817"/>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7"/>
      <c r="AN73" s="838"/>
      <c r="AO73" s="838"/>
      <c r="AP73" s="838"/>
      <c r="AQ73" s="838"/>
      <c r="AR73" s="838"/>
      <c r="AS73" s="838"/>
      <c r="AT73" s="838"/>
      <c r="AU73" s="838"/>
      <c r="AV73" s="838"/>
      <c r="AW73" s="838"/>
      <c r="AX73" s="839"/>
      <c r="AY73" s="417"/>
      <c r="AZ73" s="423"/>
      <c r="BA73" s="736"/>
    </row>
    <row r="74" spans="1:53" ht="15" customHeight="1">
      <c r="A74" s="47"/>
      <c r="B74" s="784"/>
      <c r="C74" s="785"/>
      <c r="D74" s="785"/>
      <c r="E74" s="816"/>
      <c r="F74" s="817"/>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4"/>
      <c r="F75" s="945"/>
      <c r="G75" s="913" t="s">
        <v>2185</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6"/>
    </row>
    <row r="76" spans="1:53" ht="34.9"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6">
        <f>COUNTIF(E76:F79, "✓")+COUNTIF(E76:F79, "誓約")</f>
        <v>0</v>
      </c>
    </row>
    <row r="77" spans="1:53" ht="15" customHeight="1" thickBot="1">
      <c r="A77" s="47"/>
      <c r="B77" s="784"/>
      <c r="C77" s="785"/>
      <c r="D77" s="785"/>
      <c r="E77" s="816"/>
      <c r="F77" s="817"/>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7"/>
      <c r="AN77" s="838"/>
      <c r="AO77" s="838"/>
      <c r="AP77" s="838"/>
      <c r="AQ77" s="838"/>
      <c r="AR77" s="838"/>
      <c r="AS77" s="838"/>
      <c r="AT77" s="838"/>
      <c r="AU77" s="838"/>
      <c r="AV77" s="838"/>
      <c r="AW77" s="838"/>
      <c r="AX77" s="839"/>
      <c r="AY77" s="417"/>
      <c r="AZ77" s="423"/>
      <c r="BA77" s="736"/>
    </row>
    <row r="78" spans="1:53" ht="15" customHeight="1">
      <c r="A78" s="47"/>
      <c r="B78" s="784"/>
      <c r="C78" s="785"/>
      <c r="D78" s="785"/>
      <c r="E78" s="816"/>
      <c r="F78" s="817"/>
      <c r="G78" s="910"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11"/>
      <c r="F79" s="912"/>
      <c r="G79" s="930" t="s">
        <v>107</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6">
        <f>COUNTIF(E80:F84, "✓")+COUNTIF(E80:F84, "誓約")</f>
        <v>0</v>
      </c>
    </row>
    <row r="81" spans="1:53" ht="23.45" customHeight="1" thickBot="1">
      <c r="A81" s="47"/>
      <c r="B81" s="784"/>
      <c r="C81" s="785"/>
      <c r="D81" s="785"/>
      <c r="E81" s="816"/>
      <c r="F81" s="817"/>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7"/>
      <c r="AN81" s="838"/>
      <c r="AO81" s="838"/>
      <c r="AP81" s="838"/>
      <c r="AQ81" s="838"/>
      <c r="AR81" s="838"/>
      <c r="AS81" s="838"/>
      <c r="AT81" s="838"/>
      <c r="AU81" s="838"/>
      <c r="AV81" s="838"/>
      <c r="AW81" s="838"/>
      <c r="AX81" s="839"/>
      <c r="AY81" s="417"/>
      <c r="AZ81" s="423"/>
      <c r="BA81" s="736"/>
    </row>
    <row r="82" spans="1:53" ht="28.15"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814"/>
      <c r="F83" s="815"/>
      <c r="G83" s="818"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9"/>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6"/>
      <c r="F84" s="817"/>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6">
        <f>COUNTIF(E85:F88, "✓")+COUNTIF(E85:F88, "誓約")</f>
        <v>0</v>
      </c>
    </row>
    <row r="86" spans="1:53" ht="15" customHeight="1" thickBot="1">
      <c r="A86" s="47"/>
      <c r="B86" s="784"/>
      <c r="C86" s="785"/>
      <c r="D86" s="785"/>
      <c r="E86" s="816"/>
      <c r="F86" s="817"/>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7"/>
      <c r="AN86" s="838"/>
      <c r="AO86" s="838"/>
      <c r="AP86" s="838"/>
      <c r="AQ86" s="838"/>
      <c r="AR86" s="838"/>
      <c r="AS86" s="838"/>
      <c r="AT86" s="838"/>
      <c r="AU86" s="838"/>
      <c r="AV86" s="838"/>
      <c r="AW86" s="838"/>
      <c r="AX86" s="839"/>
      <c r="AY86" s="417"/>
      <c r="AZ86" s="423"/>
      <c r="BA86" s="736"/>
    </row>
    <row r="87" spans="1:53" ht="28.15" customHeight="1">
      <c r="A87" s="47"/>
      <c r="B87" s="784"/>
      <c r="C87" s="785"/>
      <c r="D87" s="785"/>
      <c r="E87" s="816"/>
      <c r="F87" s="817"/>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6"/>
      <c r="F88" s="817"/>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5" customHeight="1" thickBot="1">
      <c r="A89" s="47"/>
      <c r="B89" s="650" t="s">
        <v>2305</v>
      </c>
      <c r="C89" s="656"/>
      <c r="D89" s="656"/>
      <c r="E89" s="801"/>
      <c r="F89" s="802"/>
      <c r="G89" s="971"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
      </c>
      <c r="AN89" s="740"/>
      <c r="AO89" s="740"/>
      <c r="AP89" s="740"/>
      <c r="AQ89" s="740"/>
      <c r="AR89" s="740"/>
      <c r="AS89" s="740"/>
      <c r="AT89" s="740"/>
      <c r="AU89" s="740"/>
      <c r="AV89" s="740"/>
      <c r="AW89" s="740"/>
      <c r="AX89" s="741"/>
      <c r="AY89" s="48"/>
      <c r="AZ89" s="15"/>
      <c r="BA89" s="978">
        <f>COUNTIF(E89:F95, "✓")+COUNTIF(E89:F95, "誓約")</f>
        <v>0</v>
      </c>
    </row>
    <row r="90" spans="1:53" ht="15" customHeight="1" thickBot="1">
      <c r="A90" s="47"/>
      <c r="B90" s="784"/>
      <c r="C90" s="785"/>
      <c r="D90" s="785"/>
      <c r="E90" s="816"/>
      <c r="F90" s="817"/>
      <c r="G90" s="818"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4"/>
      <c r="C91" s="785"/>
      <c r="D91" s="785"/>
      <c r="E91" s="816"/>
      <c r="F91" s="817"/>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4"/>
      <c r="C92" s="785"/>
      <c r="D92" s="785"/>
      <c r="E92" s="816"/>
      <c r="F92" s="817"/>
      <c r="G92" s="930" t="s">
        <v>2195</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9" customHeight="1">
      <c r="A93" s="47"/>
      <c r="B93" s="784"/>
      <c r="C93" s="785"/>
      <c r="D93" s="785"/>
      <c r="E93" s="816"/>
      <c r="F93" s="817"/>
      <c r="G93" s="930" t="s">
        <v>114</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15" customHeight="1">
      <c r="A94" s="47"/>
      <c r="B94" s="784"/>
      <c r="C94" s="785"/>
      <c r="D94" s="785"/>
      <c r="E94" s="816"/>
      <c r="F94" s="817"/>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9"/>
    </row>
    <row r="95" spans="1:53" ht="24.6" customHeight="1" thickBot="1">
      <c r="A95" s="47"/>
      <c r="B95" s="784"/>
      <c r="C95" s="785"/>
      <c r="D95" s="785"/>
      <c r="E95" s="816"/>
      <c r="F95" s="817"/>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9"/>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6">
        <f>COUNTIF(E96:F99, "✓")+COUNTIF(E96:F99, "誓約")</f>
        <v>0</v>
      </c>
    </row>
    <row r="97" spans="1:55" ht="15.6" customHeight="1" thickBot="1">
      <c r="A97" s="47"/>
      <c r="B97" s="784"/>
      <c r="C97" s="785"/>
      <c r="D97" s="785"/>
      <c r="E97" s="816"/>
      <c r="F97" s="817"/>
      <c r="G97" s="818"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9"/>
      <c r="AL97" s="48"/>
      <c r="AM97" s="837"/>
      <c r="AN97" s="838"/>
      <c r="AO97" s="838"/>
      <c r="AP97" s="838"/>
      <c r="AQ97" s="838"/>
      <c r="AR97" s="838"/>
      <c r="AS97" s="838"/>
      <c r="AT97" s="838"/>
      <c r="AU97" s="838"/>
      <c r="AV97" s="838"/>
      <c r="AW97" s="838"/>
      <c r="AX97" s="839"/>
      <c r="AY97" s="417"/>
      <c r="AZ97" s="423"/>
      <c r="BA97" s="736"/>
    </row>
    <row r="98" spans="1:55" ht="15" customHeight="1">
      <c r="A98" s="47"/>
      <c r="B98" s="784"/>
      <c r="C98" s="785"/>
      <c r="D98" s="785"/>
      <c r="E98" s="816"/>
      <c r="F98" s="817"/>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4"/>
      <c r="F99" s="975"/>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56" t="s">
        <v>117</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5" t="s">
        <v>118</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119</v>
      </c>
      <c r="AN102" s="835"/>
      <c r="AO102" s="835"/>
      <c r="AP102" s="835"/>
      <c r="AQ102" s="835"/>
      <c r="AR102" s="835"/>
      <c r="AS102" s="835"/>
      <c r="AT102" s="835"/>
      <c r="AU102" s="835"/>
      <c r="AV102" s="835"/>
      <c r="AW102" s="835"/>
      <c r="AX102" s="836"/>
      <c r="AY102" s="428"/>
      <c r="BA102" s="554" t="b">
        <v>0</v>
      </c>
    </row>
    <row r="103" spans="1:55" s="428" customFormat="1" ht="30.6" customHeight="1" thickBot="1">
      <c r="A103" s="426"/>
      <c r="B103" s="858" t="s">
        <v>120</v>
      </c>
      <c r="C103" s="859"/>
      <c r="D103" s="859"/>
      <c r="E103" s="860" t="b">
        <v>0</v>
      </c>
      <c r="F103" s="517"/>
      <c r="G103" s="864" t="s">
        <v>2199</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2.9" customHeight="1" thickBot="1">
      <c r="A104" s="426"/>
      <c r="B104" s="861"/>
      <c r="C104" s="862"/>
      <c r="D104" s="862"/>
      <c r="E104" s="863" t="b">
        <v>0</v>
      </c>
      <c r="F104" s="516"/>
      <c r="G104" s="854" t="s">
        <v>121</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0" t="s">
        <v>124</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125</v>
      </c>
      <c r="AF108" s="824"/>
      <c r="AG108" s="824"/>
      <c r="AH108" s="824"/>
      <c r="AI108" s="824"/>
      <c r="AJ108" s="825"/>
      <c r="AK108" s="350" t="str">
        <f>IF(H7="", "", IF(AND(BA109=TRUE,OR(Q18=0,BA110=TRUE),BA111=TRUE,BA112=TRUE, BA114=TRUE, BA113=TRUE,BA115=TRUE),"○","×"))</f>
        <v/>
      </c>
      <c r="AL108" s="47"/>
      <c r="AM108" s="840" t="s">
        <v>126</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127</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128</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831" t="s">
        <v>2300</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128</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6" t="s">
        <v>129</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130</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26" t="s">
        <v>131</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132</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26" t="s">
        <v>133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134</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960" t="s">
        <v>135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136</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132</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0" t="s">
        <v>2308</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140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4"/>
      <c r="F124" s="875"/>
      <c r="G124" s="32" t="s">
        <v>142</v>
      </c>
      <c r="H124" s="874"/>
      <c r="I124" s="875"/>
      <c r="J124" s="32" t="s">
        <v>143</v>
      </c>
      <c r="K124" s="874"/>
      <c r="L124" s="875"/>
      <c r="M124" s="32" t="s">
        <v>144</v>
      </c>
      <c r="N124" s="27"/>
      <c r="O124" s="876" t="s">
        <v>42</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69" t="s">
        <v>145</v>
      </c>
      <c r="O125" s="969"/>
      <c r="P125" s="969"/>
      <c r="Q125" s="969"/>
      <c r="R125" s="881" t="s">
        <v>21</v>
      </c>
      <c r="S125" s="881"/>
      <c r="T125" s="882" t="str">
        <f>IF(基本情報入力シート!L26="", "", 基本情報入力シート!L26)</f>
        <v/>
      </c>
      <c r="U125" s="882"/>
      <c r="V125" s="882"/>
      <c r="W125" s="882"/>
      <c r="X125" s="882"/>
      <c r="Y125" s="968" t="s">
        <v>22</v>
      </c>
      <c r="Z125" s="968"/>
      <c r="AA125" s="882" t="str">
        <f>IF(基本情報入力シート!L27="", "", 基本情報入力シート!L27)</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83" t="s">
        <v>150</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151</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83" t="s">
        <v>2174</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7" t="s">
        <v>153</v>
      </c>
      <c r="D136" s="958"/>
      <c r="E136" s="958"/>
      <c r="F136" s="958"/>
      <c r="G136" s="958"/>
      <c r="H136" s="958"/>
      <c r="I136" s="959"/>
      <c r="J136" s="877" t="s">
        <v>154</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7" t="s">
        <v>156</v>
      </c>
      <c r="D137" s="958"/>
      <c r="E137" s="958"/>
      <c r="F137" s="958"/>
      <c r="G137" s="958"/>
      <c r="H137" s="958"/>
      <c r="I137" s="959"/>
      <c r="J137" s="877" t="s">
        <v>157</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1" t="s">
        <v>2301</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0" t="s">
        <v>161</v>
      </c>
      <c r="D139" s="870"/>
      <c r="E139" s="870"/>
      <c r="F139" s="870"/>
      <c r="G139" s="870"/>
      <c r="H139" s="870"/>
      <c r="I139" s="870"/>
      <c r="J139" s="871" t="s">
        <v>162</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0" t="s">
        <v>164</v>
      </c>
      <c r="D140" s="870"/>
      <c r="E140" s="870"/>
      <c r="F140" s="870"/>
      <c r="G140" s="870"/>
      <c r="H140" s="870"/>
      <c r="I140" s="870"/>
      <c r="J140" s="871" t="s">
        <v>165</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0" t="s">
        <v>167</v>
      </c>
      <c r="D141" s="870"/>
      <c r="E141" s="870"/>
      <c r="F141" s="870"/>
      <c r="G141" s="870"/>
      <c r="H141" s="870"/>
      <c r="I141" s="870"/>
      <c r="J141" s="877" t="s">
        <v>2180</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884" t="s">
        <v>168</v>
      </c>
      <c r="C142" s="870" t="s">
        <v>169</v>
      </c>
      <c r="D142" s="870"/>
      <c r="E142" s="870"/>
      <c r="F142" s="870"/>
      <c r="G142" s="870"/>
      <c r="H142" s="870"/>
      <c r="I142" s="870"/>
      <c r="J142" s="871" t="s">
        <v>2178</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2297</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83" t="s">
        <v>170</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59</v>
      </c>
      <c r="C146" s="866" t="s">
        <v>171</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8" t="s">
        <v>172</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
      </c>
      <c r="AP2" s="736"/>
      <c r="AQ2" s="736"/>
      <c r="AR2" s="736"/>
      <c r="AS2" s="736"/>
      <c r="BC2" s="270"/>
      <c r="BD2"/>
      <c r="BE2"/>
      <c r="BF2"/>
      <c r="BG2"/>
    </row>
    <row r="3" spans="1:60" ht="27" customHeight="1" thickBot="1">
      <c r="A3" s="1142" t="s">
        <v>42</v>
      </c>
      <c r="B3" s="1142"/>
      <c r="C3" s="1143"/>
      <c r="D3" s="1144" t="str">
        <f>IF(基本情報入力シート!L22="","",基本情報入力シート!L22)</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0</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0</v>
      </c>
      <c r="M6" s="1105"/>
      <c r="N6" s="289" t="s">
        <v>50</v>
      </c>
      <c r="O6" s="259"/>
      <c r="P6" s="260"/>
      <c r="Q6" s="261"/>
      <c r="R6" s="220"/>
      <c r="S6" s="262"/>
      <c r="T6" s="263"/>
      <c r="U6" s="263"/>
      <c r="V6" s="263"/>
      <c r="W6" s="263"/>
      <c r="X6" s="263"/>
      <c r="Y6" s="263"/>
      <c r="Z6" s="263"/>
      <c r="AA6" s="263"/>
      <c r="AB6" s="263"/>
      <c r="AC6" s="263"/>
      <c r="AD6" s="264"/>
      <c r="AE6" s="1091" t="s">
        <v>2205</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9"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2168</v>
      </c>
      <c r="C10" s="1107"/>
      <c r="D10" s="1107"/>
      <c r="E10" s="1107"/>
      <c r="F10" s="1108"/>
      <c r="G10" s="1112" t="s">
        <v>31</v>
      </c>
      <c r="H10" s="1114" t="s">
        <v>32</v>
      </c>
      <c r="I10" s="1114"/>
      <c r="J10" s="1115" t="s">
        <v>184</v>
      </c>
      <c r="K10" s="1117" t="s">
        <v>34</v>
      </c>
      <c r="L10" s="1119" t="s">
        <v>2200</v>
      </c>
      <c r="M10" s="1094"/>
      <c r="N10" s="1096" t="s">
        <v>185</v>
      </c>
      <c r="O10" s="1098" t="s">
        <v>186</v>
      </c>
      <c r="P10" s="1140" t="s">
        <v>187</v>
      </c>
      <c r="Q10" s="1136" t="s">
        <v>2201</v>
      </c>
      <c r="R10" s="1123" t="s">
        <v>188</v>
      </c>
      <c r="S10" s="1131"/>
      <c r="T10" s="1131"/>
      <c r="U10" s="1131"/>
      <c r="V10" s="1131"/>
      <c r="W10" s="1131"/>
      <c r="X10" s="1131"/>
      <c r="Y10" s="1131"/>
      <c r="Z10" s="1131"/>
      <c r="AA10" s="1131"/>
      <c r="AB10" s="1131"/>
      <c r="AC10" s="1132"/>
      <c r="AD10" s="1123" t="s">
        <v>2202</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2203</v>
      </c>
      <c r="AM11" s="112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
      </c>
      <c r="C12" s="1082"/>
      <c r="D12" s="1082"/>
      <c r="E12" s="1082"/>
      <c r="F12" s="1082"/>
      <c r="G12" s="1087" t="str">
        <f>IF(基本情報入力シート!L39="", "", 基本情報入力シート!L39)</f>
        <v/>
      </c>
      <c r="H12" s="1087" t="str">
        <f>IF(基本情報入力シート!Q39="", "", 基本情報入力シート!Q39)</f>
        <v/>
      </c>
      <c r="I12" s="1087" t="str">
        <f>IF(基本情報入力シート!V39="", "", 基本情報入力シート!V39)</f>
        <v/>
      </c>
      <c r="J12" s="1087" t="str">
        <f>IF(基本情報入力シート!W39="", "", 基本情報入力シート!W39)</f>
        <v/>
      </c>
      <c r="K12" s="1087" t="str">
        <f>IF(基本情報入力シート!X39="", "", 基本情報入力シート!X39)</f>
        <v/>
      </c>
      <c r="L12" s="1035" t="str">
        <f>IF(基本情報入力シート!AC39=0, "",基本情報入力シート!AC39)</f>
        <v/>
      </c>
      <c r="M12" s="1151"/>
      <c r="N12" s="996"/>
      <c r="O12" s="981" t="str">
        <f>IFERROR(VLOOKUP(K12,【参考】数式用２!$A$2:$AD$50,MATCH(N12,【参考】数式用２!$C$4:$AD$4,0)+2,0),"")</f>
        <v/>
      </c>
      <c r="P12" s="1065"/>
      <c r="Q12" s="1068" t="str">
        <f>IFERROR(VLOOKUP(K12,【参考】数式用２!$A$2:$AC$50,MATCH(P12,【参考】数式用２!$C$4:$AC$4,0)+2,0),"")</f>
        <v/>
      </c>
      <c r="R12" s="1071" t="s">
        <v>141</v>
      </c>
      <c r="S12" s="1074"/>
      <c r="T12" s="990" t="s">
        <v>217</v>
      </c>
      <c r="U12" s="1074"/>
      <c r="V12" s="990" t="s">
        <v>218</v>
      </c>
      <c r="W12" s="1074"/>
      <c r="X12" s="990" t="s">
        <v>217</v>
      </c>
      <c r="Y12" s="1074"/>
      <c r="Z12" s="990" t="s">
        <v>219</v>
      </c>
      <c r="AA12" s="990" t="s">
        <v>72</v>
      </c>
      <c r="AB12" s="990" t="str">
        <f>IF(S12&gt;=1,(W12*12+Y12)-(S12*12+U12)+1,"")</f>
        <v/>
      </c>
      <c r="AC12" s="993" t="s">
        <v>220</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
      </c>
      <c r="AV12" s="736" t="str">
        <f>IF(AND(P12&lt;&gt;"処遇改善加算Ⅲ",P12&lt;&gt;"処遇改善加算Ⅳ", P12&lt;&gt;"", AU12&lt;&gt;"対象外"), 1,"")</f>
        <v/>
      </c>
      <c r="AW12" s="736" t="str">
        <f>IFERROR("_"&amp;VLOOKUP(K12, 【参考】数式用２!$AG$2:$AH$39,2, FALSE), "")</f>
        <v/>
      </c>
      <c r="AX12" s="1064" t="str">
        <f>IF(AND(P12="処遇改善加算Ⅰ", AL12=""), "未入力","入力済")</f>
        <v>入力済</v>
      </c>
      <c r="AY12" s="1046" t="str">
        <f>G12</f>
        <v/>
      </c>
      <c r="AZ12"/>
      <c r="BA12"/>
      <c r="BB12"/>
      <c r="BC12"/>
      <c r="BD12"/>
      <c r="BE12"/>
      <c r="BF12"/>
      <c r="BG12" s="328"/>
    </row>
    <row r="13" spans="1:60" ht="14.45"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6"/>
      <c r="AS13" s="736"/>
      <c r="AT13" s="736"/>
      <c r="AU13" s="736"/>
      <c r="AV13" s="736"/>
      <c r="AW13" s="736"/>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6"/>
      <c r="AS14" s="736"/>
      <c r="AT14" s="736"/>
      <c r="AU14" s="736"/>
      <c r="AV14" s="736"/>
      <c r="AW14" s="736"/>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6"/>
      <c r="AS15" s="736"/>
      <c r="AT15" s="736"/>
      <c r="AU15" s="736"/>
      <c r="AV15" s="736"/>
      <c r="AW15" s="736"/>
      <c r="AX15" s="1064"/>
      <c r="AY15" s="1047"/>
      <c r="AZ15"/>
      <c r="BA15"/>
      <c r="BB15"/>
      <c r="BC15"/>
      <c r="BD15"/>
      <c r="BE15"/>
      <c r="BF15"/>
      <c r="BG15"/>
    </row>
    <row r="16" spans="1:60" ht="30" customHeight="1">
      <c r="A16" s="1077">
        <v>2</v>
      </c>
      <c r="B16" s="1029" t="str">
        <f>IF(基本情報入力シート!B40="", "",基本情報入力シート!B40)</f>
        <v/>
      </c>
      <c r="C16" s="1030"/>
      <c r="D16" s="1030"/>
      <c r="E16" s="1030"/>
      <c r="F16" s="1030"/>
      <c r="G16" s="1030" t="str">
        <f>IF(基本情報入力シート!L40="", "",基本情報入力シート!L40)</f>
        <v/>
      </c>
      <c r="H16" s="1030" t="str">
        <f>IF(基本情報入力シート!Q40="", "",基本情報入力シート!Q40)</f>
        <v/>
      </c>
      <c r="I16" s="1030" t="str">
        <f>IF(基本情報入力シート!V40="", "",基本情報入力シート!V40)</f>
        <v/>
      </c>
      <c r="J16" s="1030" t="str">
        <f>IF(基本情報入力シート!W40="", "",基本情報入力シート!W40)</f>
        <v/>
      </c>
      <c r="K16" s="1030" t="str">
        <f>IF(基本情報入力シート!X40="", "",基本情報入力シート!X40)</f>
        <v/>
      </c>
      <c r="L16" s="1035" t="str">
        <f>IF(基本情報入力シート!AC40=0, "",基本情報入力シート!AC40)</f>
        <v/>
      </c>
      <c r="M16" s="1150"/>
      <c r="N16" s="996"/>
      <c r="O16" s="981" t="str">
        <f>IFERROR(VLOOKUP(K16,【参考】数式用２!$A$2:$AD$50,MATCH(N16,【参考】数式用２!$C$4:$AD$4,0)+2,0),"")</f>
        <v/>
      </c>
      <c r="P16" s="1065"/>
      <c r="Q16" s="1068" t="str">
        <f>IFERROR(VLOOKUP(K16,【参考】数式用２!$A$2:$AC$50,MATCH(P16,【参考】数式用２!$C$4:$AC$4,0)+2,0),"")</f>
        <v/>
      </c>
      <c r="R16" s="1071" t="s">
        <v>141</v>
      </c>
      <c r="S16" s="1074"/>
      <c r="T16" s="990" t="s">
        <v>217</v>
      </c>
      <c r="U16" s="1074"/>
      <c r="V16" s="990" t="s">
        <v>218</v>
      </c>
      <c r="W16" s="1074"/>
      <c r="X16" s="990" t="s">
        <v>217</v>
      </c>
      <c r="Y16" s="1074"/>
      <c r="Z16" s="990" t="s">
        <v>219</v>
      </c>
      <c r="AA16" s="990" t="s">
        <v>72</v>
      </c>
      <c r="AB16" s="990" t="str">
        <f>IF(S16&gt;=1,(W16*12+Y16)-(S16*12+U16)+1,"")</f>
        <v/>
      </c>
      <c r="AC16" s="993" t="s">
        <v>220</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
      </c>
      <c r="AV16" s="736" t="str">
        <f>IF(AND(P16&lt;&gt;"処遇改善加算Ⅲ",P16&lt;&gt;"処遇改善加算Ⅳ", P16&lt;&gt;"", AU16&lt;&gt;"対象外"), 1,"")</f>
        <v/>
      </c>
      <c r="AW16" s="736" t="str">
        <f>IFERROR("_"&amp;VLOOKUP(K16, 【参考】数式用２!$AG$2:$AH$50, 2, FALSE), "")</f>
        <v/>
      </c>
      <c r="AX16" s="1064" t="str">
        <f>IF(AND(P16="処遇改善加算Ⅰ", AL16=""), "未入力","入力済")</f>
        <v>入力済</v>
      </c>
      <c r="AY16" s="1045" t="str">
        <f>G16</f>
        <v/>
      </c>
      <c r="AZ16"/>
      <c r="BA16"/>
      <c r="BB16"/>
      <c r="BC16"/>
      <c r="BD16"/>
      <c r="BE16"/>
      <c r="BF16"/>
      <c r="BG16"/>
    </row>
    <row r="17" spans="1:59" ht="14.45"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6"/>
      <c r="AS17" s="736"/>
      <c r="AT17" s="736"/>
      <c r="AU17" s="736"/>
      <c r="AV17" s="736"/>
      <c r="AW17" s="736"/>
      <c r="AX17" s="1064"/>
      <c r="AY17" s="1046"/>
      <c r="AZ17"/>
      <c r="BA17"/>
      <c r="BB17"/>
      <c r="BC17"/>
      <c r="BD17"/>
      <c r="BE17"/>
      <c r="BF17"/>
      <c r="BG17"/>
    </row>
    <row r="18" spans="1:59" ht="14.45"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6"/>
      <c r="AS18" s="736"/>
      <c r="AT18" s="736"/>
      <c r="AU18" s="736"/>
      <c r="AV18" s="736"/>
      <c r="AW18" s="736"/>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6"/>
      <c r="AS19" s="736"/>
      <c r="AT19" s="736"/>
      <c r="AU19" s="736"/>
      <c r="AV19" s="736"/>
      <c r="AW19" s="736"/>
      <c r="AX19" s="1064"/>
      <c r="AY19" s="1047"/>
      <c r="AZ19"/>
      <c r="BA19"/>
      <c r="BB19"/>
      <c r="BC19"/>
      <c r="BD19"/>
      <c r="BE19"/>
      <c r="BF19"/>
      <c r="BG19"/>
    </row>
    <row r="20" spans="1:59" ht="30" customHeight="1">
      <c r="A20" s="1077">
        <v>3</v>
      </c>
      <c r="B20" s="1029" t="str">
        <f>IF(基本情報入力シート!B41="", "",基本情報入力シート!B41)</f>
        <v/>
      </c>
      <c r="C20" s="1030"/>
      <c r="D20" s="1030"/>
      <c r="E20" s="1030"/>
      <c r="F20" s="1030"/>
      <c r="G20" s="1030" t="str">
        <f>IF(基本情報入力シート!L41="", "",基本情報入力シート!L41)</f>
        <v/>
      </c>
      <c r="H20" s="1030" t="str">
        <f>IF(基本情報入力シート!Q41="", "",基本情報入力シート!Q41)</f>
        <v/>
      </c>
      <c r="I20" s="1030" t="str">
        <f>IF(基本情報入力シート!V41="", "",基本情報入力シート!V41)</f>
        <v/>
      </c>
      <c r="J20" s="1030" t="str">
        <f>IF(基本情報入力シート!W41="", "",基本情報入力シート!W41)</f>
        <v/>
      </c>
      <c r="K20" s="1030" t="str">
        <f>IF(基本情報入力シート!X41="", "",基本情報入力シート!X41)</f>
        <v/>
      </c>
      <c r="L20" s="1035" t="str">
        <f>IF(基本情報入力シート!AC41=0, "",基本情報入力シート!AC41)</f>
        <v/>
      </c>
      <c r="M20" s="1038"/>
      <c r="N20" s="996"/>
      <c r="O20" s="981" t="str">
        <f>IFERROR(VLOOKUP(K20,【参考】数式用２!$A$2:$AD$50,MATCH(N20,【参考】数式用２!$C$4:$AD$4,0)+2,0),"")</f>
        <v/>
      </c>
      <c r="P20" s="1065"/>
      <c r="Q20" s="1068" t="str">
        <f>IFERROR(VLOOKUP(K20,【参考】数式用２!$A$2:$AC$50,MATCH(P20,【参考】数式用２!$C$4:$AC$4,0)+2,0),"")</f>
        <v/>
      </c>
      <c r="R20" s="1071" t="s">
        <v>141</v>
      </c>
      <c r="S20" s="1074"/>
      <c r="T20" s="990" t="s">
        <v>217</v>
      </c>
      <c r="U20" s="1074"/>
      <c r="V20" s="990" t="s">
        <v>218</v>
      </c>
      <c r="W20" s="1074"/>
      <c r="X20" s="990" t="s">
        <v>217</v>
      </c>
      <c r="Y20" s="1074"/>
      <c r="Z20" s="990" t="s">
        <v>219</v>
      </c>
      <c r="AA20" s="990" t="s">
        <v>72</v>
      </c>
      <c r="AB20" s="990" t="str">
        <f>IF(S20&gt;=1,(W20*12+Y20)-(S20*12+U20)+1,"")</f>
        <v/>
      </c>
      <c r="AC20" s="993" t="s">
        <v>220</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6" t="str">
        <f>IF(AG20&lt;&gt;"",IF(AH20="○","入力済","未入力"),"")</f>
        <v/>
      </c>
      <c r="AS20" s="736" t="str">
        <f>IF(AND(P20&lt;&gt;"", AI20=""), "未入力", "入力済")</f>
        <v>入力済</v>
      </c>
      <c r="AT20" s="736" t="str">
        <f>IF(AND(P20&lt;&gt;"", P20&lt;&gt;"処遇改善加算Ⅳ", AJ20=""), "未入力", "入力済")</f>
        <v>入力済</v>
      </c>
      <c r="AU20" s="736" t="str">
        <f>IFERROR(VLOOKUP(K20, 【参考】数式用２!$BB$5:$BC$50, 2, FALSE), "")</f>
        <v/>
      </c>
      <c r="AV20" s="736" t="str">
        <f>IF(AND(P20&lt;&gt;"処遇改善加算Ⅲ",P20&lt;&gt;"処遇改善加算Ⅳ", P20&lt;&gt;"", AU20&lt;&gt;"対象外"), 1,"")</f>
        <v/>
      </c>
      <c r="AW20" s="736" t="str">
        <f>IFERROR("_"&amp;VLOOKUP(K20, 【参考】数式用２!$AG$2:$AH$50, 2, FALSE), "")</f>
        <v/>
      </c>
      <c r="AX20" s="1064" t="str">
        <f>IF(AND(P20="処遇改善加算Ⅰ", AL20=""), "未入力","入力済")</f>
        <v>入力済</v>
      </c>
      <c r="AY20" s="1045" t="str">
        <f>G20</f>
        <v/>
      </c>
      <c r="AZ20"/>
      <c r="BA20"/>
      <c r="BB20"/>
      <c r="BC20"/>
      <c r="BD20"/>
      <c r="BE20"/>
      <c r="BF20"/>
      <c r="BG20"/>
    </row>
    <row r="21" spans="1:59" ht="14.45"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6"/>
      <c r="AS21" s="736"/>
      <c r="AT21" s="736"/>
      <c r="AU21" s="736"/>
      <c r="AV21" s="736"/>
      <c r="AW21" s="736"/>
      <c r="AX21" s="1064"/>
      <c r="AY21" s="1046"/>
      <c r="AZ21"/>
      <c r="BA21"/>
      <c r="BB21"/>
      <c r="BC21"/>
      <c r="BD21"/>
      <c r="BE21"/>
      <c r="BF21"/>
      <c r="BG21"/>
    </row>
    <row r="22" spans="1:59" ht="14.45"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6"/>
      <c r="AS22" s="736"/>
      <c r="AT22" s="736"/>
      <c r="AU22" s="736"/>
      <c r="AV22" s="736"/>
      <c r="AW22" s="736"/>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6"/>
      <c r="AS23" s="736"/>
      <c r="AT23" s="736"/>
      <c r="AU23" s="736"/>
      <c r="AV23" s="736"/>
      <c r="AW23" s="736"/>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141</v>
      </c>
      <c r="S24" s="1074"/>
      <c r="T24" s="990" t="s">
        <v>217</v>
      </c>
      <c r="U24" s="1074"/>
      <c r="V24" s="990" t="s">
        <v>218</v>
      </c>
      <c r="W24" s="1074"/>
      <c r="X24" s="990" t="s">
        <v>217</v>
      </c>
      <c r="Y24" s="1074"/>
      <c r="Z24" s="990" t="s">
        <v>219</v>
      </c>
      <c r="AA24" s="990" t="s">
        <v>72</v>
      </c>
      <c r="AB24" s="990" t="str">
        <f>IF(S24&gt;=1,(W24*12+Y24)-(S24*12+U24)+1,"")</f>
        <v/>
      </c>
      <c r="AC24" s="993" t="s">
        <v>220</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6" t="str">
        <f>IF(AG24&lt;&gt;"",IF(AH24="○","入力済","未入力"),"")</f>
        <v/>
      </c>
      <c r="AS24" s="736" t="str">
        <f>IF(AND(P24&lt;&gt;"", AI24=""), "未入力", "入力済")</f>
        <v>入力済</v>
      </c>
      <c r="AT24" s="736" t="str">
        <f>IF(AND(P24&lt;&gt;"", P24&lt;&gt;"処遇改善加算Ⅳ", AJ24=""), "未入力", "入力済")</f>
        <v>入力済</v>
      </c>
      <c r="AU24" s="736" t="str">
        <f>IFERROR(VLOOKUP(K24, 【参考】数式用２!$BB$5:$BC$50, 2, FALSE), "")</f>
        <v/>
      </c>
      <c r="AV24" s="736" t="str">
        <f>IF(AND(P24&lt;&gt;"処遇改善加算Ⅲ",P24&lt;&gt;"処遇改善加算Ⅳ", P24&lt;&gt;"", AU24&lt;&gt;"対象外"), 1,"")</f>
        <v/>
      </c>
      <c r="AW24" s="736" t="str">
        <f>IFERROR("_"&amp;VLOOKUP(K24, 【参考】数式用２!$AG$2:$AH$50, 2, FALSE), "")</f>
        <v/>
      </c>
      <c r="AX24" s="1064" t="str">
        <f>IF(AND(P24="処遇改善加算Ⅰ", AL24=""), "未入力","入力済")</f>
        <v>入力済</v>
      </c>
      <c r="AY24" s="1045" t="str">
        <f>G24</f>
        <v/>
      </c>
      <c r="AZ24"/>
      <c r="BA24"/>
      <c r="BB24"/>
      <c r="BC24"/>
      <c r="BD24"/>
      <c r="BE24"/>
      <c r="BF24"/>
      <c r="BG24"/>
    </row>
    <row r="25" spans="1:59" ht="14.45"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6"/>
      <c r="AS25" s="736"/>
      <c r="AT25" s="736"/>
      <c r="AU25" s="736"/>
      <c r="AV25" s="736"/>
      <c r="AW25" s="736"/>
      <c r="AX25" s="1064"/>
      <c r="AY25" s="1046"/>
      <c r="AZ25"/>
      <c r="BA25"/>
      <c r="BB25"/>
      <c r="BC25"/>
      <c r="BD25"/>
      <c r="BE25"/>
      <c r="BF25"/>
      <c r="BG25"/>
    </row>
    <row r="26" spans="1:59" ht="14.45"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6"/>
      <c r="AS26" s="736"/>
      <c r="AT26" s="736"/>
      <c r="AU26" s="736"/>
      <c r="AV26" s="736"/>
      <c r="AW26" s="736"/>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6"/>
      <c r="AS27" s="736"/>
      <c r="AT27" s="736"/>
      <c r="AU27" s="736"/>
      <c r="AV27" s="736"/>
      <c r="AW27" s="736"/>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141</v>
      </c>
      <c r="S28" s="1074"/>
      <c r="T28" s="990" t="s">
        <v>217</v>
      </c>
      <c r="U28" s="1074"/>
      <c r="V28" s="990" t="s">
        <v>218</v>
      </c>
      <c r="W28" s="1074"/>
      <c r="X28" s="990" t="s">
        <v>217</v>
      </c>
      <c r="Y28" s="1074"/>
      <c r="Z28" s="990" t="s">
        <v>219</v>
      </c>
      <c r="AA28" s="990" t="s">
        <v>72</v>
      </c>
      <c r="AB28" s="990" t="str">
        <f>IF(S28&gt;=1,(W28*12+Y28)-(S28*12+U28)+1,"")</f>
        <v/>
      </c>
      <c r="AC28" s="993" t="s">
        <v>220</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
      </c>
      <c r="AV28" s="736" t="str">
        <f>IF(AND(P28&lt;&gt;"処遇改善加算Ⅲ",P28&lt;&gt;"処遇改善加算Ⅳ", P28&lt;&gt;"", AU28&lt;&gt;"対象外"), 1,"")</f>
        <v/>
      </c>
      <c r="AW28" s="736" t="str">
        <f>IFERROR("_"&amp;VLOOKUP(K28, 【参考】数式用２!$AG$2:$AH$50, 2, FALSE), "")</f>
        <v/>
      </c>
      <c r="AX28" s="1064" t="str">
        <f>IF(AND(P28="処遇改善加算Ⅰ", AL28=""), "未入力","入力済")</f>
        <v>入力済</v>
      </c>
      <c r="AY28" s="1045" t="str">
        <f>G28</f>
        <v/>
      </c>
      <c r="AZ28"/>
      <c r="BA28"/>
      <c r="BB28"/>
      <c r="BC28"/>
      <c r="BD28"/>
      <c r="BE28"/>
      <c r="BF28"/>
      <c r="BG28"/>
    </row>
    <row r="29" spans="1:59" ht="14.45"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6"/>
      <c r="AS29" s="736"/>
      <c r="AT29" s="736"/>
      <c r="AU29" s="736"/>
      <c r="AV29" s="736"/>
      <c r="AW29" s="736"/>
      <c r="AX29" s="1064"/>
      <c r="AY29" s="1046"/>
      <c r="AZ29"/>
      <c r="BA29"/>
      <c r="BB29"/>
      <c r="BC29"/>
      <c r="BD29"/>
      <c r="BE29"/>
      <c r="BF29"/>
      <c r="BG29"/>
    </row>
    <row r="30" spans="1:59" ht="14.45"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6"/>
      <c r="AS30" s="736"/>
      <c r="AT30" s="736"/>
      <c r="AU30" s="736"/>
      <c r="AV30" s="736"/>
      <c r="AW30" s="736"/>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6"/>
      <c r="AS31" s="736"/>
      <c r="AT31" s="736"/>
      <c r="AU31" s="736"/>
      <c r="AV31" s="736"/>
      <c r="AW31" s="736"/>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141</v>
      </c>
      <c r="S32" s="1074"/>
      <c r="T32" s="990" t="s">
        <v>217</v>
      </c>
      <c r="U32" s="1074"/>
      <c r="V32" s="990" t="s">
        <v>218</v>
      </c>
      <c r="W32" s="1074"/>
      <c r="X32" s="990" t="s">
        <v>217</v>
      </c>
      <c r="Y32" s="1074"/>
      <c r="Z32" s="990" t="s">
        <v>219</v>
      </c>
      <c r="AA32" s="990" t="s">
        <v>72</v>
      </c>
      <c r="AB32" s="990" t="str">
        <f>IF(S32&gt;=1,(W32*12+Y32)-(S32*12+U32)+1,"")</f>
        <v/>
      </c>
      <c r="AC32" s="993" t="s">
        <v>220</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6" t="str">
        <f>IF(AG32&lt;&gt;"",IF(AH32="○","入力済","未入力"),"")</f>
        <v/>
      </c>
      <c r="AS32" s="736" t="str">
        <f>IF(AND(P32&lt;&gt;"", AI32=""), "未入力", "入力済")</f>
        <v>入力済</v>
      </c>
      <c r="AT32" s="736" t="str">
        <f>IF(AND(P32&lt;&gt;"", P32&lt;&gt;"処遇改善加算Ⅳ", AJ32=""), "未入力", "入力済")</f>
        <v>入力済</v>
      </c>
      <c r="AU32" s="736" t="str">
        <f>IFERROR(VLOOKUP(K32, 【参考】数式用２!$BB$5:$BC$50, 2, FALSE), "")</f>
        <v/>
      </c>
      <c r="AV32" s="736" t="str">
        <f>IF(AND(P32&lt;&gt;"処遇改善加算Ⅲ",P32&lt;&gt;"処遇改善加算Ⅳ", P32&lt;&gt;"", AU32&lt;&gt;"対象外"), 1,"")</f>
        <v/>
      </c>
      <c r="AW32" s="736" t="str">
        <f>IFERROR("_"&amp;VLOOKUP(K32, 【参考】数式用２!$AG$2:$AH$50, 2, FALSE), "")</f>
        <v/>
      </c>
      <c r="AX32" s="1064" t="str">
        <f>IF(AND(P32="処遇改善加算Ⅰ", AL32=""), "未入力","入力済")</f>
        <v>入力済</v>
      </c>
      <c r="AY32" s="1045" t="str">
        <f>G32</f>
        <v/>
      </c>
      <c r="AZ32"/>
      <c r="BA32"/>
      <c r="BB32"/>
      <c r="BC32"/>
      <c r="BD32"/>
      <c r="BE32"/>
      <c r="BF32"/>
      <c r="BG32"/>
    </row>
    <row r="33" spans="1:59" ht="14.45"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6"/>
      <c r="AS33" s="736"/>
      <c r="AT33" s="736"/>
      <c r="AU33" s="736"/>
      <c r="AV33" s="736"/>
      <c r="AW33" s="736"/>
      <c r="AX33" s="1064"/>
      <c r="AY33" s="1046"/>
      <c r="AZ33"/>
      <c r="BA33"/>
      <c r="BB33"/>
      <c r="BC33"/>
      <c r="BD33"/>
      <c r="BE33"/>
      <c r="BF33"/>
      <c r="BG33"/>
    </row>
    <row r="34" spans="1:59" ht="14.45"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6"/>
      <c r="AS34" s="736"/>
      <c r="AT34" s="736"/>
      <c r="AU34" s="736"/>
      <c r="AV34" s="736"/>
      <c r="AW34" s="736"/>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6"/>
      <c r="AS35" s="736"/>
      <c r="AT35" s="736"/>
      <c r="AU35" s="736"/>
      <c r="AV35" s="736"/>
      <c r="AW35" s="736"/>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4" t="str">
        <f>IF(AND(P36="処遇改善加算Ⅰ", AL36=""), "未入力","入力済")</f>
        <v>入力済</v>
      </c>
      <c r="AY36" s="1045" t="str">
        <f>G36</f>
        <v/>
      </c>
      <c r="AZ36"/>
      <c r="BA36"/>
      <c r="BB36"/>
      <c r="BC36"/>
      <c r="BD36"/>
      <c r="BE36"/>
      <c r="BF36"/>
      <c r="BG36"/>
    </row>
    <row r="37" spans="1:59" ht="14.45"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6"/>
      <c r="AS37" s="736"/>
      <c r="AT37" s="736"/>
      <c r="AU37" s="736"/>
      <c r="AV37" s="736"/>
      <c r="AW37" s="736"/>
      <c r="AX37" s="1064"/>
      <c r="AY37" s="1046"/>
      <c r="AZ37"/>
      <c r="BA37"/>
      <c r="BB37"/>
      <c r="BC37"/>
      <c r="BD37"/>
      <c r="BE37"/>
      <c r="BF37"/>
      <c r="BG37"/>
    </row>
    <row r="38" spans="1:59" ht="14.45"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6"/>
      <c r="AS38" s="736"/>
      <c r="AT38" s="736"/>
      <c r="AU38" s="736"/>
      <c r="AV38" s="736"/>
      <c r="AW38" s="736"/>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6"/>
      <c r="AS39" s="736"/>
      <c r="AT39" s="736"/>
      <c r="AU39" s="736"/>
      <c r="AV39" s="736"/>
      <c r="AW39" s="736"/>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4" t="str">
        <f>IF(AND(P40="処遇改善加算Ⅰ", AL40=""), "未入力","入力済")</f>
        <v>入力済</v>
      </c>
      <c r="AY40" s="1045" t="str">
        <f>G40</f>
        <v/>
      </c>
      <c r="AZ40"/>
      <c r="BA40"/>
      <c r="BB40"/>
      <c r="BC40"/>
      <c r="BD40"/>
      <c r="BE40"/>
      <c r="BF40"/>
      <c r="BG40"/>
    </row>
    <row r="41" spans="1:59" ht="14.45"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6"/>
      <c r="AS41" s="736"/>
      <c r="AT41" s="736"/>
      <c r="AU41" s="736"/>
      <c r="AV41" s="736"/>
      <c r="AW41" s="736"/>
      <c r="AX41" s="1064"/>
      <c r="AY41" s="1046"/>
      <c r="AZ41"/>
      <c r="BA41"/>
      <c r="BB41"/>
      <c r="BC41"/>
      <c r="BD41"/>
      <c r="BE41"/>
      <c r="BF41"/>
      <c r="BG41"/>
    </row>
    <row r="42" spans="1:59" ht="14.45"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6"/>
      <c r="AS42" s="736"/>
      <c r="AT42" s="736"/>
      <c r="AU42" s="736"/>
      <c r="AV42" s="736"/>
      <c r="AW42" s="736"/>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6"/>
      <c r="AS43" s="736"/>
      <c r="AT43" s="736"/>
      <c r="AU43" s="736"/>
      <c r="AV43" s="736"/>
      <c r="AW43" s="736"/>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4" t="str">
        <f>IF(AND(P44="処遇改善加算Ⅰ", AL44=""), "未入力","入力済")</f>
        <v>入力済</v>
      </c>
      <c r="AY44" s="1045" t="str">
        <f>G44</f>
        <v/>
      </c>
      <c r="AZ44"/>
      <c r="BA44"/>
      <c r="BB44"/>
      <c r="BC44"/>
      <c r="BD44"/>
      <c r="BE44"/>
      <c r="BF44"/>
      <c r="BG44"/>
    </row>
    <row r="45" spans="1:59" ht="14.45"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6"/>
      <c r="AS45" s="736"/>
      <c r="AT45" s="736"/>
      <c r="AU45" s="736"/>
      <c r="AV45" s="736"/>
      <c r="AW45" s="736"/>
      <c r="AX45" s="1064"/>
      <c r="AY45" s="1046"/>
      <c r="AZ45"/>
      <c r="BA45"/>
      <c r="BB45"/>
      <c r="BC45"/>
      <c r="BD45"/>
      <c r="BE45"/>
      <c r="BF45"/>
      <c r="BG45"/>
    </row>
    <row r="46" spans="1:59" ht="14.45"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6"/>
      <c r="AS46" s="736"/>
      <c r="AT46" s="736"/>
      <c r="AU46" s="736"/>
      <c r="AV46" s="736"/>
      <c r="AW46" s="736"/>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6"/>
      <c r="AS47" s="736"/>
      <c r="AT47" s="736"/>
      <c r="AU47" s="736"/>
      <c r="AV47" s="736"/>
      <c r="AW47" s="736"/>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4" t="str">
        <f>IF(AND(P48="処遇改善加算Ⅰ", AL48=""), "未入力","入力済")</f>
        <v>入力済</v>
      </c>
      <c r="AY48" s="1045" t="str">
        <f>G48</f>
        <v/>
      </c>
      <c r="AZ48"/>
      <c r="BA48"/>
      <c r="BB48"/>
      <c r="BC48"/>
      <c r="BD48"/>
      <c r="BE48"/>
      <c r="BF48"/>
      <c r="BG48"/>
    </row>
    <row r="49" spans="1:59" ht="14.45"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6"/>
      <c r="AS49" s="736"/>
      <c r="AT49" s="736"/>
      <c r="AU49" s="736"/>
      <c r="AV49" s="736"/>
      <c r="AW49" s="736"/>
      <c r="AX49" s="1064"/>
      <c r="AY49" s="1046"/>
      <c r="AZ49"/>
      <c r="BA49"/>
      <c r="BB49"/>
      <c r="BC49"/>
      <c r="BD49"/>
      <c r="BE49"/>
      <c r="BF49"/>
      <c r="BG49"/>
    </row>
    <row r="50" spans="1:59" ht="14.45"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6"/>
      <c r="AS50" s="736"/>
      <c r="AT50" s="736"/>
      <c r="AU50" s="736"/>
      <c r="AV50" s="736"/>
      <c r="AW50" s="736"/>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6"/>
      <c r="AS51" s="736"/>
      <c r="AT51" s="736"/>
      <c r="AU51" s="736"/>
      <c r="AV51" s="736"/>
      <c r="AW51" s="736"/>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4" t="str">
        <f>IF(AND(P52="処遇改善加算Ⅰ", AL52=""), "未入力","入力済")</f>
        <v>入力済</v>
      </c>
      <c r="AY52" s="1045" t="str">
        <f>G52</f>
        <v/>
      </c>
      <c r="AZ52"/>
      <c r="BA52"/>
      <c r="BB52"/>
      <c r="BC52"/>
      <c r="BD52"/>
      <c r="BE52"/>
      <c r="BF52"/>
      <c r="BG52"/>
    </row>
    <row r="53" spans="1:59" ht="14.45"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6"/>
      <c r="AS53" s="736"/>
      <c r="AT53" s="736"/>
      <c r="AU53" s="736"/>
      <c r="AV53" s="736"/>
      <c r="AW53" s="736"/>
      <c r="AX53" s="1064"/>
      <c r="AY53" s="1046"/>
      <c r="AZ53"/>
      <c r="BA53"/>
      <c r="BB53"/>
      <c r="BC53"/>
      <c r="BD53"/>
      <c r="BE53"/>
      <c r="BF53"/>
      <c r="BG53"/>
    </row>
    <row r="54" spans="1:59" ht="14.45"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6"/>
      <c r="AS54" s="736"/>
      <c r="AT54" s="736"/>
      <c r="AU54" s="736"/>
      <c r="AV54" s="736"/>
      <c r="AW54" s="736"/>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6"/>
      <c r="AS55" s="736"/>
      <c r="AT55" s="736"/>
      <c r="AU55" s="736"/>
      <c r="AV55" s="736"/>
      <c r="AW55" s="736"/>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4" t="str">
        <f>IF(AND(P56="処遇改善加算Ⅰ", AL56=""), "未入力","入力済")</f>
        <v>入力済</v>
      </c>
      <c r="AY56" s="1045" t="str">
        <f>G56</f>
        <v/>
      </c>
      <c r="AZ56"/>
      <c r="BA56"/>
      <c r="BB56"/>
      <c r="BC56"/>
      <c r="BD56"/>
      <c r="BE56"/>
      <c r="BF56"/>
      <c r="BG56"/>
    </row>
    <row r="57" spans="1:59" ht="14.45"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6"/>
      <c r="AS57" s="736"/>
      <c r="AT57" s="736"/>
      <c r="AU57" s="736"/>
      <c r="AV57" s="736"/>
      <c r="AW57" s="736"/>
      <c r="AX57" s="1064"/>
      <c r="AY57" s="1046"/>
      <c r="AZ57"/>
      <c r="BA57"/>
      <c r="BB57"/>
      <c r="BC57"/>
      <c r="BD57"/>
      <c r="BE57"/>
      <c r="BF57"/>
      <c r="BG57"/>
    </row>
    <row r="58" spans="1:59" ht="14.45"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6"/>
      <c r="AS58" s="736"/>
      <c r="AT58" s="736"/>
      <c r="AU58" s="736"/>
      <c r="AV58" s="736"/>
      <c r="AW58" s="736"/>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6"/>
      <c r="AS59" s="736"/>
      <c r="AT59" s="736"/>
      <c r="AU59" s="736"/>
      <c r="AV59" s="736"/>
      <c r="AW59" s="736"/>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4" t="str">
        <f>IF(AND(P60="処遇改善加算Ⅰ", AL60=""), "未入力","入力済")</f>
        <v>入力済</v>
      </c>
      <c r="AY60" s="1045" t="str">
        <f>G60</f>
        <v/>
      </c>
      <c r="AZ60"/>
      <c r="BA60"/>
      <c r="BB60"/>
      <c r="BC60"/>
      <c r="BD60"/>
      <c r="BE60"/>
      <c r="BF60"/>
      <c r="BG60"/>
    </row>
    <row r="61" spans="1:59" ht="14.45"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6"/>
      <c r="AS61" s="736"/>
      <c r="AT61" s="736"/>
      <c r="AU61" s="736"/>
      <c r="AV61" s="736"/>
      <c r="AW61" s="736"/>
      <c r="AX61" s="1064"/>
      <c r="AY61" s="1046"/>
      <c r="AZ61"/>
      <c r="BA61"/>
      <c r="BB61"/>
      <c r="BC61"/>
      <c r="BD61"/>
      <c r="BE61"/>
      <c r="BF61"/>
      <c r="BG61"/>
    </row>
    <row r="62" spans="1:59" ht="14.45"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6"/>
      <c r="AS62" s="736"/>
      <c r="AT62" s="736"/>
      <c r="AU62" s="736"/>
      <c r="AV62" s="736"/>
      <c r="AW62" s="736"/>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6"/>
      <c r="AS63" s="736"/>
      <c r="AT63" s="736"/>
      <c r="AU63" s="736"/>
      <c r="AV63" s="736"/>
      <c r="AW63" s="736"/>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4" t="str">
        <f>IF(AND(P64="処遇改善加算Ⅰ", AL64=""), "未入力","入力済")</f>
        <v>入力済</v>
      </c>
      <c r="AY64" s="1045" t="str">
        <f>G64</f>
        <v/>
      </c>
      <c r="AZ64"/>
      <c r="BA64"/>
      <c r="BB64"/>
      <c r="BC64"/>
      <c r="BD64"/>
      <c r="BE64"/>
      <c r="BF64"/>
      <c r="BG64"/>
    </row>
    <row r="65" spans="1:59" ht="14.45"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6"/>
      <c r="AS65" s="736"/>
      <c r="AT65" s="736"/>
      <c r="AU65" s="736"/>
      <c r="AV65" s="736"/>
      <c r="AW65" s="736"/>
      <c r="AX65" s="1064"/>
      <c r="AY65" s="1046"/>
      <c r="AZ65"/>
      <c r="BA65"/>
      <c r="BB65"/>
      <c r="BC65"/>
      <c r="BD65"/>
      <c r="BE65"/>
      <c r="BF65"/>
      <c r="BG65"/>
    </row>
    <row r="66" spans="1:59" ht="14.45"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6"/>
      <c r="AS66" s="736"/>
      <c r="AT66" s="736"/>
      <c r="AU66" s="736"/>
      <c r="AV66" s="736"/>
      <c r="AW66" s="736"/>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6"/>
      <c r="AS67" s="736"/>
      <c r="AT67" s="736"/>
      <c r="AU67" s="736"/>
      <c r="AV67" s="736"/>
      <c r="AW67" s="736"/>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4" t="str">
        <f>IF(AND(P68="処遇改善加算Ⅰ", AL68=""), "未入力","入力済")</f>
        <v>入力済</v>
      </c>
      <c r="AY68" s="1045" t="str">
        <f>G68</f>
        <v/>
      </c>
      <c r="AZ68"/>
      <c r="BA68"/>
      <c r="BB68"/>
      <c r="BC68"/>
      <c r="BD68"/>
      <c r="BE68"/>
      <c r="BF68"/>
      <c r="BG68"/>
    </row>
    <row r="69" spans="1:59" ht="14.45"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6"/>
      <c r="AS69" s="736"/>
      <c r="AT69" s="736"/>
      <c r="AU69" s="736"/>
      <c r="AV69" s="736"/>
      <c r="AW69" s="736"/>
      <c r="AX69" s="1064"/>
      <c r="AY69" s="1046"/>
      <c r="AZ69"/>
      <c r="BA69"/>
      <c r="BB69"/>
      <c r="BC69"/>
      <c r="BD69"/>
      <c r="BE69"/>
      <c r="BF69"/>
      <c r="BG69"/>
    </row>
    <row r="70" spans="1:59" ht="14.45"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6"/>
      <c r="AS70" s="736"/>
      <c r="AT70" s="736"/>
      <c r="AU70" s="736"/>
      <c r="AV70" s="736"/>
      <c r="AW70" s="736"/>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6"/>
      <c r="AS71" s="736"/>
      <c r="AT71" s="736"/>
      <c r="AU71" s="736"/>
      <c r="AV71" s="736"/>
      <c r="AW71" s="736"/>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4" t="str">
        <f>IF(AND(P72="処遇改善加算Ⅰ", AL72=""), "未入力","入力済")</f>
        <v>入力済</v>
      </c>
      <c r="AY72" s="1045" t="str">
        <f>G72</f>
        <v/>
      </c>
      <c r="AZ72"/>
      <c r="BA72"/>
      <c r="BB72"/>
      <c r="BC72"/>
      <c r="BD72"/>
      <c r="BE72"/>
      <c r="BF72"/>
      <c r="BG72"/>
    </row>
    <row r="73" spans="1:59" ht="14.45"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6"/>
      <c r="AS73" s="736"/>
      <c r="AT73" s="736"/>
      <c r="AU73" s="736"/>
      <c r="AV73" s="736"/>
      <c r="AW73" s="736"/>
      <c r="AX73" s="1064"/>
      <c r="AY73" s="1046"/>
      <c r="AZ73"/>
      <c r="BA73"/>
      <c r="BB73"/>
      <c r="BC73"/>
      <c r="BD73"/>
      <c r="BE73"/>
      <c r="BF73"/>
      <c r="BG73"/>
    </row>
    <row r="74" spans="1:59" ht="14.45"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6"/>
      <c r="AS74" s="736"/>
      <c r="AT74" s="736"/>
      <c r="AU74" s="736"/>
      <c r="AV74" s="736"/>
      <c r="AW74" s="736"/>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6"/>
      <c r="AS75" s="736"/>
      <c r="AT75" s="736"/>
      <c r="AU75" s="736"/>
      <c r="AV75" s="736"/>
      <c r="AW75" s="736"/>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4" t="str">
        <f>IF(AND(P76="処遇改善加算Ⅰ", AL76=""), "未入力","入力済")</f>
        <v>入力済</v>
      </c>
      <c r="AY76" s="1045" t="str">
        <f>G76</f>
        <v/>
      </c>
      <c r="AZ76"/>
      <c r="BA76"/>
      <c r="BB76"/>
      <c r="BC76"/>
      <c r="BD76"/>
      <c r="BE76"/>
      <c r="BF76"/>
      <c r="BG76"/>
    </row>
    <row r="77" spans="1:59" ht="14.45"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6"/>
      <c r="AS77" s="736"/>
      <c r="AT77" s="736"/>
      <c r="AU77" s="736"/>
      <c r="AV77" s="736"/>
      <c r="AW77" s="736"/>
      <c r="AX77" s="1064"/>
      <c r="AY77" s="1046"/>
      <c r="AZ77"/>
      <c r="BA77"/>
      <c r="BB77"/>
      <c r="BC77"/>
      <c r="BD77"/>
      <c r="BE77"/>
      <c r="BF77"/>
      <c r="BG77"/>
    </row>
    <row r="78" spans="1:59" ht="14.45"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6"/>
      <c r="AS78" s="736"/>
      <c r="AT78" s="736"/>
      <c r="AU78" s="736"/>
      <c r="AV78" s="736"/>
      <c r="AW78" s="736"/>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6"/>
      <c r="AS79" s="736"/>
      <c r="AT79" s="736"/>
      <c r="AU79" s="736"/>
      <c r="AV79" s="736"/>
      <c r="AW79" s="736"/>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4" t="str">
        <f>IF(AND(P80="処遇改善加算Ⅰ", AL80=""), "未入力","入力済")</f>
        <v>入力済</v>
      </c>
      <c r="AY80" s="1045" t="str">
        <f>G80</f>
        <v/>
      </c>
      <c r="AZ80"/>
      <c r="BA80"/>
      <c r="BB80"/>
      <c r="BC80"/>
      <c r="BD80"/>
      <c r="BE80"/>
      <c r="BF80"/>
      <c r="BG80"/>
    </row>
    <row r="81" spans="1:59" ht="14.45"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6"/>
      <c r="AS81" s="736"/>
      <c r="AT81" s="736"/>
      <c r="AU81" s="736"/>
      <c r="AV81" s="736"/>
      <c r="AW81" s="736"/>
      <c r="AX81" s="1064"/>
      <c r="AY81" s="1046"/>
      <c r="AZ81"/>
      <c r="BA81"/>
      <c r="BB81"/>
      <c r="BC81"/>
      <c r="BD81"/>
      <c r="BE81"/>
      <c r="BF81"/>
      <c r="BG81"/>
    </row>
    <row r="82" spans="1:59" ht="14.45"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6"/>
      <c r="AS82" s="736"/>
      <c r="AT82" s="736"/>
      <c r="AU82" s="736"/>
      <c r="AV82" s="736"/>
      <c r="AW82" s="736"/>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6"/>
      <c r="AS83" s="736"/>
      <c r="AT83" s="736"/>
      <c r="AU83" s="736"/>
      <c r="AV83" s="736"/>
      <c r="AW83" s="736"/>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4" t="str">
        <f>IF(AND(P84="処遇改善加算Ⅰ", AL84=""), "未入力","入力済")</f>
        <v>入力済</v>
      </c>
      <c r="AY84" s="1045" t="str">
        <f>G84</f>
        <v/>
      </c>
      <c r="AZ84"/>
      <c r="BA84"/>
      <c r="BB84"/>
      <c r="BC84"/>
      <c r="BD84"/>
      <c r="BE84"/>
      <c r="BF84"/>
      <c r="BG84"/>
    </row>
    <row r="85" spans="1:59" ht="14.45"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6"/>
      <c r="AS85" s="736"/>
      <c r="AT85" s="736"/>
      <c r="AU85" s="736"/>
      <c r="AV85" s="736"/>
      <c r="AW85" s="736"/>
      <c r="AX85" s="1064"/>
      <c r="AY85" s="1046"/>
      <c r="AZ85"/>
      <c r="BA85"/>
      <c r="BB85"/>
      <c r="BC85"/>
      <c r="BD85"/>
      <c r="BE85"/>
      <c r="BF85"/>
      <c r="BG85"/>
    </row>
    <row r="86" spans="1:59" ht="14.45"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6"/>
      <c r="AS86" s="736"/>
      <c r="AT86" s="736"/>
      <c r="AU86" s="736"/>
      <c r="AV86" s="736"/>
      <c r="AW86" s="736"/>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6"/>
      <c r="AS87" s="736"/>
      <c r="AT87" s="736"/>
      <c r="AU87" s="736"/>
      <c r="AV87" s="736"/>
      <c r="AW87" s="736"/>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4" t="str">
        <f>IF(AND(P88="処遇改善加算Ⅰ", AL88=""), "未入力","入力済")</f>
        <v>入力済</v>
      </c>
      <c r="AY88" s="1045" t="str">
        <f>G88</f>
        <v/>
      </c>
      <c r="AZ88"/>
      <c r="BA88"/>
      <c r="BB88"/>
      <c r="BC88"/>
      <c r="BD88"/>
      <c r="BE88"/>
      <c r="BF88"/>
      <c r="BG88"/>
    </row>
    <row r="89" spans="1:59" ht="14.45"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6"/>
      <c r="AS89" s="736"/>
      <c r="AT89" s="736"/>
      <c r="AU89" s="736"/>
      <c r="AV89" s="736"/>
      <c r="AW89" s="736"/>
      <c r="AX89" s="1064"/>
      <c r="AY89" s="1046"/>
      <c r="AZ89"/>
      <c r="BA89"/>
      <c r="BB89"/>
      <c r="BC89"/>
      <c r="BD89"/>
      <c r="BE89"/>
      <c r="BF89"/>
      <c r="BG89"/>
    </row>
    <row r="90" spans="1:59" ht="14.45"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6"/>
      <c r="AS90" s="736"/>
      <c r="AT90" s="736"/>
      <c r="AU90" s="736"/>
      <c r="AV90" s="736"/>
      <c r="AW90" s="736"/>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6"/>
      <c r="AS91" s="736"/>
      <c r="AT91" s="736"/>
      <c r="AU91" s="736"/>
      <c r="AV91" s="736"/>
      <c r="AW91" s="736"/>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4" t="str">
        <f>IF(AND(P92="処遇改善加算Ⅰ", AL92=""), "未入力","入力済")</f>
        <v>入力済</v>
      </c>
      <c r="AY92" s="1045" t="str">
        <f>G92</f>
        <v/>
      </c>
      <c r="AZ92"/>
      <c r="BA92"/>
      <c r="BB92"/>
      <c r="BC92"/>
      <c r="BD92"/>
      <c r="BE92"/>
      <c r="BF92"/>
      <c r="BG92"/>
    </row>
    <row r="93" spans="1:59" ht="14.45"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6"/>
      <c r="AS93" s="736"/>
      <c r="AT93" s="736"/>
      <c r="AU93" s="736"/>
      <c r="AV93" s="736"/>
      <c r="AW93" s="736"/>
      <c r="AX93" s="1064"/>
      <c r="AY93" s="1046"/>
      <c r="AZ93"/>
      <c r="BA93"/>
      <c r="BB93"/>
      <c r="BC93"/>
      <c r="BD93"/>
      <c r="BE93"/>
      <c r="BF93"/>
      <c r="BG93"/>
    </row>
    <row r="94" spans="1:59" ht="14.45"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6"/>
      <c r="AS94" s="736"/>
      <c r="AT94" s="736"/>
      <c r="AU94" s="736"/>
      <c r="AV94" s="736"/>
      <c r="AW94" s="736"/>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6"/>
      <c r="AS95" s="736"/>
      <c r="AT95" s="736"/>
      <c r="AU95" s="736"/>
      <c r="AV95" s="736"/>
      <c r="AW95" s="736"/>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4" t="str">
        <f>IF(AND(P96="処遇改善加算Ⅰ", AL96=""), "未入力","入力済")</f>
        <v>入力済</v>
      </c>
      <c r="AY96" s="1045" t="str">
        <f>G96</f>
        <v/>
      </c>
      <c r="AZ96"/>
      <c r="BA96"/>
      <c r="BB96"/>
      <c r="BC96"/>
      <c r="BD96"/>
      <c r="BE96"/>
      <c r="BF96"/>
      <c r="BG96"/>
    </row>
    <row r="97" spans="1:59" ht="14.45"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6"/>
      <c r="AS97" s="736"/>
      <c r="AT97" s="736"/>
      <c r="AU97" s="736"/>
      <c r="AV97" s="736"/>
      <c r="AW97" s="736"/>
      <c r="AX97" s="1064"/>
      <c r="AY97" s="1046"/>
      <c r="AZ97"/>
      <c r="BA97"/>
      <c r="BB97"/>
      <c r="BC97"/>
      <c r="BD97"/>
      <c r="BE97"/>
      <c r="BF97"/>
      <c r="BG97"/>
    </row>
    <row r="98" spans="1:59" ht="14.45"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6"/>
      <c r="AS98" s="736"/>
      <c r="AT98" s="736"/>
      <c r="AU98" s="736"/>
      <c r="AV98" s="736"/>
      <c r="AW98" s="736"/>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6"/>
      <c r="AS99" s="736"/>
      <c r="AT99" s="736"/>
      <c r="AU99" s="736"/>
      <c r="AV99" s="736"/>
      <c r="AW99" s="736"/>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5"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6"/>
      <c r="AS101" s="736"/>
      <c r="AT101" s="736"/>
      <c r="AU101" s="736"/>
      <c r="AV101" s="736"/>
      <c r="AW101" s="736"/>
      <c r="AX101" s="1064"/>
      <c r="AY101" s="1046"/>
      <c r="AZ101"/>
      <c r="BA101"/>
      <c r="BB101"/>
      <c r="BC101"/>
      <c r="BD101"/>
      <c r="BE101"/>
      <c r="BF101"/>
      <c r="BG101"/>
    </row>
    <row r="102" spans="1:59" ht="14.45"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6"/>
      <c r="AS102" s="736"/>
      <c r="AT102" s="736"/>
      <c r="AU102" s="736"/>
      <c r="AV102" s="736"/>
      <c r="AW102" s="736"/>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6"/>
      <c r="AS103" s="736"/>
      <c r="AT103" s="736"/>
      <c r="AU103" s="736"/>
      <c r="AV103" s="736"/>
      <c r="AW103" s="736"/>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5"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6"/>
      <c r="AS105" s="736"/>
      <c r="AT105" s="736"/>
      <c r="AU105" s="736"/>
      <c r="AV105" s="736"/>
      <c r="AW105" s="736"/>
      <c r="AX105" s="1064"/>
      <c r="AY105" s="1046"/>
      <c r="AZ105"/>
      <c r="BA105"/>
      <c r="BB105"/>
      <c r="BC105"/>
      <c r="BD105"/>
      <c r="BE105"/>
      <c r="BF105"/>
      <c r="BG105"/>
    </row>
    <row r="106" spans="1:59" ht="14.45"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6"/>
      <c r="AS106" s="736"/>
      <c r="AT106" s="736"/>
      <c r="AU106" s="736"/>
      <c r="AV106" s="736"/>
      <c r="AW106" s="736"/>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6"/>
      <c r="AS107" s="736"/>
      <c r="AT107" s="736"/>
      <c r="AU107" s="736"/>
      <c r="AV107" s="736"/>
      <c r="AW107" s="736"/>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5"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6"/>
      <c r="AS109" s="736"/>
      <c r="AT109" s="736"/>
      <c r="AU109" s="736"/>
      <c r="AV109" s="736"/>
      <c r="AW109" s="736"/>
      <c r="AX109" s="1064"/>
      <c r="AY109" s="1046"/>
      <c r="AZ109"/>
      <c r="BA109"/>
      <c r="BB109"/>
      <c r="BC109"/>
      <c r="BD109"/>
      <c r="BE109"/>
      <c r="BF109"/>
      <c r="BG109"/>
    </row>
    <row r="110" spans="1:59" ht="14.45"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6"/>
      <c r="AS110" s="736"/>
      <c r="AT110" s="736"/>
      <c r="AU110" s="736"/>
      <c r="AV110" s="736"/>
      <c r="AW110" s="736"/>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6"/>
      <c r="AS111" s="736"/>
      <c r="AT111" s="736"/>
      <c r="AU111" s="736"/>
      <c r="AV111" s="736"/>
      <c r="AW111" s="736"/>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5"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6"/>
      <c r="AS113" s="736"/>
      <c r="AT113" s="736"/>
      <c r="AU113" s="736"/>
      <c r="AV113" s="736"/>
      <c r="AW113" s="736"/>
      <c r="AX113" s="1064"/>
      <c r="AY113" s="1046"/>
      <c r="AZ113"/>
      <c r="BA113"/>
      <c r="BB113"/>
      <c r="BC113"/>
      <c r="BD113"/>
      <c r="BE113"/>
      <c r="BF113"/>
      <c r="BG113"/>
    </row>
    <row r="114" spans="1:59" ht="14.45"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6"/>
      <c r="AS114" s="736"/>
      <c r="AT114" s="736"/>
      <c r="AU114" s="736"/>
      <c r="AV114" s="736"/>
      <c r="AW114" s="736"/>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6"/>
      <c r="AS115" s="736"/>
      <c r="AT115" s="736"/>
      <c r="AU115" s="736"/>
      <c r="AV115" s="736"/>
      <c r="AW115" s="736"/>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5"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6"/>
      <c r="AS117" s="736"/>
      <c r="AT117" s="736"/>
      <c r="AU117" s="736"/>
      <c r="AV117" s="736"/>
      <c r="AW117" s="736"/>
      <c r="AX117" s="1064"/>
      <c r="AY117" s="1046"/>
      <c r="AZ117"/>
      <c r="BA117"/>
      <c r="BB117"/>
      <c r="BC117"/>
      <c r="BD117"/>
      <c r="BE117"/>
      <c r="BF117"/>
      <c r="BG117"/>
    </row>
    <row r="118" spans="1:59" ht="14.45"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6"/>
      <c r="AS118" s="736"/>
      <c r="AT118" s="736"/>
      <c r="AU118" s="736"/>
      <c r="AV118" s="736"/>
      <c r="AW118" s="736"/>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6"/>
      <c r="AS119" s="736"/>
      <c r="AT119" s="736"/>
      <c r="AU119" s="736"/>
      <c r="AV119" s="736"/>
      <c r="AW119" s="736"/>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5"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6"/>
      <c r="AS121" s="736"/>
      <c r="AT121" s="736"/>
      <c r="AU121" s="736"/>
      <c r="AV121" s="736"/>
      <c r="AW121" s="736"/>
      <c r="AX121" s="1064"/>
      <c r="AY121" s="1046"/>
      <c r="AZ121"/>
      <c r="BA121"/>
      <c r="BB121"/>
      <c r="BC121"/>
      <c r="BD121"/>
      <c r="BE121"/>
      <c r="BF121"/>
      <c r="BG121"/>
    </row>
    <row r="122" spans="1:59" ht="14.45"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6"/>
      <c r="AS122" s="736"/>
      <c r="AT122" s="736"/>
      <c r="AU122" s="736"/>
      <c r="AV122" s="736"/>
      <c r="AW122" s="736"/>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6"/>
      <c r="AS123" s="736"/>
      <c r="AT123" s="736"/>
      <c r="AU123" s="736"/>
      <c r="AV123" s="736"/>
      <c r="AW123" s="736"/>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5"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6"/>
      <c r="AS125" s="736"/>
      <c r="AT125" s="736"/>
      <c r="AU125" s="736"/>
      <c r="AV125" s="736"/>
      <c r="AW125" s="736"/>
      <c r="AX125" s="1064"/>
      <c r="AY125" s="1046"/>
      <c r="AZ125"/>
      <c r="BA125"/>
      <c r="BB125"/>
      <c r="BC125"/>
      <c r="BD125"/>
      <c r="BE125"/>
      <c r="BF125"/>
      <c r="BG125"/>
    </row>
    <row r="126" spans="1:59" ht="14.45"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6"/>
      <c r="AS126" s="736"/>
      <c r="AT126" s="736"/>
      <c r="AU126" s="736"/>
      <c r="AV126" s="736"/>
      <c r="AW126" s="736"/>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6"/>
      <c r="AS127" s="736"/>
      <c r="AT127" s="736"/>
      <c r="AU127" s="736"/>
      <c r="AV127" s="736"/>
      <c r="AW127" s="736"/>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5"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6"/>
      <c r="AS129" s="736"/>
      <c r="AT129" s="736"/>
      <c r="AU129" s="736"/>
      <c r="AV129" s="736"/>
      <c r="AW129" s="736"/>
      <c r="AX129" s="1064"/>
      <c r="AY129" s="1046"/>
      <c r="AZ129"/>
      <c r="BA129"/>
      <c r="BB129"/>
      <c r="BC129"/>
      <c r="BD129"/>
      <c r="BE129"/>
      <c r="BF129"/>
      <c r="BG129"/>
    </row>
    <row r="130" spans="1:59" ht="14.45"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6"/>
      <c r="AS130" s="736"/>
      <c r="AT130" s="736"/>
      <c r="AU130" s="736"/>
      <c r="AV130" s="736"/>
      <c r="AW130" s="736"/>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6"/>
      <c r="AS131" s="736"/>
      <c r="AT131" s="736"/>
      <c r="AU131" s="736"/>
      <c r="AV131" s="736"/>
      <c r="AW131" s="736"/>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5"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6"/>
      <c r="AS133" s="736"/>
      <c r="AT133" s="736"/>
      <c r="AU133" s="736"/>
      <c r="AV133" s="736"/>
      <c r="AW133" s="736"/>
      <c r="AX133" s="1064"/>
      <c r="AY133" s="1046"/>
      <c r="AZ133"/>
      <c r="BA133"/>
      <c r="BB133"/>
      <c r="BC133"/>
      <c r="BD133"/>
      <c r="BE133"/>
      <c r="BF133"/>
      <c r="BG133"/>
    </row>
    <row r="134" spans="1:59" ht="14.45"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6"/>
      <c r="AS134" s="736"/>
      <c r="AT134" s="736"/>
      <c r="AU134" s="736"/>
      <c r="AV134" s="736"/>
      <c r="AW134" s="736"/>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6"/>
      <c r="AS135" s="736"/>
      <c r="AT135" s="736"/>
      <c r="AU135" s="736"/>
      <c r="AV135" s="736"/>
      <c r="AW135" s="736"/>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5"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6"/>
      <c r="AS137" s="736"/>
      <c r="AT137" s="736"/>
      <c r="AU137" s="736"/>
      <c r="AV137" s="736"/>
      <c r="AW137" s="736"/>
      <c r="AX137" s="1064"/>
      <c r="AY137" s="1046"/>
      <c r="AZ137"/>
      <c r="BA137"/>
      <c r="BB137"/>
      <c r="BC137"/>
      <c r="BD137"/>
      <c r="BE137"/>
      <c r="BF137"/>
      <c r="BG137"/>
    </row>
    <row r="138" spans="1:59" ht="14.45"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6"/>
      <c r="AS138" s="736"/>
      <c r="AT138" s="736"/>
      <c r="AU138" s="736"/>
      <c r="AV138" s="736"/>
      <c r="AW138" s="736"/>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6"/>
      <c r="AS139" s="736"/>
      <c r="AT139" s="736"/>
      <c r="AU139" s="736"/>
      <c r="AV139" s="736"/>
      <c r="AW139" s="736"/>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5"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6"/>
      <c r="AS141" s="736"/>
      <c r="AT141" s="736"/>
      <c r="AU141" s="736"/>
      <c r="AV141" s="736"/>
      <c r="AW141" s="736"/>
      <c r="AX141" s="1064"/>
      <c r="AY141" s="1046"/>
      <c r="AZ141"/>
      <c r="BA141"/>
      <c r="BB141"/>
      <c r="BC141"/>
      <c r="BD141"/>
      <c r="BE141"/>
      <c r="BF141"/>
      <c r="BG141"/>
    </row>
    <row r="142" spans="1:59" ht="14.45"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6"/>
      <c r="AS142" s="736"/>
      <c r="AT142" s="736"/>
      <c r="AU142" s="736"/>
      <c r="AV142" s="736"/>
      <c r="AW142" s="736"/>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6"/>
      <c r="AS143" s="736"/>
      <c r="AT143" s="736"/>
      <c r="AU143" s="736"/>
      <c r="AV143" s="736"/>
      <c r="AW143" s="736"/>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5"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6"/>
      <c r="AS145" s="736"/>
      <c r="AT145" s="736"/>
      <c r="AU145" s="736"/>
      <c r="AV145" s="736"/>
      <c r="AW145" s="736"/>
      <c r="AX145" s="1064"/>
      <c r="AY145" s="1046"/>
      <c r="AZ145"/>
      <c r="BA145"/>
      <c r="BB145"/>
      <c r="BC145"/>
      <c r="BD145"/>
      <c r="BE145"/>
      <c r="BF145"/>
      <c r="BG145"/>
    </row>
    <row r="146" spans="1:59" ht="14.45"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6"/>
      <c r="AS146" s="736"/>
      <c r="AT146" s="736"/>
      <c r="AU146" s="736"/>
      <c r="AV146" s="736"/>
      <c r="AW146" s="736"/>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6"/>
      <c r="AS147" s="736"/>
      <c r="AT147" s="736"/>
      <c r="AU147" s="736"/>
      <c r="AV147" s="736"/>
      <c r="AW147" s="736"/>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5"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6"/>
      <c r="AS149" s="736"/>
      <c r="AT149" s="736"/>
      <c r="AU149" s="736"/>
      <c r="AV149" s="736"/>
      <c r="AW149" s="736"/>
      <c r="AX149" s="1064"/>
      <c r="AY149" s="1046"/>
      <c r="AZ149"/>
      <c r="BA149"/>
      <c r="BB149"/>
      <c r="BC149"/>
      <c r="BD149"/>
      <c r="BE149"/>
      <c r="BF149"/>
      <c r="BG149"/>
    </row>
    <row r="150" spans="1:59" ht="14.45"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6"/>
      <c r="AS150" s="736"/>
      <c r="AT150" s="736"/>
      <c r="AU150" s="736"/>
      <c r="AV150" s="736"/>
      <c r="AW150" s="736"/>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6"/>
      <c r="AS151" s="736"/>
      <c r="AT151" s="736"/>
      <c r="AU151" s="736"/>
      <c r="AV151" s="736"/>
      <c r="AW151" s="736"/>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5"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6"/>
      <c r="AS153" s="736"/>
      <c r="AT153" s="736"/>
      <c r="AU153" s="736"/>
      <c r="AV153" s="736"/>
      <c r="AW153" s="736"/>
      <c r="AX153" s="1064"/>
      <c r="AY153" s="1046"/>
      <c r="AZ153"/>
      <c r="BA153"/>
      <c r="BB153"/>
      <c r="BC153"/>
      <c r="BD153"/>
      <c r="BE153"/>
      <c r="BF153"/>
      <c r="BG153"/>
    </row>
    <row r="154" spans="1:59" ht="14.45"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6"/>
      <c r="AS154" s="736"/>
      <c r="AT154" s="736"/>
      <c r="AU154" s="736"/>
      <c r="AV154" s="736"/>
      <c r="AW154" s="736"/>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6"/>
      <c r="AS155" s="736"/>
      <c r="AT155" s="736"/>
      <c r="AU155" s="736"/>
      <c r="AV155" s="736"/>
      <c r="AW155" s="736"/>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5"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6"/>
      <c r="AS157" s="736"/>
      <c r="AT157" s="736"/>
      <c r="AU157" s="736"/>
      <c r="AV157" s="736"/>
      <c r="AW157" s="736"/>
      <c r="AX157" s="1064"/>
      <c r="AY157" s="1046"/>
      <c r="AZ157"/>
      <c r="BA157"/>
      <c r="BB157"/>
      <c r="BC157"/>
      <c r="BD157"/>
      <c r="BE157"/>
      <c r="BF157"/>
      <c r="BG157"/>
    </row>
    <row r="158" spans="1:59" ht="14.45"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6"/>
      <c r="AS158" s="736"/>
      <c r="AT158" s="736"/>
      <c r="AU158" s="736"/>
      <c r="AV158" s="736"/>
      <c r="AW158" s="736"/>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6"/>
      <c r="AS159" s="736"/>
      <c r="AT159" s="736"/>
      <c r="AU159" s="736"/>
      <c r="AV159" s="736"/>
      <c r="AW159" s="736"/>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5"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6"/>
      <c r="AS161" s="736"/>
      <c r="AT161" s="736"/>
      <c r="AU161" s="736"/>
      <c r="AV161" s="736"/>
      <c r="AW161" s="736"/>
      <c r="AX161" s="1064"/>
      <c r="AY161" s="1046"/>
      <c r="AZ161"/>
      <c r="BA161"/>
      <c r="BB161"/>
      <c r="BC161"/>
      <c r="BD161"/>
      <c r="BE161"/>
      <c r="BF161"/>
      <c r="BG161"/>
    </row>
    <row r="162" spans="1:59" ht="14.45"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6"/>
      <c r="AS162" s="736"/>
      <c r="AT162" s="736"/>
      <c r="AU162" s="736"/>
      <c r="AV162" s="736"/>
      <c r="AW162" s="736"/>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6"/>
      <c r="AS163" s="736"/>
      <c r="AT163" s="736"/>
      <c r="AU163" s="736"/>
      <c r="AV163" s="736"/>
      <c r="AW163" s="736"/>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5"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6"/>
      <c r="AS165" s="736"/>
      <c r="AT165" s="736"/>
      <c r="AU165" s="736"/>
      <c r="AV165" s="736"/>
      <c r="AW165" s="736"/>
      <c r="AX165" s="1064"/>
      <c r="AY165" s="1046"/>
      <c r="AZ165"/>
      <c r="BA165"/>
      <c r="BB165"/>
      <c r="BC165"/>
      <c r="BD165"/>
      <c r="BE165"/>
      <c r="BF165"/>
      <c r="BG165"/>
    </row>
    <row r="166" spans="1:59" ht="14.45"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6"/>
      <c r="AS166" s="736"/>
      <c r="AT166" s="736"/>
      <c r="AU166" s="736"/>
      <c r="AV166" s="736"/>
      <c r="AW166" s="736"/>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6"/>
      <c r="AS167" s="736"/>
      <c r="AT167" s="736"/>
      <c r="AU167" s="736"/>
      <c r="AV167" s="736"/>
      <c r="AW167" s="736"/>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5"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6"/>
      <c r="AS169" s="736"/>
      <c r="AT169" s="736"/>
      <c r="AU169" s="736"/>
      <c r="AV169" s="736"/>
      <c r="AW169" s="736"/>
      <c r="AX169" s="1064"/>
      <c r="AY169" s="1046"/>
      <c r="AZ169"/>
      <c r="BA169"/>
      <c r="BB169"/>
      <c r="BC169"/>
      <c r="BD169"/>
      <c r="BE169"/>
      <c r="BF169"/>
      <c r="BG169"/>
    </row>
    <row r="170" spans="1:59" ht="14.45"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6"/>
      <c r="AS170" s="736"/>
      <c r="AT170" s="736"/>
      <c r="AU170" s="736"/>
      <c r="AV170" s="736"/>
      <c r="AW170" s="736"/>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6"/>
      <c r="AS171" s="736"/>
      <c r="AT171" s="736"/>
      <c r="AU171" s="736"/>
      <c r="AV171" s="736"/>
      <c r="AW171" s="736"/>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5"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6"/>
      <c r="AS173" s="736"/>
      <c r="AT173" s="736"/>
      <c r="AU173" s="736"/>
      <c r="AV173" s="736"/>
      <c r="AW173" s="736"/>
      <c r="AX173" s="1064"/>
      <c r="AY173" s="1046"/>
      <c r="AZ173"/>
      <c r="BA173"/>
      <c r="BB173"/>
      <c r="BC173"/>
      <c r="BD173"/>
      <c r="BE173"/>
      <c r="BF173"/>
      <c r="BG173"/>
    </row>
    <row r="174" spans="1:59" ht="14.45"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6"/>
      <c r="AS174" s="736"/>
      <c r="AT174" s="736"/>
      <c r="AU174" s="736"/>
      <c r="AV174" s="736"/>
      <c r="AW174" s="736"/>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6"/>
      <c r="AS175" s="736"/>
      <c r="AT175" s="736"/>
      <c r="AU175" s="736"/>
      <c r="AV175" s="736"/>
      <c r="AW175" s="736"/>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5"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6"/>
      <c r="AS177" s="736"/>
      <c r="AT177" s="736"/>
      <c r="AU177" s="736"/>
      <c r="AV177" s="736"/>
      <c r="AW177" s="736"/>
      <c r="AX177" s="1064"/>
      <c r="AY177" s="1046"/>
      <c r="AZ177"/>
      <c r="BA177"/>
      <c r="BB177"/>
      <c r="BC177"/>
      <c r="BD177"/>
      <c r="BE177"/>
      <c r="BF177"/>
      <c r="BG177"/>
    </row>
    <row r="178" spans="1:59" ht="14.45"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6"/>
      <c r="AS178" s="736"/>
      <c r="AT178" s="736"/>
      <c r="AU178" s="736"/>
      <c r="AV178" s="736"/>
      <c r="AW178" s="736"/>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6"/>
      <c r="AS179" s="736"/>
      <c r="AT179" s="736"/>
      <c r="AU179" s="736"/>
      <c r="AV179" s="736"/>
      <c r="AW179" s="736"/>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5"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6"/>
      <c r="AS181" s="736"/>
      <c r="AT181" s="736"/>
      <c r="AU181" s="736"/>
      <c r="AV181" s="736"/>
      <c r="AW181" s="736"/>
      <c r="AX181" s="1064"/>
      <c r="AY181" s="1046"/>
      <c r="AZ181"/>
      <c r="BA181"/>
      <c r="BB181"/>
      <c r="BC181"/>
      <c r="BD181"/>
      <c r="BE181"/>
      <c r="BF181"/>
      <c r="BG181"/>
    </row>
    <row r="182" spans="1:59" ht="14.45"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6"/>
      <c r="AS182" s="736"/>
      <c r="AT182" s="736"/>
      <c r="AU182" s="736"/>
      <c r="AV182" s="736"/>
      <c r="AW182" s="736"/>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6"/>
      <c r="AS183" s="736"/>
      <c r="AT183" s="736"/>
      <c r="AU183" s="736"/>
      <c r="AV183" s="736"/>
      <c r="AW183" s="736"/>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5"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6"/>
      <c r="AS185" s="736"/>
      <c r="AT185" s="736"/>
      <c r="AU185" s="736"/>
      <c r="AV185" s="736"/>
      <c r="AW185" s="736"/>
      <c r="AX185" s="1064"/>
      <c r="AY185" s="1046"/>
      <c r="AZ185"/>
      <c r="BA185"/>
      <c r="BB185"/>
      <c r="BC185"/>
      <c r="BD185"/>
      <c r="BE185"/>
      <c r="BF185"/>
      <c r="BG185"/>
    </row>
    <row r="186" spans="1:59" ht="14.45"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6"/>
      <c r="AS186" s="736"/>
      <c r="AT186" s="736"/>
      <c r="AU186" s="736"/>
      <c r="AV186" s="736"/>
      <c r="AW186" s="736"/>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6"/>
      <c r="AS187" s="736"/>
      <c r="AT187" s="736"/>
      <c r="AU187" s="736"/>
      <c r="AV187" s="736"/>
      <c r="AW187" s="736"/>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5"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6"/>
      <c r="AS189" s="736"/>
      <c r="AT189" s="736"/>
      <c r="AU189" s="736"/>
      <c r="AV189" s="736"/>
      <c r="AW189" s="736"/>
      <c r="AX189" s="1064"/>
      <c r="AY189" s="1046"/>
      <c r="AZ189"/>
      <c r="BA189"/>
      <c r="BB189"/>
      <c r="BC189"/>
      <c r="BD189"/>
      <c r="BE189"/>
      <c r="BF189"/>
      <c r="BG189"/>
    </row>
    <row r="190" spans="1:59" ht="14.45"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6"/>
      <c r="AS190" s="736"/>
      <c r="AT190" s="736"/>
      <c r="AU190" s="736"/>
      <c r="AV190" s="736"/>
      <c r="AW190" s="736"/>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6"/>
      <c r="AS191" s="736"/>
      <c r="AT191" s="736"/>
      <c r="AU191" s="736"/>
      <c r="AV191" s="736"/>
      <c r="AW191" s="736"/>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5"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6"/>
      <c r="AS193" s="736"/>
      <c r="AT193" s="736"/>
      <c r="AU193" s="736"/>
      <c r="AV193" s="736"/>
      <c r="AW193" s="736"/>
      <c r="AX193" s="1064"/>
      <c r="AY193" s="1046"/>
      <c r="AZ193"/>
      <c r="BA193"/>
      <c r="BB193"/>
      <c r="BC193"/>
      <c r="BD193"/>
      <c r="BE193"/>
      <c r="BF193"/>
      <c r="BG193"/>
    </row>
    <row r="194" spans="1:59" ht="14.45"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6"/>
      <c r="AS194" s="736"/>
      <c r="AT194" s="736"/>
      <c r="AU194" s="736"/>
      <c r="AV194" s="736"/>
      <c r="AW194" s="736"/>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6"/>
      <c r="AS195" s="736"/>
      <c r="AT195" s="736"/>
      <c r="AU195" s="736"/>
      <c r="AV195" s="736"/>
      <c r="AW195" s="736"/>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5"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6"/>
      <c r="AS197" s="736"/>
      <c r="AT197" s="736"/>
      <c r="AU197" s="736"/>
      <c r="AV197" s="736"/>
      <c r="AW197" s="736"/>
      <c r="AX197" s="1064"/>
      <c r="AY197" s="1046"/>
      <c r="AZ197"/>
      <c r="BA197"/>
      <c r="BB197"/>
      <c r="BC197"/>
      <c r="BD197"/>
      <c r="BE197"/>
      <c r="BF197"/>
      <c r="BG197"/>
    </row>
    <row r="198" spans="1:59" ht="14.45"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6"/>
      <c r="AS198" s="736"/>
      <c r="AT198" s="736"/>
      <c r="AU198" s="736"/>
      <c r="AV198" s="736"/>
      <c r="AW198" s="736"/>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6"/>
      <c r="AS199" s="736"/>
      <c r="AT199" s="736"/>
      <c r="AU199" s="736"/>
      <c r="AV199" s="736"/>
      <c r="AW199" s="736"/>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5"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6"/>
      <c r="AS201" s="736"/>
      <c r="AT201" s="736"/>
      <c r="AU201" s="736"/>
      <c r="AV201" s="736"/>
      <c r="AW201" s="736"/>
      <c r="AX201" s="1064"/>
      <c r="AY201" s="1046"/>
      <c r="AZ201"/>
      <c r="BA201"/>
      <c r="BB201"/>
      <c r="BC201"/>
      <c r="BD201"/>
      <c r="BE201"/>
      <c r="BF201"/>
      <c r="BG201"/>
    </row>
    <row r="202" spans="1:59" ht="14.45"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6"/>
      <c r="AS202" s="736"/>
      <c r="AT202" s="736"/>
      <c r="AU202" s="736"/>
      <c r="AV202" s="736"/>
      <c r="AW202" s="736"/>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6"/>
      <c r="AS203" s="736"/>
      <c r="AT203" s="736"/>
      <c r="AU203" s="736"/>
      <c r="AV203" s="736"/>
      <c r="AW203" s="736"/>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5"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6"/>
      <c r="AS205" s="736"/>
      <c r="AT205" s="736"/>
      <c r="AU205" s="736"/>
      <c r="AV205" s="736"/>
      <c r="AW205" s="736"/>
      <c r="AX205" s="1064"/>
      <c r="AY205" s="1046"/>
      <c r="AZ205"/>
      <c r="BA205"/>
      <c r="BB205"/>
      <c r="BC205"/>
      <c r="BD205"/>
      <c r="BE205"/>
      <c r="BF205"/>
      <c r="BG205"/>
    </row>
    <row r="206" spans="1:59" ht="14.45"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6"/>
      <c r="AS206" s="736"/>
      <c r="AT206" s="736"/>
      <c r="AU206" s="736"/>
      <c r="AV206" s="736"/>
      <c r="AW206" s="736"/>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6"/>
      <c r="AS207" s="736"/>
      <c r="AT207" s="736"/>
      <c r="AU207" s="736"/>
      <c r="AV207" s="736"/>
      <c r="AW207" s="736"/>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5"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6"/>
      <c r="AS209" s="736"/>
      <c r="AT209" s="736"/>
      <c r="AU209" s="736"/>
      <c r="AV209" s="736"/>
      <c r="AW209" s="736"/>
      <c r="AX209" s="1064"/>
      <c r="AY209" s="1046"/>
      <c r="AZ209"/>
      <c r="BA209"/>
      <c r="BB209"/>
      <c r="BC209"/>
      <c r="BD209"/>
      <c r="BE209"/>
      <c r="BF209"/>
      <c r="BG209"/>
    </row>
    <row r="210" spans="1:59" ht="14.45"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6"/>
      <c r="AS210" s="736"/>
      <c r="AT210" s="736"/>
      <c r="AU210" s="736"/>
      <c r="AV210" s="736"/>
      <c r="AW210" s="736"/>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6"/>
      <c r="AS211" s="736"/>
      <c r="AT211" s="736"/>
      <c r="AU211" s="736"/>
      <c r="AV211" s="736"/>
      <c r="AW211" s="736"/>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5"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6"/>
      <c r="AS213" s="736"/>
      <c r="AT213" s="736"/>
      <c r="AU213" s="736"/>
      <c r="AV213" s="736"/>
      <c r="AW213" s="736"/>
      <c r="AX213" s="1064"/>
      <c r="AY213" s="1046"/>
      <c r="AZ213"/>
      <c r="BA213"/>
      <c r="BB213"/>
      <c r="BC213"/>
      <c r="BD213"/>
      <c r="BE213"/>
      <c r="BF213"/>
      <c r="BG213"/>
    </row>
    <row r="214" spans="1:59" ht="14.45"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6"/>
      <c r="AS214" s="736"/>
      <c r="AT214" s="736"/>
      <c r="AU214" s="736"/>
      <c r="AV214" s="736"/>
      <c r="AW214" s="736"/>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6"/>
      <c r="AS215" s="736"/>
      <c r="AT215" s="736"/>
      <c r="AU215" s="736"/>
      <c r="AV215" s="736"/>
      <c r="AW215" s="736"/>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5"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6"/>
      <c r="AS217" s="736"/>
      <c r="AT217" s="736"/>
      <c r="AU217" s="736"/>
      <c r="AV217" s="736"/>
      <c r="AW217" s="736"/>
      <c r="AX217" s="1064"/>
      <c r="AY217" s="1046"/>
      <c r="AZ217"/>
      <c r="BA217"/>
      <c r="BB217"/>
      <c r="BC217"/>
      <c r="BD217"/>
      <c r="BE217"/>
      <c r="BF217"/>
      <c r="BG217"/>
    </row>
    <row r="218" spans="1:59" ht="14.45"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6"/>
      <c r="AS218" s="736"/>
      <c r="AT218" s="736"/>
      <c r="AU218" s="736"/>
      <c r="AV218" s="736"/>
      <c r="AW218" s="736"/>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6"/>
      <c r="AS219" s="736"/>
      <c r="AT219" s="736"/>
      <c r="AU219" s="736"/>
      <c r="AV219" s="736"/>
      <c r="AW219" s="736"/>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5"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6"/>
      <c r="AS221" s="736"/>
      <c r="AT221" s="736"/>
      <c r="AU221" s="736"/>
      <c r="AV221" s="736"/>
      <c r="AW221" s="736"/>
      <c r="AX221" s="1064"/>
      <c r="AY221" s="1046"/>
      <c r="AZ221"/>
      <c r="BA221"/>
      <c r="BB221"/>
      <c r="BC221"/>
      <c r="BD221"/>
      <c r="BE221"/>
      <c r="BF221"/>
      <c r="BG221"/>
    </row>
    <row r="222" spans="1:59" ht="14.45"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6"/>
      <c r="AS222" s="736"/>
      <c r="AT222" s="736"/>
      <c r="AU222" s="736"/>
      <c r="AV222" s="736"/>
      <c r="AW222" s="736"/>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6"/>
      <c r="AS223" s="736"/>
      <c r="AT223" s="736"/>
      <c r="AU223" s="736"/>
      <c r="AV223" s="736"/>
      <c r="AW223" s="736"/>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5"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6"/>
      <c r="AS225" s="736"/>
      <c r="AT225" s="736"/>
      <c r="AU225" s="736"/>
      <c r="AV225" s="736"/>
      <c r="AW225" s="736"/>
      <c r="AX225" s="1064"/>
      <c r="AY225" s="1046"/>
      <c r="AZ225"/>
      <c r="BA225"/>
      <c r="BB225"/>
      <c r="BC225"/>
      <c r="BD225"/>
      <c r="BE225"/>
      <c r="BF225"/>
      <c r="BG225"/>
    </row>
    <row r="226" spans="1:59" ht="14.45"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6"/>
      <c r="AS226" s="736"/>
      <c r="AT226" s="736"/>
      <c r="AU226" s="736"/>
      <c r="AV226" s="736"/>
      <c r="AW226" s="736"/>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6"/>
      <c r="AS227" s="736"/>
      <c r="AT227" s="736"/>
      <c r="AU227" s="736"/>
      <c r="AV227" s="736"/>
      <c r="AW227" s="736"/>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5"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6"/>
      <c r="AS229" s="736"/>
      <c r="AT229" s="736"/>
      <c r="AU229" s="736"/>
      <c r="AV229" s="736"/>
      <c r="AW229" s="736"/>
      <c r="AX229" s="1064"/>
      <c r="AY229" s="1046"/>
      <c r="AZ229"/>
      <c r="BA229"/>
      <c r="BB229"/>
      <c r="BC229"/>
      <c r="BD229"/>
      <c r="BE229"/>
      <c r="BF229"/>
      <c r="BG229"/>
    </row>
    <row r="230" spans="1:59" ht="14.45"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6"/>
      <c r="AS230" s="736"/>
      <c r="AT230" s="736"/>
      <c r="AU230" s="736"/>
      <c r="AV230" s="736"/>
      <c r="AW230" s="736"/>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6"/>
      <c r="AS231" s="736"/>
      <c r="AT231" s="736"/>
      <c r="AU231" s="736"/>
      <c r="AV231" s="736"/>
      <c r="AW231" s="736"/>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5"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6"/>
      <c r="AS233" s="736"/>
      <c r="AT233" s="736"/>
      <c r="AU233" s="736"/>
      <c r="AV233" s="736"/>
      <c r="AW233" s="736"/>
      <c r="AX233" s="1064"/>
      <c r="AY233" s="1046"/>
      <c r="AZ233"/>
      <c r="BA233"/>
      <c r="BB233"/>
      <c r="BC233"/>
      <c r="BD233"/>
      <c r="BE233"/>
      <c r="BF233"/>
      <c r="BG233"/>
    </row>
    <row r="234" spans="1:59" ht="14.45"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6"/>
      <c r="AS234" s="736"/>
      <c r="AT234" s="736"/>
      <c r="AU234" s="736"/>
      <c r="AV234" s="736"/>
      <c r="AW234" s="736"/>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6"/>
      <c r="AS235" s="736"/>
      <c r="AT235" s="736"/>
      <c r="AU235" s="736"/>
      <c r="AV235" s="736"/>
      <c r="AW235" s="736"/>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5"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6"/>
      <c r="AS237" s="736"/>
      <c r="AT237" s="736"/>
      <c r="AU237" s="736"/>
      <c r="AV237" s="736"/>
      <c r="AW237" s="736"/>
      <c r="AX237" s="1064"/>
      <c r="AY237" s="1046"/>
      <c r="AZ237"/>
      <c r="BA237"/>
      <c r="BB237"/>
      <c r="BC237"/>
      <c r="BD237"/>
      <c r="BE237"/>
      <c r="BF237"/>
      <c r="BG237"/>
    </row>
    <row r="238" spans="1:59" ht="14.45"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6"/>
      <c r="AS238" s="736"/>
      <c r="AT238" s="736"/>
      <c r="AU238" s="736"/>
      <c r="AV238" s="736"/>
      <c r="AW238" s="736"/>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6"/>
      <c r="AS239" s="736"/>
      <c r="AT239" s="736"/>
      <c r="AU239" s="736"/>
      <c r="AV239" s="736"/>
      <c r="AW239" s="736"/>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5"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6"/>
      <c r="AS241" s="736"/>
      <c r="AT241" s="736"/>
      <c r="AU241" s="736"/>
      <c r="AV241" s="736"/>
      <c r="AW241" s="736"/>
      <c r="AX241" s="1064"/>
      <c r="AY241" s="1046"/>
      <c r="AZ241"/>
      <c r="BA241"/>
      <c r="BB241"/>
      <c r="BC241"/>
      <c r="BD241"/>
      <c r="BE241"/>
      <c r="BF241"/>
      <c r="BG241"/>
    </row>
    <row r="242" spans="1:59" ht="14.45"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6"/>
      <c r="AS242" s="736"/>
      <c r="AT242" s="736"/>
      <c r="AU242" s="736"/>
      <c r="AV242" s="736"/>
      <c r="AW242" s="736"/>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6"/>
      <c r="AS243" s="736"/>
      <c r="AT243" s="736"/>
      <c r="AU243" s="736"/>
      <c r="AV243" s="736"/>
      <c r="AW243" s="736"/>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5"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6"/>
      <c r="AS245" s="736"/>
      <c r="AT245" s="736"/>
      <c r="AU245" s="736"/>
      <c r="AV245" s="736"/>
      <c r="AW245" s="736"/>
      <c r="AX245" s="1064"/>
      <c r="AY245" s="1046"/>
      <c r="AZ245"/>
      <c r="BA245"/>
      <c r="BB245"/>
      <c r="BC245"/>
      <c r="BD245"/>
      <c r="BE245"/>
      <c r="BF245"/>
      <c r="BG245"/>
    </row>
    <row r="246" spans="1:59" ht="14.45"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6"/>
      <c r="AS246" s="736"/>
      <c r="AT246" s="736"/>
      <c r="AU246" s="736"/>
      <c r="AV246" s="736"/>
      <c r="AW246" s="736"/>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6"/>
      <c r="AS247" s="736"/>
      <c r="AT247" s="736"/>
      <c r="AU247" s="736"/>
      <c r="AV247" s="736"/>
      <c r="AW247" s="736"/>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5"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6"/>
      <c r="AS249" s="736"/>
      <c r="AT249" s="736"/>
      <c r="AU249" s="736"/>
      <c r="AV249" s="736"/>
      <c r="AW249" s="736"/>
      <c r="AX249" s="1064"/>
      <c r="AY249" s="1046"/>
      <c r="AZ249"/>
      <c r="BA249"/>
      <c r="BB249"/>
      <c r="BC249"/>
      <c r="BD249"/>
      <c r="BE249"/>
      <c r="BF249"/>
      <c r="BG249"/>
    </row>
    <row r="250" spans="1:59" ht="14.45"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6"/>
      <c r="AS250" s="736"/>
      <c r="AT250" s="736"/>
      <c r="AU250" s="736"/>
      <c r="AV250" s="736"/>
      <c r="AW250" s="736"/>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6"/>
      <c r="AS251" s="736"/>
      <c r="AT251" s="736"/>
      <c r="AU251" s="736"/>
      <c r="AV251" s="736"/>
      <c r="AW251" s="736"/>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5"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6"/>
      <c r="AS253" s="736"/>
      <c r="AT253" s="736"/>
      <c r="AU253" s="736"/>
      <c r="AV253" s="736"/>
      <c r="AW253" s="736"/>
      <c r="AX253" s="1064"/>
      <c r="AY253" s="1046"/>
      <c r="AZ253"/>
      <c r="BA253"/>
      <c r="BB253"/>
      <c r="BC253"/>
      <c r="BD253"/>
      <c r="BE253"/>
      <c r="BF253"/>
      <c r="BG253"/>
    </row>
    <row r="254" spans="1:59" ht="14.45"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6"/>
      <c r="AS254" s="736"/>
      <c r="AT254" s="736"/>
      <c r="AU254" s="736"/>
      <c r="AV254" s="736"/>
      <c r="AW254" s="736"/>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6"/>
      <c r="AS255" s="736"/>
      <c r="AT255" s="736"/>
      <c r="AU255" s="736"/>
      <c r="AV255" s="736"/>
      <c r="AW255" s="736"/>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5"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6"/>
      <c r="AS257" s="736"/>
      <c r="AT257" s="736"/>
      <c r="AU257" s="736"/>
      <c r="AV257" s="736"/>
      <c r="AW257" s="736"/>
      <c r="AX257" s="1064"/>
      <c r="AY257" s="1046"/>
      <c r="AZ257"/>
      <c r="BA257"/>
      <c r="BB257"/>
      <c r="BC257"/>
      <c r="BD257"/>
      <c r="BE257"/>
      <c r="BF257"/>
      <c r="BG257"/>
    </row>
    <row r="258" spans="1:59" ht="14.45"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6"/>
      <c r="AS258" s="736"/>
      <c r="AT258" s="736"/>
      <c r="AU258" s="736"/>
      <c r="AV258" s="736"/>
      <c r="AW258" s="736"/>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6"/>
      <c r="AS259" s="736"/>
      <c r="AT259" s="736"/>
      <c r="AU259" s="736"/>
      <c r="AV259" s="736"/>
      <c r="AW259" s="736"/>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5"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6"/>
      <c r="AS261" s="736"/>
      <c r="AT261" s="736"/>
      <c r="AU261" s="736"/>
      <c r="AV261" s="736"/>
      <c r="AW261" s="736"/>
      <c r="AX261" s="1064"/>
      <c r="AY261" s="1046"/>
      <c r="AZ261"/>
      <c r="BA261"/>
      <c r="BB261"/>
      <c r="BC261"/>
      <c r="BD261"/>
      <c r="BE261"/>
      <c r="BF261"/>
      <c r="BG261"/>
    </row>
    <row r="262" spans="1:59" ht="14.45"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6"/>
      <c r="AS262" s="736"/>
      <c r="AT262" s="736"/>
      <c r="AU262" s="736"/>
      <c r="AV262" s="736"/>
      <c r="AW262" s="736"/>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6"/>
      <c r="AS263" s="736"/>
      <c r="AT263" s="736"/>
      <c r="AU263" s="736"/>
      <c r="AV263" s="736"/>
      <c r="AW263" s="736"/>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5"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6"/>
      <c r="AS265" s="736"/>
      <c r="AT265" s="736"/>
      <c r="AU265" s="736"/>
      <c r="AV265" s="736"/>
      <c r="AW265" s="736"/>
      <c r="AX265" s="1064"/>
      <c r="AY265" s="1046"/>
      <c r="AZ265"/>
      <c r="BA265"/>
      <c r="BB265"/>
      <c r="BC265"/>
      <c r="BD265"/>
      <c r="BE265"/>
      <c r="BF265"/>
      <c r="BG265"/>
    </row>
    <row r="266" spans="1:59" ht="14.45"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6"/>
      <c r="AS266" s="736"/>
      <c r="AT266" s="736"/>
      <c r="AU266" s="736"/>
      <c r="AV266" s="736"/>
      <c r="AW266" s="736"/>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6"/>
      <c r="AS267" s="736"/>
      <c r="AT267" s="736"/>
      <c r="AU267" s="736"/>
      <c r="AV267" s="736"/>
      <c r="AW267" s="736"/>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5"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6"/>
      <c r="AS269" s="736"/>
      <c r="AT269" s="736"/>
      <c r="AU269" s="736"/>
      <c r="AV269" s="736"/>
      <c r="AW269" s="736"/>
      <c r="AX269" s="1064"/>
      <c r="AY269" s="1046"/>
      <c r="AZ269"/>
      <c r="BA269"/>
      <c r="BB269"/>
      <c r="BC269"/>
      <c r="BD269"/>
      <c r="BE269"/>
      <c r="BF269"/>
      <c r="BG269"/>
    </row>
    <row r="270" spans="1:59" ht="14.45"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6"/>
      <c r="AS270" s="736"/>
      <c r="AT270" s="736"/>
      <c r="AU270" s="736"/>
      <c r="AV270" s="736"/>
      <c r="AW270" s="736"/>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6"/>
      <c r="AS271" s="736"/>
      <c r="AT271" s="736"/>
      <c r="AU271" s="736"/>
      <c r="AV271" s="736"/>
      <c r="AW271" s="736"/>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5"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6"/>
      <c r="AS273" s="736"/>
      <c r="AT273" s="736"/>
      <c r="AU273" s="736"/>
      <c r="AV273" s="736"/>
      <c r="AW273" s="736"/>
      <c r="AX273" s="1064"/>
      <c r="AY273" s="1046"/>
      <c r="AZ273"/>
      <c r="BA273"/>
      <c r="BB273"/>
      <c r="BC273"/>
      <c r="BD273"/>
      <c r="BE273"/>
      <c r="BF273"/>
      <c r="BG273"/>
    </row>
    <row r="274" spans="1:59" ht="14.45"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6"/>
      <c r="AS274" s="736"/>
      <c r="AT274" s="736"/>
      <c r="AU274" s="736"/>
      <c r="AV274" s="736"/>
      <c r="AW274" s="736"/>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6"/>
      <c r="AS275" s="736"/>
      <c r="AT275" s="736"/>
      <c r="AU275" s="736"/>
      <c r="AV275" s="736"/>
      <c r="AW275" s="736"/>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5"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6"/>
      <c r="AS277" s="736"/>
      <c r="AT277" s="736"/>
      <c r="AU277" s="736"/>
      <c r="AV277" s="736"/>
      <c r="AW277" s="736"/>
      <c r="AX277" s="1064"/>
      <c r="AY277" s="1046"/>
      <c r="AZ277"/>
      <c r="BA277"/>
      <c r="BB277"/>
      <c r="BC277"/>
      <c r="BD277"/>
      <c r="BE277"/>
      <c r="BF277"/>
      <c r="BG277"/>
    </row>
    <row r="278" spans="1:59" ht="14.45"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6"/>
      <c r="AS278" s="736"/>
      <c r="AT278" s="736"/>
      <c r="AU278" s="736"/>
      <c r="AV278" s="736"/>
      <c r="AW278" s="736"/>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6"/>
      <c r="AS279" s="736"/>
      <c r="AT279" s="736"/>
      <c r="AU279" s="736"/>
      <c r="AV279" s="736"/>
      <c r="AW279" s="736"/>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5"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6"/>
      <c r="AS281" s="736"/>
      <c r="AT281" s="736"/>
      <c r="AU281" s="736"/>
      <c r="AV281" s="736"/>
      <c r="AW281" s="736"/>
      <c r="AX281" s="1064"/>
      <c r="AY281" s="1046"/>
      <c r="AZ281"/>
      <c r="BA281"/>
      <c r="BB281"/>
      <c r="BC281"/>
      <c r="BD281"/>
      <c r="BE281"/>
      <c r="BF281"/>
      <c r="BG281"/>
    </row>
    <row r="282" spans="1:59" ht="14.45"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6"/>
      <c r="AS282" s="736"/>
      <c r="AT282" s="736"/>
      <c r="AU282" s="736"/>
      <c r="AV282" s="736"/>
      <c r="AW282" s="736"/>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6"/>
      <c r="AS283" s="736"/>
      <c r="AT283" s="736"/>
      <c r="AU283" s="736"/>
      <c r="AV283" s="736"/>
      <c r="AW283" s="736"/>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5"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6"/>
      <c r="AS285" s="736"/>
      <c r="AT285" s="736"/>
      <c r="AU285" s="736"/>
      <c r="AV285" s="736"/>
      <c r="AW285" s="736"/>
      <c r="AX285" s="1064"/>
      <c r="AY285" s="1046"/>
      <c r="AZ285"/>
      <c r="BA285"/>
      <c r="BB285"/>
      <c r="BC285"/>
      <c r="BD285"/>
      <c r="BE285"/>
      <c r="BF285"/>
      <c r="BG285"/>
    </row>
    <row r="286" spans="1:59" ht="14.45"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6"/>
      <c r="AS286" s="736"/>
      <c r="AT286" s="736"/>
      <c r="AU286" s="736"/>
      <c r="AV286" s="736"/>
      <c r="AW286" s="736"/>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6"/>
      <c r="AS287" s="736"/>
      <c r="AT287" s="736"/>
      <c r="AU287" s="736"/>
      <c r="AV287" s="736"/>
      <c r="AW287" s="736"/>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5"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6"/>
      <c r="AS289" s="736"/>
      <c r="AT289" s="736"/>
      <c r="AU289" s="736"/>
      <c r="AV289" s="736"/>
      <c r="AW289" s="736"/>
      <c r="AX289" s="1064"/>
      <c r="AY289" s="1046"/>
      <c r="AZ289"/>
      <c r="BA289"/>
      <c r="BB289"/>
      <c r="BC289"/>
      <c r="BD289"/>
      <c r="BE289"/>
      <c r="BF289"/>
      <c r="BG289"/>
    </row>
    <row r="290" spans="1:59" ht="14.45"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6"/>
      <c r="AS290" s="736"/>
      <c r="AT290" s="736"/>
      <c r="AU290" s="736"/>
      <c r="AV290" s="736"/>
      <c r="AW290" s="736"/>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6"/>
      <c r="AS291" s="736"/>
      <c r="AT291" s="736"/>
      <c r="AU291" s="736"/>
      <c r="AV291" s="736"/>
      <c r="AW291" s="736"/>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5"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6"/>
      <c r="AS293" s="736"/>
      <c r="AT293" s="736"/>
      <c r="AU293" s="736"/>
      <c r="AV293" s="736"/>
      <c r="AW293" s="736"/>
      <c r="AX293" s="1064"/>
      <c r="AY293" s="1046"/>
      <c r="AZ293"/>
      <c r="BA293"/>
      <c r="BB293"/>
      <c r="BC293"/>
      <c r="BD293"/>
      <c r="BE293"/>
      <c r="BF293"/>
      <c r="BG293"/>
    </row>
    <row r="294" spans="1:59" ht="14.45"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6"/>
      <c r="AS294" s="736"/>
      <c r="AT294" s="736"/>
      <c r="AU294" s="736"/>
      <c r="AV294" s="736"/>
      <c r="AW294" s="736"/>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6"/>
      <c r="AS295" s="736"/>
      <c r="AT295" s="736"/>
      <c r="AU295" s="736"/>
      <c r="AV295" s="736"/>
      <c r="AW295" s="736"/>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5"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6"/>
      <c r="AS297" s="736"/>
      <c r="AT297" s="736"/>
      <c r="AU297" s="736"/>
      <c r="AV297" s="736"/>
      <c r="AW297" s="736"/>
      <c r="AX297" s="1064"/>
      <c r="AY297" s="1046"/>
      <c r="AZ297"/>
      <c r="BA297"/>
      <c r="BB297"/>
      <c r="BC297"/>
      <c r="BD297"/>
      <c r="BE297"/>
      <c r="BF297"/>
      <c r="BG297"/>
    </row>
    <row r="298" spans="1:59" ht="14.45"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6"/>
      <c r="AS298" s="736"/>
      <c r="AT298" s="736"/>
      <c r="AU298" s="736"/>
      <c r="AV298" s="736"/>
      <c r="AW298" s="736"/>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6"/>
      <c r="AS299" s="736"/>
      <c r="AT299" s="736"/>
      <c r="AU299" s="736"/>
      <c r="AV299" s="736"/>
      <c r="AW299" s="736"/>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5"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6"/>
      <c r="AS301" s="736"/>
      <c r="AT301" s="736"/>
      <c r="AU301" s="736"/>
      <c r="AV301" s="736"/>
      <c r="AW301" s="736"/>
      <c r="AX301" s="1064"/>
      <c r="AY301" s="1046"/>
      <c r="AZ301"/>
      <c r="BA301"/>
      <c r="BB301"/>
      <c r="BC301"/>
      <c r="BD301"/>
      <c r="BE301"/>
      <c r="BF301"/>
      <c r="BG301"/>
    </row>
    <row r="302" spans="1:59" ht="14.45"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6"/>
      <c r="AS302" s="736"/>
      <c r="AT302" s="736"/>
      <c r="AU302" s="736"/>
      <c r="AV302" s="736"/>
      <c r="AW302" s="736"/>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6"/>
      <c r="AS303" s="736"/>
      <c r="AT303" s="736"/>
      <c r="AU303" s="736"/>
      <c r="AV303" s="736"/>
      <c r="AW303" s="736"/>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5"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6"/>
      <c r="AS305" s="736"/>
      <c r="AT305" s="736"/>
      <c r="AU305" s="736"/>
      <c r="AV305" s="736"/>
      <c r="AW305" s="736"/>
      <c r="AX305" s="1064"/>
      <c r="AY305" s="1046"/>
      <c r="AZ305"/>
      <c r="BA305"/>
      <c r="BB305"/>
      <c r="BC305"/>
      <c r="BD305"/>
      <c r="BE305"/>
      <c r="BF305"/>
      <c r="BG305"/>
    </row>
    <row r="306" spans="1:59" ht="14.45"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6"/>
      <c r="AS306" s="736"/>
      <c r="AT306" s="736"/>
      <c r="AU306" s="736"/>
      <c r="AV306" s="736"/>
      <c r="AW306" s="736"/>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6"/>
      <c r="AS307" s="736"/>
      <c r="AT307" s="736"/>
      <c r="AU307" s="736"/>
      <c r="AV307" s="736"/>
      <c r="AW307" s="736"/>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5"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6"/>
      <c r="AS309" s="736"/>
      <c r="AT309" s="736"/>
      <c r="AU309" s="736"/>
      <c r="AV309" s="736"/>
      <c r="AW309" s="736"/>
      <c r="AX309" s="1064"/>
      <c r="AY309" s="1046"/>
      <c r="AZ309"/>
      <c r="BA309"/>
      <c r="BB309"/>
      <c r="BC309"/>
      <c r="BD309"/>
      <c r="BE309"/>
      <c r="BF309"/>
      <c r="BG309"/>
    </row>
    <row r="310" spans="1:59" ht="14.45"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6"/>
      <c r="AS310" s="736"/>
      <c r="AT310" s="736"/>
      <c r="AU310" s="736"/>
      <c r="AV310" s="736"/>
      <c r="AW310" s="736"/>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6"/>
      <c r="AS311" s="736"/>
      <c r="AT311" s="736"/>
      <c r="AU311" s="736"/>
      <c r="AV311" s="736"/>
      <c r="AW311" s="736"/>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5"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6"/>
      <c r="AS313" s="736"/>
      <c r="AT313" s="736"/>
      <c r="AU313" s="736"/>
      <c r="AV313" s="736"/>
      <c r="AW313" s="736"/>
      <c r="AX313" s="1064"/>
      <c r="AY313" s="1046"/>
      <c r="AZ313"/>
      <c r="BA313"/>
      <c r="BB313"/>
      <c r="BC313"/>
      <c r="BD313"/>
      <c r="BE313"/>
      <c r="BF313"/>
      <c r="BG313"/>
    </row>
    <row r="314" spans="1:59" ht="14.45"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6"/>
      <c r="AS314" s="736"/>
      <c r="AT314" s="736"/>
      <c r="AU314" s="736"/>
      <c r="AV314" s="736"/>
      <c r="AW314" s="736"/>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6"/>
      <c r="AS315" s="736"/>
      <c r="AT315" s="736"/>
      <c r="AU315" s="736"/>
      <c r="AV315" s="736"/>
      <c r="AW315" s="736"/>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5"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6"/>
      <c r="AS317" s="736"/>
      <c r="AT317" s="736"/>
      <c r="AU317" s="736"/>
      <c r="AV317" s="736"/>
      <c r="AW317" s="736"/>
      <c r="AX317" s="1064"/>
      <c r="AY317" s="1046"/>
      <c r="AZ317"/>
      <c r="BA317"/>
      <c r="BB317"/>
      <c r="BC317"/>
      <c r="BD317"/>
      <c r="BE317"/>
      <c r="BF317"/>
      <c r="BG317"/>
    </row>
    <row r="318" spans="1:59" ht="14.45"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6"/>
      <c r="AS318" s="736"/>
      <c r="AT318" s="736"/>
      <c r="AU318" s="736"/>
      <c r="AV318" s="736"/>
      <c r="AW318" s="736"/>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6"/>
      <c r="AS319" s="736"/>
      <c r="AT319" s="736"/>
      <c r="AU319" s="736"/>
      <c r="AV319" s="736"/>
      <c r="AW319" s="736"/>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5"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6"/>
      <c r="AS321" s="736"/>
      <c r="AT321" s="736"/>
      <c r="AU321" s="736"/>
      <c r="AV321" s="736"/>
      <c r="AW321" s="736"/>
      <c r="AX321" s="1064"/>
      <c r="AY321" s="1046"/>
      <c r="AZ321"/>
      <c r="BA321"/>
      <c r="BB321"/>
      <c r="BC321"/>
      <c r="BD321"/>
      <c r="BE321"/>
      <c r="BF321"/>
      <c r="BG321"/>
    </row>
    <row r="322" spans="1:59" ht="14.45"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6"/>
      <c r="AS322" s="736"/>
      <c r="AT322" s="736"/>
      <c r="AU322" s="736"/>
      <c r="AV322" s="736"/>
      <c r="AW322" s="736"/>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6"/>
      <c r="AS323" s="736"/>
      <c r="AT323" s="736"/>
      <c r="AU323" s="736"/>
      <c r="AV323" s="736"/>
      <c r="AW323" s="736"/>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5"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6"/>
      <c r="AS325" s="736"/>
      <c r="AT325" s="736"/>
      <c r="AU325" s="736"/>
      <c r="AV325" s="736"/>
      <c r="AW325" s="736"/>
      <c r="AX325" s="1064"/>
      <c r="AY325" s="1046"/>
      <c r="AZ325"/>
      <c r="BA325"/>
      <c r="BB325"/>
      <c r="BC325"/>
      <c r="BD325"/>
      <c r="BE325"/>
      <c r="BF325"/>
      <c r="BG325"/>
    </row>
    <row r="326" spans="1:59" ht="14.45"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6"/>
      <c r="AS326" s="736"/>
      <c r="AT326" s="736"/>
      <c r="AU326" s="736"/>
      <c r="AV326" s="736"/>
      <c r="AW326" s="736"/>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6"/>
      <c r="AS327" s="736"/>
      <c r="AT327" s="736"/>
      <c r="AU327" s="736"/>
      <c r="AV327" s="736"/>
      <c r="AW327" s="736"/>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5"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6"/>
      <c r="AS329" s="736"/>
      <c r="AT329" s="736"/>
      <c r="AU329" s="736"/>
      <c r="AV329" s="736"/>
      <c r="AW329" s="736"/>
      <c r="AX329" s="1064"/>
      <c r="AY329" s="1046"/>
      <c r="AZ329"/>
      <c r="BA329"/>
      <c r="BB329"/>
      <c r="BC329"/>
      <c r="BD329"/>
      <c r="BE329"/>
      <c r="BF329"/>
      <c r="BG329"/>
    </row>
    <row r="330" spans="1:59" ht="14.45"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6"/>
      <c r="AS330" s="736"/>
      <c r="AT330" s="736"/>
      <c r="AU330" s="736"/>
      <c r="AV330" s="736"/>
      <c r="AW330" s="736"/>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6"/>
      <c r="AS331" s="736"/>
      <c r="AT331" s="736"/>
      <c r="AU331" s="736"/>
      <c r="AV331" s="736"/>
      <c r="AW331" s="736"/>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5"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6"/>
      <c r="AS333" s="736"/>
      <c r="AT333" s="736"/>
      <c r="AU333" s="736"/>
      <c r="AV333" s="736"/>
      <c r="AW333" s="736"/>
      <c r="AX333" s="1064"/>
      <c r="AY333" s="1046"/>
      <c r="AZ333"/>
      <c r="BA333"/>
      <c r="BB333"/>
      <c r="BC333"/>
      <c r="BD333"/>
      <c r="BE333"/>
      <c r="BF333"/>
      <c r="BG333"/>
    </row>
    <row r="334" spans="1:59" ht="14.45"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6"/>
      <c r="AS334" s="736"/>
      <c r="AT334" s="736"/>
      <c r="AU334" s="736"/>
      <c r="AV334" s="736"/>
      <c r="AW334" s="736"/>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6"/>
      <c r="AS335" s="736"/>
      <c r="AT335" s="736"/>
      <c r="AU335" s="736"/>
      <c r="AV335" s="736"/>
      <c r="AW335" s="736"/>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5"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6"/>
      <c r="AS337" s="736"/>
      <c r="AT337" s="736"/>
      <c r="AU337" s="736"/>
      <c r="AV337" s="736"/>
      <c r="AW337" s="736"/>
      <c r="AX337" s="1064"/>
      <c r="AY337" s="1046"/>
      <c r="AZ337"/>
      <c r="BA337"/>
      <c r="BB337"/>
      <c r="BC337"/>
      <c r="BD337"/>
      <c r="BE337"/>
      <c r="BF337"/>
      <c r="BG337"/>
    </row>
    <row r="338" spans="1:59" ht="14.45"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6"/>
      <c r="AS338" s="736"/>
      <c r="AT338" s="736"/>
      <c r="AU338" s="736"/>
      <c r="AV338" s="736"/>
      <c r="AW338" s="736"/>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6"/>
      <c r="AS339" s="736"/>
      <c r="AT339" s="736"/>
      <c r="AU339" s="736"/>
      <c r="AV339" s="736"/>
      <c r="AW339" s="736"/>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5"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6"/>
      <c r="AS341" s="736"/>
      <c r="AT341" s="736"/>
      <c r="AU341" s="736"/>
      <c r="AV341" s="736"/>
      <c r="AW341" s="736"/>
      <c r="AX341" s="1064"/>
      <c r="AY341" s="1046"/>
      <c r="AZ341"/>
      <c r="BA341"/>
      <c r="BB341"/>
      <c r="BC341"/>
      <c r="BD341"/>
      <c r="BE341"/>
      <c r="BF341"/>
      <c r="BG341"/>
    </row>
    <row r="342" spans="1:59" ht="14.45"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6"/>
      <c r="AS342" s="736"/>
      <c r="AT342" s="736"/>
      <c r="AU342" s="736"/>
      <c r="AV342" s="736"/>
      <c r="AW342" s="736"/>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6"/>
      <c r="AS343" s="736"/>
      <c r="AT343" s="736"/>
      <c r="AU343" s="736"/>
      <c r="AV343" s="736"/>
      <c r="AW343" s="736"/>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5"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6"/>
      <c r="AS345" s="736"/>
      <c r="AT345" s="736"/>
      <c r="AU345" s="736"/>
      <c r="AV345" s="736"/>
      <c r="AW345" s="736"/>
      <c r="AX345" s="1064"/>
      <c r="AY345" s="1046"/>
      <c r="AZ345"/>
      <c r="BA345"/>
      <c r="BB345"/>
      <c r="BC345"/>
      <c r="BD345"/>
      <c r="BE345"/>
      <c r="BF345"/>
      <c r="BG345"/>
    </row>
    <row r="346" spans="1:59" ht="14.45"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6"/>
      <c r="AS346" s="736"/>
      <c r="AT346" s="736"/>
      <c r="AU346" s="736"/>
      <c r="AV346" s="736"/>
      <c r="AW346" s="736"/>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6"/>
      <c r="AS347" s="736"/>
      <c r="AT347" s="736"/>
      <c r="AU347" s="736"/>
      <c r="AV347" s="736"/>
      <c r="AW347" s="736"/>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5"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6"/>
      <c r="AS349" s="736"/>
      <c r="AT349" s="736"/>
      <c r="AU349" s="736"/>
      <c r="AV349" s="736"/>
      <c r="AW349" s="736"/>
      <c r="AX349" s="1064"/>
      <c r="AY349" s="1046"/>
      <c r="AZ349"/>
      <c r="BA349"/>
      <c r="BB349"/>
      <c r="BC349"/>
      <c r="BD349"/>
      <c r="BE349"/>
      <c r="BF349"/>
      <c r="BG349"/>
    </row>
    <row r="350" spans="1:59" ht="14.45"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6"/>
      <c r="AS350" s="736"/>
      <c r="AT350" s="736"/>
      <c r="AU350" s="736"/>
      <c r="AV350" s="736"/>
      <c r="AW350" s="736"/>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6"/>
      <c r="AS351" s="736"/>
      <c r="AT351" s="736"/>
      <c r="AU351" s="736"/>
      <c r="AV351" s="736"/>
      <c r="AW351" s="736"/>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5"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6"/>
      <c r="AS353" s="736"/>
      <c r="AT353" s="736"/>
      <c r="AU353" s="736"/>
      <c r="AV353" s="736"/>
      <c r="AW353" s="736"/>
      <c r="AX353" s="1064"/>
      <c r="AY353" s="1046"/>
      <c r="AZ353"/>
      <c r="BA353"/>
      <c r="BB353"/>
      <c r="BC353"/>
      <c r="BD353"/>
      <c r="BE353"/>
      <c r="BF353"/>
      <c r="BG353"/>
    </row>
    <row r="354" spans="1:59" ht="14.45"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6"/>
      <c r="AS354" s="736"/>
      <c r="AT354" s="736"/>
      <c r="AU354" s="736"/>
      <c r="AV354" s="736"/>
      <c r="AW354" s="736"/>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6"/>
      <c r="AS355" s="736"/>
      <c r="AT355" s="736"/>
      <c r="AU355" s="736"/>
      <c r="AV355" s="736"/>
      <c r="AW355" s="736"/>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5"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6"/>
      <c r="AS357" s="736"/>
      <c r="AT357" s="736"/>
      <c r="AU357" s="736"/>
      <c r="AV357" s="736"/>
      <c r="AW357" s="736"/>
      <c r="AX357" s="1064"/>
      <c r="AY357" s="1046"/>
      <c r="AZ357"/>
      <c r="BA357"/>
      <c r="BB357"/>
      <c r="BC357"/>
      <c r="BD357"/>
      <c r="BE357"/>
      <c r="BF357"/>
      <c r="BG357"/>
    </row>
    <row r="358" spans="1:59" ht="14.45"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6"/>
      <c r="AS358" s="736"/>
      <c r="AT358" s="736"/>
      <c r="AU358" s="736"/>
      <c r="AV358" s="736"/>
      <c r="AW358" s="736"/>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6"/>
      <c r="AS359" s="736"/>
      <c r="AT359" s="736"/>
      <c r="AU359" s="736"/>
      <c r="AV359" s="736"/>
      <c r="AW359" s="736"/>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5"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6"/>
      <c r="AS361" s="736"/>
      <c r="AT361" s="736"/>
      <c r="AU361" s="736"/>
      <c r="AV361" s="736"/>
      <c r="AW361" s="736"/>
      <c r="AX361" s="1064"/>
      <c r="AY361" s="1046"/>
      <c r="AZ361"/>
      <c r="BA361"/>
      <c r="BB361"/>
      <c r="BC361"/>
      <c r="BD361"/>
      <c r="BE361"/>
      <c r="BF361"/>
      <c r="BG361"/>
    </row>
    <row r="362" spans="1:59" ht="14.45"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6"/>
      <c r="AS362" s="736"/>
      <c r="AT362" s="736"/>
      <c r="AU362" s="736"/>
      <c r="AV362" s="736"/>
      <c r="AW362" s="736"/>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6"/>
      <c r="AS363" s="736"/>
      <c r="AT363" s="736"/>
      <c r="AU363" s="736"/>
      <c r="AV363" s="736"/>
      <c r="AW363" s="736"/>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5"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6"/>
      <c r="AS365" s="736"/>
      <c r="AT365" s="736"/>
      <c r="AU365" s="736"/>
      <c r="AV365" s="736"/>
      <c r="AW365" s="736"/>
      <c r="AX365" s="1064"/>
      <c r="AY365" s="1046"/>
      <c r="AZ365"/>
      <c r="BA365"/>
      <c r="BB365"/>
      <c r="BC365"/>
      <c r="BD365"/>
      <c r="BE365"/>
      <c r="BF365"/>
      <c r="BG365"/>
    </row>
    <row r="366" spans="1:59" ht="14.45"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6"/>
      <c r="AS366" s="736"/>
      <c r="AT366" s="736"/>
      <c r="AU366" s="736"/>
      <c r="AV366" s="736"/>
      <c r="AW366" s="736"/>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6"/>
      <c r="AS367" s="736"/>
      <c r="AT367" s="736"/>
      <c r="AU367" s="736"/>
      <c r="AV367" s="736"/>
      <c r="AW367" s="736"/>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5"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6"/>
      <c r="AS369" s="736"/>
      <c r="AT369" s="736"/>
      <c r="AU369" s="736"/>
      <c r="AV369" s="736"/>
      <c r="AW369" s="736"/>
      <c r="AX369" s="1064"/>
      <c r="AY369" s="1046"/>
      <c r="AZ369"/>
      <c r="BA369"/>
      <c r="BB369"/>
      <c r="BC369"/>
      <c r="BD369"/>
      <c r="BE369"/>
      <c r="BF369"/>
      <c r="BG369"/>
    </row>
    <row r="370" spans="1:59" ht="14.45"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6"/>
      <c r="AS370" s="736"/>
      <c r="AT370" s="736"/>
      <c r="AU370" s="736"/>
      <c r="AV370" s="736"/>
      <c r="AW370" s="736"/>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6"/>
      <c r="AS371" s="736"/>
      <c r="AT371" s="736"/>
      <c r="AU371" s="736"/>
      <c r="AV371" s="736"/>
      <c r="AW371" s="736"/>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5"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6"/>
      <c r="AS373" s="736"/>
      <c r="AT373" s="736"/>
      <c r="AU373" s="736"/>
      <c r="AV373" s="736"/>
      <c r="AW373" s="736"/>
      <c r="AX373" s="1064"/>
      <c r="AY373" s="1046"/>
      <c r="AZ373"/>
      <c r="BA373"/>
      <c r="BB373"/>
      <c r="BC373"/>
      <c r="BD373"/>
      <c r="BE373"/>
      <c r="BF373"/>
      <c r="BG373"/>
    </row>
    <row r="374" spans="1:59" ht="14.45"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6"/>
      <c r="AS374" s="736"/>
      <c r="AT374" s="736"/>
      <c r="AU374" s="736"/>
      <c r="AV374" s="736"/>
      <c r="AW374" s="736"/>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6"/>
      <c r="AS375" s="736"/>
      <c r="AT375" s="736"/>
      <c r="AU375" s="736"/>
      <c r="AV375" s="736"/>
      <c r="AW375" s="736"/>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5"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6"/>
      <c r="AS377" s="736"/>
      <c r="AT377" s="736"/>
      <c r="AU377" s="736"/>
      <c r="AV377" s="736"/>
      <c r="AW377" s="736"/>
      <c r="AX377" s="1064"/>
      <c r="AY377" s="1046"/>
      <c r="AZ377"/>
      <c r="BA377"/>
      <c r="BB377"/>
      <c r="BC377"/>
      <c r="BD377"/>
      <c r="BE377"/>
      <c r="BF377"/>
      <c r="BG377"/>
    </row>
    <row r="378" spans="1:59" ht="14.45"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6"/>
      <c r="AS378" s="736"/>
      <c r="AT378" s="736"/>
      <c r="AU378" s="736"/>
      <c r="AV378" s="736"/>
      <c r="AW378" s="736"/>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6"/>
      <c r="AS379" s="736"/>
      <c r="AT379" s="736"/>
      <c r="AU379" s="736"/>
      <c r="AV379" s="736"/>
      <c r="AW379" s="736"/>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5"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6"/>
      <c r="AS381" s="736"/>
      <c r="AT381" s="736"/>
      <c r="AU381" s="736"/>
      <c r="AV381" s="736"/>
      <c r="AW381" s="736"/>
      <c r="AX381" s="1064"/>
      <c r="AY381" s="1046"/>
      <c r="AZ381"/>
      <c r="BA381"/>
      <c r="BB381"/>
      <c r="BC381"/>
      <c r="BD381"/>
      <c r="BE381"/>
      <c r="BF381"/>
      <c r="BG381"/>
    </row>
    <row r="382" spans="1:59" ht="14.45"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6"/>
      <c r="AS382" s="736"/>
      <c r="AT382" s="736"/>
      <c r="AU382" s="736"/>
      <c r="AV382" s="736"/>
      <c r="AW382" s="736"/>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6"/>
      <c r="AS383" s="736"/>
      <c r="AT383" s="736"/>
      <c r="AU383" s="736"/>
      <c r="AV383" s="736"/>
      <c r="AW383" s="736"/>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5"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6"/>
      <c r="AS385" s="736"/>
      <c r="AT385" s="736"/>
      <c r="AU385" s="736"/>
      <c r="AV385" s="736"/>
      <c r="AW385" s="736"/>
      <c r="AX385" s="1064"/>
      <c r="AY385" s="1046"/>
      <c r="AZ385"/>
      <c r="BA385"/>
      <c r="BB385"/>
      <c r="BC385"/>
      <c r="BD385"/>
      <c r="BE385"/>
      <c r="BF385"/>
      <c r="BG385"/>
    </row>
    <row r="386" spans="1:59" ht="14.45"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6"/>
      <c r="AS386" s="736"/>
      <c r="AT386" s="736"/>
      <c r="AU386" s="736"/>
      <c r="AV386" s="736"/>
      <c r="AW386" s="736"/>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6"/>
      <c r="AS387" s="736"/>
      <c r="AT387" s="736"/>
      <c r="AU387" s="736"/>
      <c r="AV387" s="736"/>
      <c r="AW387" s="736"/>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5"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6"/>
      <c r="AS389" s="736"/>
      <c r="AT389" s="736"/>
      <c r="AU389" s="736"/>
      <c r="AV389" s="736"/>
      <c r="AW389" s="736"/>
      <c r="AX389" s="1064"/>
      <c r="AY389" s="1046"/>
      <c r="AZ389"/>
      <c r="BA389"/>
      <c r="BB389"/>
      <c r="BC389"/>
      <c r="BD389"/>
      <c r="BE389"/>
      <c r="BF389"/>
      <c r="BG389"/>
    </row>
    <row r="390" spans="1:59" ht="14.45"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6"/>
      <c r="AS390" s="736"/>
      <c r="AT390" s="736"/>
      <c r="AU390" s="736"/>
      <c r="AV390" s="736"/>
      <c r="AW390" s="736"/>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6"/>
      <c r="AS391" s="736"/>
      <c r="AT391" s="736"/>
      <c r="AU391" s="736"/>
      <c r="AV391" s="736"/>
      <c r="AW391" s="736"/>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5"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6"/>
      <c r="AS393" s="736"/>
      <c r="AT393" s="736"/>
      <c r="AU393" s="736"/>
      <c r="AV393" s="736"/>
      <c r="AW393" s="736"/>
      <c r="AX393" s="1064"/>
      <c r="AY393" s="1046"/>
      <c r="AZ393"/>
      <c r="BA393"/>
      <c r="BB393"/>
      <c r="BC393"/>
      <c r="BD393"/>
      <c r="BE393"/>
      <c r="BF393"/>
      <c r="BG393"/>
    </row>
    <row r="394" spans="1:59" ht="14.45"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6"/>
      <c r="AS394" s="736"/>
      <c r="AT394" s="736"/>
      <c r="AU394" s="736"/>
      <c r="AV394" s="736"/>
      <c r="AW394" s="736"/>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6"/>
      <c r="AS395" s="736"/>
      <c r="AT395" s="736"/>
      <c r="AU395" s="736"/>
      <c r="AV395" s="736"/>
      <c r="AW395" s="736"/>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5"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6"/>
      <c r="AS397" s="736"/>
      <c r="AT397" s="736"/>
      <c r="AU397" s="736"/>
      <c r="AV397" s="736"/>
      <c r="AW397" s="736"/>
      <c r="AX397" s="1064"/>
      <c r="AY397" s="1046"/>
      <c r="AZ397"/>
      <c r="BA397"/>
      <c r="BB397"/>
      <c r="BC397"/>
      <c r="BD397"/>
      <c r="BE397"/>
      <c r="BF397"/>
      <c r="BG397"/>
    </row>
    <row r="398" spans="1:59" ht="14.45"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6"/>
      <c r="AS398" s="736"/>
      <c r="AT398" s="736"/>
      <c r="AU398" s="736"/>
      <c r="AV398" s="736"/>
      <c r="AW398" s="736"/>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6"/>
      <c r="AS399" s="736"/>
      <c r="AT399" s="736"/>
      <c r="AU399" s="736"/>
      <c r="AV399" s="736"/>
      <c r="AW399" s="736"/>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5"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6"/>
      <c r="AS401" s="736"/>
      <c r="AT401" s="736"/>
      <c r="AU401" s="736"/>
      <c r="AV401" s="736"/>
      <c r="AW401" s="736"/>
      <c r="AX401" s="1064"/>
      <c r="AY401" s="1046"/>
      <c r="AZ401"/>
      <c r="BA401"/>
      <c r="BB401"/>
      <c r="BC401"/>
      <c r="BD401"/>
      <c r="BE401"/>
      <c r="BF401"/>
      <c r="BG401"/>
    </row>
    <row r="402" spans="1:59" ht="14.45"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6"/>
      <c r="AS402" s="736"/>
      <c r="AT402" s="736"/>
      <c r="AU402" s="736"/>
      <c r="AV402" s="736"/>
      <c r="AW402" s="736"/>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6"/>
      <c r="AS403" s="736"/>
      <c r="AT403" s="736"/>
      <c r="AU403" s="736"/>
      <c r="AV403" s="736"/>
      <c r="AW403" s="736"/>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5"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6"/>
      <c r="AS405" s="736"/>
      <c r="AT405" s="736"/>
      <c r="AU405" s="736"/>
      <c r="AV405" s="736"/>
      <c r="AW405" s="736"/>
      <c r="AX405" s="1064"/>
      <c r="AY405" s="1046"/>
      <c r="AZ405"/>
      <c r="BA405"/>
      <c r="BB405"/>
      <c r="BC405"/>
      <c r="BD405"/>
      <c r="BE405"/>
      <c r="BF405"/>
      <c r="BG405"/>
    </row>
    <row r="406" spans="1:59" ht="14.45"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6"/>
      <c r="AS406" s="736"/>
      <c r="AT406" s="736"/>
      <c r="AU406" s="736"/>
      <c r="AV406" s="736"/>
      <c r="AW406" s="736"/>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6"/>
      <c r="AS407" s="736"/>
      <c r="AT407" s="736"/>
      <c r="AU407" s="736"/>
      <c r="AV407" s="736"/>
      <c r="AW407" s="736"/>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5"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6"/>
      <c r="AS409" s="736"/>
      <c r="AT409" s="736"/>
      <c r="AU409" s="736"/>
      <c r="AV409" s="736"/>
      <c r="AW409" s="736"/>
      <c r="AX409" s="1064"/>
      <c r="AY409" s="1046"/>
      <c r="AZ409"/>
      <c r="BA409"/>
      <c r="BB409"/>
      <c r="BC409"/>
      <c r="BD409"/>
      <c r="BE409"/>
      <c r="BF409"/>
      <c r="BG409"/>
    </row>
    <row r="410" spans="1:59" ht="14.45"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6"/>
      <c r="AS410" s="736"/>
      <c r="AT410" s="736"/>
      <c r="AU410" s="736"/>
      <c r="AV410" s="736"/>
      <c r="AW410" s="736"/>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6"/>
      <c r="AS411" s="736"/>
      <c r="AT411" s="736"/>
      <c r="AU411" s="736"/>
      <c r="AV411" s="736"/>
      <c r="AW411" s="736"/>
      <c r="AX411" s="1064"/>
      <c r="AY411" s="1047"/>
      <c r="AZ411"/>
      <c r="BA411"/>
      <c r="BB411"/>
      <c r="BC411"/>
      <c r="BD411"/>
      <c r="BE411"/>
      <c r="BF411"/>
      <c r="BG411"/>
    </row>
    <row r="412" spans="1:59" ht="16.149999999999999"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149999999999999"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149999999999999"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149999999999999"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149999999999999"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149999999999999"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149999999999999"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149999999999999"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3"/>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4" t="str">
        <f>IF(AY2="加算様式を指定権者に提出", "！基本情報入力シート「１　提出の目的と提出先の自治体名」にて「加算様式を指定権者に提出」が選択されているため、この様式はグレーアウトされています。", "")</f>
        <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6" t="str">
        <f>IF(基本情報入力シート!V14="", "", 基本情報入力シート!V14)</f>
        <v/>
      </c>
      <c r="AZ2" s="736"/>
      <c r="BA2" s="736"/>
      <c r="BB2" s="736"/>
      <c r="BC2" s="736"/>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2" t="s">
        <v>12</v>
      </c>
      <c r="B4" s="1223"/>
      <c r="C4" s="1223"/>
      <c r="D4" s="1223"/>
      <c r="E4" s="1223"/>
      <c r="F4" s="1224"/>
      <c r="G4" s="1211" t="str">
        <f>IF(基本情報入力シート!L21="","",基本情報入力シート!L21)</f>
        <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42</v>
      </c>
      <c r="B5" s="1226"/>
      <c r="C5" s="1226"/>
      <c r="D5" s="1226"/>
      <c r="E5" s="1226"/>
      <c r="F5" s="1227"/>
      <c r="G5" s="1213" t="str">
        <f>IF(基本情報入力シート!L22="","",基本情報入力シート!L22)</f>
        <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8" t="s">
        <v>43</v>
      </c>
      <c r="B6" s="859"/>
      <c r="C6" s="859"/>
      <c r="D6" s="859"/>
      <c r="E6" s="859"/>
      <c r="F6" s="1206"/>
      <c r="G6" s="86" t="s">
        <v>15</v>
      </c>
      <c r="H6" s="1207" t="str">
        <f>IF(基本情報入力シート!AM24="－","",基本情報入力シート!AM24)</f>
        <v>-</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02"/>
      <c r="B7" s="1203"/>
      <c r="C7" s="1203"/>
      <c r="D7" s="1203"/>
      <c r="E7" s="1203"/>
      <c r="F7" s="1204"/>
      <c r="G7" s="1215" t="str">
        <f>IF(基本情報入力シート!L24="","",基本情報入力シート!L24)</f>
        <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5"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12</v>
      </c>
      <c r="B9" s="1209"/>
      <c r="C9" s="1209"/>
      <c r="D9" s="1209"/>
      <c r="E9" s="1209"/>
      <c r="F9" s="1210"/>
      <c r="G9" s="1198" t="str">
        <f>IF(基本情報入力シート!L29="","",基本情報入力シート!L29)</f>
        <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44</v>
      </c>
      <c r="B10" s="1203"/>
      <c r="C10" s="1203"/>
      <c r="D10" s="1203"/>
      <c r="E10" s="1203"/>
      <c r="F10" s="1204"/>
      <c r="G10" s="1200" t="str">
        <f>IF(基本情報入力シート!L30="","",基本情報入力シート!L30)</f>
        <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45</v>
      </c>
      <c r="B11" s="1205"/>
      <c r="C11" s="1205"/>
      <c r="D11" s="1205"/>
      <c r="E11" s="1205"/>
      <c r="F11" s="1205"/>
      <c r="G11" s="879" t="s">
        <v>26</v>
      </c>
      <c r="H11" s="880"/>
      <c r="I11" s="880"/>
      <c r="J11" s="880"/>
      <c r="K11" s="1228" t="str">
        <f>IF(基本情報入力シート!L31="","",基本情報入力シート!L31)</f>
        <v/>
      </c>
      <c r="L11" s="1229"/>
      <c r="M11" s="1229"/>
      <c r="N11" s="1229"/>
      <c r="O11" s="1229"/>
      <c r="P11" s="1229"/>
      <c r="Q11" s="1229"/>
      <c r="R11" s="1229"/>
      <c r="S11" s="1229"/>
      <c r="T11" s="1230"/>
      <c r="U11" s="1219" t="s">
        <v>27</v>
      </c>
      <c r="V11" s="1220"/>
      <c r="W11" s="1220"/>
      <c r="X11" s="1221"/>
      <c r="Y11" s="1228" t="str">
        <f>IF(基本情報入力シート!L32="","",基本情報入力シート!L32)</f>
        <v/>
      </c>
      <c r="Z11" s="1229"/>
      <c r="AA11" s="1229"/>
      <c r="AB11" s="1229"/>
      <c r="AC11" s="1229"/>
      <c r="AD11" s="1229"/>
      <c r="AE11" s="1229"/>
      <c r="AF11" s="1229"/>
      <c r="AG11" s="1229"/>
      <c r="AH11" s="1229"/>
      <c r="AI11" s="1229"/>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
      </c>
      <c r="AI13" s="1179"/>
      <c r="AK13" s="1192" t="s">
        <v>241</v>
      </c>
      <c r="AL13" s="1193"/>
      <c r="AM13" s="1193"/>
      <c r="AN13" s="1193"/>
      <c r="AO13" s="1193"/>
      <c r="AP13" s="1193"/>
      <c r="AQ13" s="1193"/>
      <c r="AR13" s="1193"/>
      <c r="AS13" s="1193"/>
      <c r="AT13" s="1193"/>
      <c r="AU13" s="1193"/>
      <c r="AV13" s="1194"/>
    </row>
    <row r="14" spans="1:55" ht="27.6" customHeight="1" thickBot="1">
      <c r="A14" s="1232" t="s">
        <v>242</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19.899999999999999" customHeight="1">
      <c r="A15" s="112"/>
      <c r="B15" s="1235" t="s">
        <v>2327</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19.899999999999999" customHeight="1">
      <c r="A16" s="110"/>
      <c r="B16" s="1176" t="s">
        <v>2299</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19.899999999999999" customHeight="1" thickBot="1">
      <c r="A17" s="111"/>
      <c r="B17" s="1176" t="s">
        <v>243</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 customHeight="1" thickBot="1">
      <c r="A18" s="1239" t="s">
        <v>2206</v>
      </c>
      <c r="B18" s="1176"/>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c r="AJ18" s="52"/>
      <c r="AR18" s="17"/>
    </row>
    <row r="19" spans="1:48" ht="19.899999999999999" customHeight="1">
      <c r="A19" s="112"/>
      <c r="B19" s="1176" t="s">
        <v>244</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19.899999999999999" customHeight="1" thickBot="1">
      <c r="A20" s="111"/>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7"/>
      <c r="AJ20" s="52"/>
      <c r="AR20" s="17"/>
    </row>
    <row r="21" spans="1:48" ht="29.45" customHeight="1" thickBot="1">
      <c r="A21" s="1190" t="s">
        <v>246</v>
      </c>
      <c r="B21" s="1191"/>
      <c r="C21" s="1191"/>
      <c r="D21" s="1191"/>
      <c r="E21" s="1191"/>
      <c r="F21" s="1191"/>
      <c r="G21" s="1191"/>
      <c r="H21" s="1191"/>
      <c r="I21" s="1191"/>
      <c r="J21" s="1191"/>
      <c r="K21" s="1191"/>
      <c r="L21" s="1191"/>
      <c r="M21" s="1195"/>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8.15" customHeight="1">
      <c r="A22" s="970" t="s">
        <v>2328</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5" t="s">
        <v>123</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
      </c>
      <c r="AI25" s="1175"/>
      <c r="AJ25" s="27"/>
      <c r="AK25" s="1171" t="s">
        <v>249</v>
      </c>
      <c r="AL25" s="1172"/>
      <c r="AM25" s="1172"/>
      <c r="AN25" s="1172"/>
      <c r="AO25" s="1172"/>
      <c r="AP25" s="1172"/>
      <c r="AQ25" s="1172"/>
      <c r="AR25" s="1172"/>
      <c r="AS25" s="1172"/>
      <c r="AT25" s="1172"/>
      <c r="AU25" s="1172"/>
      <c r="AV25" s="1173"/>
    </row>
    <row r="26" spans="1:48" ht="14.25" customHeight="1" thickBot="1">
      <c r="A26" s="1187" t="s">
        <v>250</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7" t="s">
        <v>251</v>
      </c>
      <c r="AB26" s="1248"/>
      <c r="AC26" s="1248"/>
      <c r="AD26" s="1248"/>
      <c r="AE26" s="1248"/>
      <c r="AF26" s="1248"/>
      <c r="AG26" s="1248"/>
      <c r="AH26" s="1249"/>
      <c r="AI26" s="1250"/>
      <c r="AJ26" s="47"/>
      <c r="AL26" s="18"/>
    </row>
    <row r="27" spans="1:48" ht="28.9" customHeight="1">
      <c r="A27" s="112"/>
      <c r="B27" s="935" t="s">
        <v>2207</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1" t="s">
        <v>132</v>
      </c>
      <c r="AB27" s="751"/>
      <c r="AC27" s="751"/>
      <c r="AD27" s="751"/>
      <c r="AE27" s="751"/>
      <c r="AF27" s="751"/>
      <c r="AG27" s="751"/>
      <c r="AH27" s="751"/>
      <c r="AI27" s="751"/>
      <c r="AJ27" s="54"/>
    </row>
    <row r="28" spans="1:48" ht="37.15" customHeight="1">
      <c r="A28" s="110"/>
      <c r="B28" s="935" t="s">
        <v>2209</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186" t="s">
        <v>252</v>
      </c>
      <c r="AB28" s="1186"/>
      <c r="AC28" s="1186"/>
      <c r="AD28" s="1186"/>
      <c r="AE28" s="1186"/>
      <c r="AF28" s="1186"/>
      <c r="AG28" s="1186"/>
      <c r="AH28" s="1186"/>
      <c r="AI28" s="1186"/>
      <c r="AJ28" s="54"/>
    </row>
    <row r="29" spans="1:48" ht="30" customHeight="1">
      <c r="A29" s="110"/>
      <c r="B29" s="1233" t="s">
        <v>253</v>
      </c>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4"/>
      <c r="AA29" s="1186" t="s">
        <v>254</v>
      </c>
      <c r="AB29" s="1186"/>
      <c r="AC29" s="1186"/>
      <c r="AD29" s="1186"/>
      <c r="AE29" s="1186"/>
      <c r="AF29" s="1186"/>
      <c r="AG29" s="1186"/>
      <c r="AH29" s="1186"/>
      <c r="AI29" s="1186"/>
      <c r="AJ29" s="27"/>
    </row>
    <row r="30" spans="1:48" ht="30" customHeight="1">
      <c r="A30" s="110"/>
      <c r="B30" s="935" t="s">
        <v>131</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1" t="s">
        <v>132</v>
      </c>
      <c r="AB30" s="751"/>
      <c r="AC30" s="751"/>
      <c r="AD30" s="751"/>
      <c r="AE30" s="751"/>
      <c r="AF30" s="751"/>
      <c r="AG30" s="751"/>
      <c r="AH30" s="751"/>
      <c r="AI30" s="751"/>
      <c r="AJ30" s="27"/>
      <c r="AK30" s="18"/>
    </row>
    <row r="31" spans="1:48" ht="30" customHeight="1">
      <c r="A31" s="110"/>
      <c r="B31" s="935" t="s">
        <v>133</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186" t="s">
        <v>134</v>
      </c>
      <c r="AB31" s="1186"/>
      <c r="AC31" s="1186"/>
      <c r="AD31" s="1186"/>
      <c r="AE31" s="1186"/>
      <c r="AF31" s="1186"/>
      <c r="AG31" s="1186"/>
      <c r="AH31" s="1186"/>
      <c r="AI31" s="1186"/>
      <c r="AJ31" s="27"/>
      <c r="AK31" s="18"/>
      <c r="AL31" s="19"/>
    </row>
    <row r="32" spans="1:48" ht="19.899999999999999" customHeight="1">
      <c r="A32" s="110"/>
      <c r="B32" s="1233" t="s">
        <v>255</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4" t="s">
        <v>136</v>
      </c>
      <c r="AB32" s="764"/>
      <c r="AC32" s="764"/>
      <c r="AD32" s="764"/>
      <c r="AE32" s="764"/>
      <c r="AF32" s="764"/>
      <c r="AG32" s="764"/>
      <c r="AH32" s="764"/>
      <c r="AI32" s="764"/>
      <c r="AJ32" s="27"/>
      <c r="AK32" s="18"/>
      <c r="AL32" s="19"/>
    </row>
    <row r="33" spans="1:52" ht="24.6" customHeight="1" thickBot="1">
      <c r="A33" s="113"/>
      <c r="B33" s="1176" t="s">
        <v>2326</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1" t="s">
        <v>132</v>
      </c>
      <c r="AB33" s="751"/>
      <c r="AC33" s="751"/>
      <c r="AD33" s="751"/>
      <c r="AE33" s="751"/>
      <c r="AF33" s="751"/>
      <c r="AG33" s="751"/>
      <c r="AH33" s="751"/>
      <c r="AI33" s="751"/>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
      </c>
      <c r="AI35" s="1179"/>
      <c r="AJ35" s="23"/>
      <c r="AK35" s="851" t="s">
        <v>256</v>
      </c>
      <c r="AL35" s="852"/>
      <c r="AM35" s="852"/>
      <c r="AN35" s="852"/>
      <c r="AO35" s="852"/>
      <c r="AP35" s="852"/>
      <c r="AQ35" s="852"/>
      <c r="AR35" s="852"/>
      <c r="AS35" s="852"/>
      <c r="AT35" s="852"/>
      <c r="AU35" s="852"/>
      <c r="AV35" s="853"/>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1" t="s">
        <v>2325</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3" t="s">
        <v>257</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15" customHeight="1" thickBot="1">
      <c r="A40" s="22"/>
      <c r="B40" s="115"/>
      <c r="C40" s="1251" t="s">
        <v>2208</v>
      </c>
      <c r="D40" s="1252"/>
      <c r="E40" s="1252"/>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26"/>
      <c r="AJ40" s="27"/>
      <c r="AK40" s="25"/>
    </row>
    <row r="41" spans="1:52" ht="25.9" customHeight="1" thickBot="1">
      <c r="A41" s="22"/>
      <c r="B41" s="114"/>
      <c r="C41" s="1252" t="s">
        <v>258</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76">
        <v>7</v>
      </c>
      <c r="E43" s="1182"/>
      <c r="F43" s="32" t="s">
        <v>142</v>
      </c>
      <c r="G43" s="1180"/>
      <c r="H43" s="1181"/>
      <c r="I43" s="32" t="s">
        <v>143</v>
      </c>
      <c r="J43" s="1180"/>
      <c r="K43" s="1181"/>
      <c r="L43" s="32" t="s">
        <v>144</v>
      </c>
      <c r="M43" s="27"/>
      <c r="N43" s="876" t="s">
        <v>42</v>
      </c>
      <c r="O43" s="876"/>
      <c r="P43" s="876"/>
      <c r="Q43" s="1256" t="str">
        <f>IF(G5="","",G5)</f>
        <v/>
      </c>
      <c r="R43" s="1256"/>
      <c r="S43" s="1256"/>
      <c r="T43" s="1256"/>
      <c r="U43" s="1256"/>
      <c r="V43" s="1256"/>
      <c r="W43" s="1256"/>
      <c r="X43" s="1256"/>
      <c r="Y43" s="1256"/>
      <c r="Z43" s="1256"/>
      <c r="AA43" s="1256"/>
      <c r="AB43" s="1256"/>
      <c r="AC43" s="1256"/>
      <c r="AD43" s="1256"/>
      <c r="AE43" s="1256"/>
      <c r="AF43" s="1256"/>
      <c r="AG43" s="1256"/>
      <c r="AH43" s="1256"/>
      <c r="AI43" s="30"/>
      <c r="AJ43" s="23"/>
    </row>
    <row r="44" spans="1:52" s="19" customFormat="1" ht="18" customHeight="1">
      <c r="A44" s="31"/>
      <c r="B44" s="33"/>
      <c r="C44" s="32"/>
      <c r="D44" s="32"/>
      <c r="E44" s="32"/>
      <c r="F44" s="32"/>
      <c r="G44" s="32"/>
      <c r="H44" s="32"/>
      <c r="I44" s="32"/>
      <c r="J44" s="32"/>
      <c r="K44" s="32"/>
      <c r="L44" s="32"/>
      <c r="M44" s="32"/>
      <c r="N44" s="969" t="s">
        <v>145</v>
      </c>
      <c r="O44" s="969"/>
      <c r="P44" s="969"/>
      <c r="Q44" s="881" t="s">
        <v>21</v>
      </c>
      <c r="R44" s="881"/>
      <c r="S44" s="1231" t="str">
        <f>IF(基本情報入力シート!L26="", "", 基本情報入力シート!L26)</f>
        <v/>
      </c>
      <c r="T44" s="1231"/>
      <c r="U44" s="1231"/>
      <c r="V44" s="1231"/>
      <c r="W44" s="1231"/>
      <c r="X44" s="968"/>
      <c r="Y44" s="968"/>
      <c r="Z44" s="1231" t="str">
        <f>IF(基本情報入力シート!L27="", "", 基本情報入力シート!L27)</f>
        <v/>
      </c>
      <c r="AA44" s="1231"/>
      <c r="AB44" s="1231"/>
      <c r="AC44" s="1231"/>
      <c r="AD44" s="1231"/>
      <c r="AE44" s="1231"/>
      <c r="AF44" s="1231"/>
      <c r="AG44" s="1231"/>
      <c r="AH44" s="1231"/>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7" t="s">
        <v>259</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3" t="s">
        <v>262</v>
      </c>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5"/>
      <c r="BA51" s="70" t="s">
        <v>263</v>
      </c>
    </row>
    <row r="52" spans="1:53">
      <c r="A52" s="1160" t="s">
        <v>264</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
      </c>
      <c r="AF52" s="1157"/>
      <c r="AG52" s="1157"/>
      <c r="AH52" s="1157"/>
      <c r="AI52" s="1157"/>
      <c r="AJ52" s="1157"/>
      <c r="BA52" s="70">
        <f>COUNTIF(A52:AJ58, "×")</f>
        <v>0</v>
      </c>
    </row>
    <row r="53" spans="1:53" ht="15" customHeight="1">
      <c r="A53" s="1253" t="s">
        <v>265</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5"/>
    </row>
    <row r="54" spans="1:53">
      <c r="A54" s="1158" t="s">
        <v>266</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
      </c>
      <c r="AF54" s="1157"/>
      <c r="AG54" s="1157"/>
      <c r="AH54" s="1157"/>
      <c r="AI54" s="1157"/>
      <c r="AJ54" s="1157"/>
    </row>
    <row r="55" spans="1:53">
      <c r="A55" s="1162" t="s">
        <v>267</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
      </c>
      <c r="AF55" s="1157"/>
      <c r="AG55" s="1157"/>
      <c r="AH55" s="1157"/>
      <c r="AI55" s="1157"/>
      <c r="AJ55" s="1157"/>
    </row>
    <row r="56" spans="1:53" ht="15" customHeight="1">
      <c r="A56" s="1253" t="s">
        <v>268</v>
      </c>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5"/>
    </row>
    <row r="57" spans="1:53">
      <c r="A57" s="1158" t="s">
        <v>269</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'別紙様式2-4（補助金 個票） '!T8</f>
        <v/>
      </c>
      <c r="AF57" s="1157"/>
      <c r="AG57" s="1157"/>
      <c r="AH57" s="1157"/>
      <c r="AI57" s="1157"/>
      <c r="AJ57" s="1157"/>
      <c r="AR57" s="332"/>
    </row>
    <row r="58" spans="1:53">
      <c r="A58" s="1164" t="s">
        <v>270</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'別紙様式2-4（補助金 個票） '!T9</f>
        <v/>
      </c>
      <c r="AF58" s="1157"/>
      <c r="AG58" s="1157"/>
      <c r="AH58" s="1157"/>
      <c r="AI58" s="1157"/>
      <c r="AJ58" s="1157"/>
    </row>
    <row r="59" spans="1:53">
      <c r="A59" s="1162" t="s">
        <v>271</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'別紙様式2-4（補助金 個票） '!T10</f>
        <v/>
      </c>
      <c r="AF59" s="1157"/>
      <c r="AG59" s="1157"/>
      <c r="AH59" s="1157"/>
      <c r="AI59" s="1157"/>
      <c r="AJ59" s="115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67" t="s">
        <v>272</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5" t="s">
        <v>36</v>
      </c>
      <c r="B63" s="1245"/>
      <c r="C63" s="1246" t="s">
        <v>274</v>
      </c>
      <c r="D63" s="1246"/>
      <c r="E63" s="1246"/>
      <c r="F63" s="1246"/>
      <c r="G63" s="1246"/>
      <c r="H63" s="1246" t="s">
        <v>275</v>
      </c>
      <c r="I63" s="1246"/>
      <c r="J63" s="1246"/>
      <c r="K63" s="1246"/>
      <c r="L63" s="1246"/>
      <c r="M63" s="1246"/>
      <c r="N63" s="1246"/>
      <c r="O63" s="1246"/>
      <c r="P63" s="1246"/>
      <c r="Q63" s="1246"/>
      <c r="R63" s="1246"/>
      <c r="S63" s="1246"/>
      <c r="T63" s="1242" t="s">
        <v>276</v>
      </c>
      <c r="U63" s="1243"/>
      <c r="V63" s="1243"/>
      <c r="W63" s="1243"/>
      <c r="X63" s="1243"/>
      <c r="Y63" s="1243"/>
      <c r="Z63" s="1243"/>
      <c r="AA63" s="1243"/>
      <c r="AB63" s="1243"/>
      <c r="AC63" s="1243"/>
      <c r="AD63" s="1243"/>
      <c r="AE63" s="1243"/>
      <c r="AF63" s="1243"/>
      <c r="AG63" s="1243"/>
      <c r="AH63" s="1243"/>
      <c r="AI63" s="1243"/>
      <c r="AJ63" s="1244"/>
      <c r="AK63" s="740" t="s">
        <v>2165</v>
      </c>
      <c r="AL63" s="740"/>
      <c r="AM63" s="740"/>
      <c r="AN63" s="740"/>
      <c r="AO63" s="740"/>
      <c r="AP63" s="740"/>
      <c r="AQ63" s="740"/>
      <c r="AR63" s="740"/>
      <c r="AS63" s="740"/>
      <c r="AT63" s="740"/>
      <c r="AU63" s="740"/>
      <c r="AV63" s="741"/>
    </row>
    <row r="64" spans="1:53" ht="31.9" customHeight="1">
      <c r="A64" s="1258" t="str">
        <f>AE1</f>
        <v/>
      </c>
      <c r="B64" s="1258"/>
      <c r="C64" s="1240">
        <f>IFERROR(SUMIF('別紙様式2-4（補助金 個票） '!$D$11:$D$110, '別紙様式2-3（補助金　総括表）'!A64, '別紙様式2-4（補助金 個票） '!$M$11:$M$110), "未入力あり")</f>
        <v>0</v>
      </c>
      <c r="D64" s="1240"/>
      <c r="E64" s="1240"/>
      <c r="F64" s="1240"/>
      <c r="G64" s="1240"/>
      <c r="H64" s="1241" t="str">
        <f>IF(C64&gt;0, IFERROR((VLOOKUP(A64&amp;"○"&amp;"○", '別紙様式2-4（補助金 個票） '!AI:AJ, 2, FALSE)), "振込先未選択"), "")</f>
        <v/>
      </c>
      <c r="I64" s="1241"/>
      <c r="J64" s="1241"/>
      <c r="K64" s="1241"/>
      <c r="L64" s="1241"/>
      <c r="M64" s="1241"/>
      <c r="N64" s="1241"/>
      <c r="O64" s="1241"/>
      <c r="P64" s="1241"/>
      <c r="Q64" s="1241"/>
      <c r="R64" s="1241"/>
      <c r="S64" s="1241"/>
      <c r="T64" s="1242" t="str">
        <f>IFERROR(IF(H64="", "", VLOOKUP(H64, '別紙様式2-4（補助金 個票） '!$F$11:$S$110, 14, FALSE)), "未記入")</f>
        <v/>
      </c>
      <c r="U64" s="1243"/>
      <c r="V64" s="1243"/>
      <c r="W64" s="1243"/>
      <c r="X64" s="1243"/>
      <c r="Y64" s="1243"/>
      <c r="Z64" s="1243"/>
      <c r="AA64" s="1243"/>
      <c r="AB64" s="1243"/>
      <c r="AC64" s="1243"/>
      <c r="AD64" s="1243"/>
      <c r="AE64" s="1243"/>
      <c r="AF64" s="1243"/>
      <c r="AG64" s="1243"/>
      <c r="AH64" s="1243"/>
      <c r="AI64" s="1243"/>
      <c r="AJ64" s="1244"/>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3.9"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3.9"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3.9"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3.9"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3.9"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3.9"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3.9"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3.9"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3.9"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3.9"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3.9"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3.9"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3.9"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3.9"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3.9"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3.9"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3.9"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3.9"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3.9"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3.9"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3.9"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3.9"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3.9"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3.9"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3.9"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3.9"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3.9"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3.9"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3.9"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3.9"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3.9"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3.9"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3.9"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3.9"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3.9"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3.9"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3.9"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3.9"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3.9"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3.9"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3.9"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3.9"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3.9"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3.9"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59" t="s">
        <v>39</v>
      </c>
      <c r="N1" s="750"/>
      <c r="O1" s="1260"/>
      <c r="P1" s="1259" t="str">
        <f>IF(基本情報入力シート!AA16&lt;&gt;"", 基本情報入力シート!AA16, "")</f>
        <v/>
      </c>
      <c r="Q1" s="1261"/>
      <c r="R1" s="1262"/>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5" t="str">
        <f>IF(AH2="加算様式を指定権者に提出", "！基本情報入力シート「１　提出の目的と提出先の自治体名」にて「加算様式を指定権者に提出」が選択されているため、この様式はグレーアウトされています。", "")</f>
        <v/>
      </c>
      <c r="B2" s="1285"/>
      <c r="C2" s="1285"/>
      <c r="D2" s="1285"/>
      <c r="E2" s="1285"/>
      <c r="F2" s="1285"/>
      <c r="G2" s="1285"/>
      <c r="H2" s="1285"/>
      <c r="I2" s="1285"/>
      <c r="J2" s="1285"/>
      <c r="K2" s="1285"/>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
      </c>
      <c r="AI2" s="736"/>
      <c r="AJ2" s="736"/>
      <c r="AK2" s="736"/>
      <c r="AL2" s="736"/>
    </row>
    <row r="3" spans="1:38" ht="31.15" customHeight="1" thickBot="1">
      <c r="A3" s="1299" t="s">
        <v>42</v>
      </c>
      <c r="B3" s="1300"/>
      <c r="C3" s="1301" t="str">
        <f>IF(基本情報入力シート!L22="", "", 基本情報入力シート!L22)</f>
        <v/>
      </c>
      <c r="D3" s="1302"/>
      <c r="E3" s="1302"/>
      <c r="F3" s="1303"/>
      <c r="G3" s="224"/>
      <c r="H3" s="1284" t="s">
        <v>2306</v>
      </c>
      <c r="I3" s="1284"/>
      <c r="J3" s="1284"/>
      <c r="K3" s="1284"/>
      <c r="L3" s="1284"/>
      <c r="M3" s="1284"/>
      <c r="N3" s="1284"/>
      <c r="O3" s="1284"/>
      <c r="P3" s="1284"/>
      <c r="Q3" s="1284"/>
      <c r="R3" s="1284"/>
      <c r="S3" s="1284"/>
      <c r="T3" s="225"/>
      <c r="AH3" s="736"/>
      <c r="AI3" s="736"/>
      <c r="AJ3" s="736"/>
      <c r="AK3" s="736"/>
      <c r="AL3" s="736"/>
    </row>
    <row r="4" spans="1:38" ht="54.6" customHeight="1" thickBot="1">
      <c r="A4" s="205"/>
      <c r="B4" s="205"/>
      <c r="C4" s="226"/>
      <c r="D4" s="227"/>
      <c r="E4" s="227"/>
      <c r="F4" s="227"/>
      <c r="G4" s="228"/>
      <c r="H4" s="1284"/>
      <c r="I4" s="1284"/>
      <c r="J4" s="1284"/>
      <c r="K4" s="1284"/>
      <c r="L4" s="1284"/>
      <c r="M4" s="1284"/>
      <c r="N4" s="1284"/>
      <c r="O4" s="1284"/>
      <c r="P4" s="1284"/>
      <c r="Q4" s="1284"/>
      <c r="R4" s="1284"/>
      <c r="S4" s="1284"/>
      <c r="T4" s="225"/>
    </row>
    <row r="5" spans="1:38" ht="37.15" customHeight="1" thickBot="1">
      <c r="A5" s="1304" t="s">
        <v>277</v>
      </c>
      <c r="B5" s="1304"/>
      <c r="C5" s="1304"/>
      <c r="D5" s="1304"/>
      <c r="E5" s="1305"/>
      <c r="F5" s="524">
        <f>IFERROR(SUM(M:M),"")</f>
        <v>0</v>
      </c>
      <c r="G5" s="228"/>
      <c r="H5" s="1284"/>
      <c r="I5" s="1284"/>
      <c r="J5" s="1284"/>
      <c r="K5" s="1284"/>
      <c r="L5" s="1284"/>
      <c r="M5" s="1284"/>
      <c r="N5" s="1284"/>
      <c r="O5" s="1284"/>
      <c r="P5" s="1284"/>
      <c r="Q5" s="1284"/>
      <c r="R5" s="1284"/>
      <c r="S5" s="1284"/>
      <c r="T5" s="225"/>
    </row>
    <row r="6" spans="1:38" ht="36" customHeight="1" thickBot="1">
      <c r="A6" s="1318" t="s">
        <v>278</v>
      </c>
      <c r="B6" s="1319"/>
      <c r="C6" s="1319"/>
      <c r="D6" s="1319"/>
      <c r="E6" s="1319"/>
      <c r="F6" s="525">
        <f>IF(C3="", 0, IF(P1="", "提出先未選択", SUMIF(D:D, P1, M:M)))</f>
        <v>0</v>
      </c>
      <c r="G6" s="228"/>
      <c r="H6" s="1284"/>
      <c r="I6" s="1284"/>
      <c r="J6" s="1284"/>
      <c r="K6" s="1284"/>
      <c r="L6" s="1284"/>
      <c r="M6" s="1284"/>
      <c r="N6" s="1284"/>
      <c r="O6" s="1284"/>
      <c r="P6" s="1284"/>
      <c r="Q6" s="1284"/>
      <c r="R6" s="1284"/>
      <c r="S6" s="1284"/>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6" t="s">
        <v>279</v>
      </c>
      <c r="B8" s="1309" t="s">
        <v>2168</v>
      </c>
      <c r="C8" s="1312" t="s">
        <v>31</v>
      </c>
      <c r="D8" s="1295" t="s">
        <v>32</v>
      </c>
      <c r="E8" s="1296"/>
      <c r="F8" s="1315" t="s">
        <v>184</v>
      </c>
      <c r="G8" s="1292" t="s">
        <v>34</v>
      </c>
      <c r="H8" s="1289" t="s">
        <v>35</v>
      </c>
      <c r="I8" s="1312" t="s">
        <v>2211</v>
      </c>
      <c r="J8" s="1266" t="s">
        <v>2214</v>
      </c>
      <c r="K8" s="1269"/>
      <c r="L8" s="1272" t="s">
        <v>2212</v>
      </c>
      <c r="M8" s="1286" t="s">
        <v>2213</v>
      </c>
      <c r="N8" s="1278" t="s">
        <v>280</v>
      </c>
      <c r="O8" s="1279"/>
      <c r="P8" s="1279"/>
      <c r="Q8" s="1280"/>
      <c r="R8" s="1275" t="s">
        <v>281</v>
      </c>
      <c r="S8" s="1263" t="s">
        <v>282</v>
      </c>
      <c r="T8" s="305" t="str">
        <f>IF(C3="", "", IF(AND(COUNTA(基本情報入力シート!X39:X138)=COUNTA(基本情報入力シート!AD39:AD138), COUNTIF(I11:I110, "○")=COUNTIF(AH11:AH110, "○")), "○","×"))</f>
        <v/>
      </c>
      <c r="U8" s="739" t="s">
        <v>2162</v>
      </c>
      <c r="V8" s="740"/>
      <c r="W8" s="740"/>
      <c r="X8" s="740"/>
      <c r="Y8" s="740"/>
      <c r="Z8" s="740"/>
      <c r="AA8" s="740"/>
      <c r="AB8" s="740"/>
      <c r="AC8" s="740"/>
      <c r="AD8" s="740"/>
      <c r="AE8" s="741"/>
      <c r="AF8" s="109"/>
      <c r="AG8" s="109"/>
      <c r="AH8" s="232"/>
    </row>
    <row r="9" spans="1:38" ht="82.9" customHeight="1" thickBot="1">
      <c r="A9" s="1307"/>
      <c r="B9" s="1310"/>
      <c r="C9" s="1313"/>
      <c r="D9" s="1297"/>
      <c r="E9" s="1298"/>
      <c r="F9" s="1316"/>
      <c r="G9" s="1293"/>
      <c r="H9" s="1290"/>
      <c r="I9" s="1313"/>
      <c r="J9" s="1267"/>
      <c r="K9" s="1270"/>
      <c r="L9" s="1273"/>
      <c r="M9" s="1287"/>
      <c r="N9" s="1281"/>
      <c r="O9" s="1282"/>
      <c r="P9" s="1282"/>
      <c r="Q9" s="1283"/>
      <c r="R9" s="1276"/>
      <c r="S9" s="1264"/>
      <c r="T9" s="559" t="str">
        <f>IF(C3="", "", IF(P1="", "提出先未選択", IF(AND(COUNTIFS(D11:D110, P1, I11:I110, "○", R11:R110, "○")=1,COUNTA(N11:Q110)=COUNTA(R11:R110)),  "○","×")))</f>
        <v/>
      </c>
      <c r="U9" s="739" t="s">
        <v>2163</v>
      </c>
      <c r="V9" s="740"/>
      <c r="W9" s="740"/>
      <c r="X9" s="740"/>
      <c r="Y9" s="740"/>
      <c r="Z9" s="740"/>
      <c r="AA9" s="740"/>
      <c r="AB9" s="740"/>
      <c r="AC9" s="740"/>
      <c r="AD9" s="740"/>
      <c r="AE9" s="741"/>
      <c r="AF9" s="109"/>
      <c r="AG9" s="109"/>
      <c r="AH9" s="232"/>
    </row>
    <row r="10" spans="1:38" ht="47.25" customHeight="1" thickBot="1">
      <c r="A10" s="1308"/>
      <c r="B10" s="1311"/>
      <c r="C10" s="1314"/>
      <c r="D10" s="233" t="s">
        <v>36</v>
      </c>
      <c r="E10" s="233" t="s">
        <v>37</v>
      </c>
      <c r="F10" s="1317"/>
      <c r="G10" s="1294"/>
      <c r="H10" s="1291"/>
      <c r="I10" s="1314"/>
      <c r="J10" s="1268"/>
      <c r="K10" s="1271"/>
      <c r="L10" s="1274"/>
      <c r="M10" s="1288"/>
      <c r="N10" s="234" t="s">
        <v>283</v>
      </c>
      <c r="O10" s="234" t="s">
        <v>284</v>
      </c>
      <c r="P10" s="234" t="s">
        <v>285</v>
      </c>
      <c r="Q10" s="234" t="s">
        <v>286</v>
      </c>
      <c r="R10" s="1277"/>
      <c r="S10" s="1265"/>
      <c r="T10" s="305" t="str">
        <f>IF(C3="", "", IF(COUNTIFS(R11:R110, "○", S11:S110, "")=0, "○","×"))</f>
        <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38" t="s">
        <v>293</v>
      </c>
      <c r="C3" s="1338"/>
      <c r="D3" s="1338"/>
      <c r="E3" s="1338"/>
      <c r="F3" s="1338"/>
      <c r="G3" s="1338"/>
      <c r="H3" s="1338"/>
      <c r="I3" s="1338"/>
      <c r="J3" s="492"/>
    </row>
    <row r="4" spans="1:10" s="493" customFormat="1" ht="25.15" customHeight="1">
      <c r="A4" s="492"/>
      <c r="B4" s="1327" t="s">
        <v>294</v>
      </c>
      <c r="C4" s="1328"/>
      <c r="D4" s="1328"/>
      <c r="E4" s="1328"/>
      <c r="F4" s="1328"/>
      <c r="G4" s="1328"/>
      <c r="H4" s="1328"/>
      <c r="I4" s="1329"/>
      <c r="J4" s="492"/>
    </row>
    <row r="5" spans="1:10" s="493" customFormat="1" ht="25.15" customHeight="1">
      <c r="A5" s="492"/>
      <c r="B5" s="494" t="s">
        <v>295</v>
      </c>
      <c r="C5" s="1327" t="s">
        <v>2215</v>
      </c>
      <c r="D5" s="1328"/>
      <c r="E5" s="1328"/>
      <c r="F5" s="1328"/>
      <c r="G5" s="1328"/>
      <c r="H5" s="1328"/>
      <c r="I5" s="1329"/>
      <c r="J5" s="492"/>
    </row>
    <row r="6" spans="1:10" s="493" customFormat="1" ht="25.15" customHeight="1">
      <c r="A6" s="492"/>
      <c r="B6" s="494" t="s">
        <v>296</v>
      </c>
      <c r="C6" s="1327" t="s">
        <v>2216</v>
      </c>
      <c r="D6" s="1328"/>
      <c r="E6" s="1328"/>
      <c r="F6" s="1328"/>
      <c r="G6" s="1328"/>
      <c r="H6" s="1328"/>
      <c r="I6" s="1329"/>
      <c r="J6" s="492"/>
    </row>
    <row r="7" spans="1:10" s="493" customFormat="1" ht="25.15" customHeight="1">
      <c r="A7" s="492"/>
      <c r="B7" s="494" t="s">
        <v>297</v>
      </c>
      <c r="C7" s="1327" t="s">
        <v>2217</v>
      </c>
      <c r="D7" s="1328"/>
      <c r="E7" s="1328"/>
      <c r="F7" s="1328"/>
      <c r="G7" s="1328"/>
      <c r="H7" s="1328"/>
      <c r="I7" s="1329"/>
      <c r="J7" s="492"/>
    </row>
    <row r="8" spans="1:10" s="493" customFormat="1" ht="25.15" customHeight="1">
      <c r="A8" s="492"/>
      <c r="B8" s="495"/>
      <c r="C8" s="496"/>
      <c r="D8" s="497"/>
      <c r="E8" s="497"/>
      <c r="F8" s="497"/>
      <c r="G8" s="497"/>
      <c r="H8" s="497"/>
      <c r="I8" s="497"/>
      <c r="J8" s="492"/>
    </row>
    <row r="9" spans="1:10" s="493" customFormat="1" ht="36" customHeight="1">
      <c r="A9" s="492"/>
      <c r="B9" s="1338" t="s">
        <v>298</v>
      </c>
      <c r="C9" s="1338"/>
      <c r="D9" s="1338"/>
      <c r="E9" s="1338"/>
      <c r="F9" s="1338"/>
      <c r="G9" s="1338"/>
      <c r="H9" s="1338"/>
      <c r="I9" s="1338"/>
      <c r="J9" s="492"/>
    </row>
    <row r="10" spans="1:10" s="493" customFormat="1" ht="25.15" customHeight="1">
      <c r="A10" s="492"/>
      <c r="B10" s="1327" t="s">
        <v>299</v>
      </c>
      <c r="C10" s="1328"/>
      <c r="D10" s="1328"/>
      <c r="E10" s="1328"/>
      <c r="F10" s="1328"/>
      <c r="G10" s="1328"/>
      <c r="H10" s="1328"/>
      <c r="I10" s="1329"/>
      <c r="J10" s="492"/>
    </row>
    <row r="11" spans="1:10" s="493" customFormat="1" ht="56.45" customHeight="1">
      <c r="A11" s="492"/>
      <c r="B11" s="1339" t="s">
        <v>295</v>
      </c>
      <c r="C11" s="1324" t="s">
        <v>2218</v>
      </c>
      <c r="D11" s="1325"/>
      <c r="E11" s="1325"/>
      <c r="F11" s="1325"/>
      <c r="G11" s="1325"/>
      <c r="H11" s="1325"/>
      <c r="I11" s="1326"/>
      <c r="J11" s="492"/>
    </row>
    <row r="12" spans="1:10" s="493" customFormat="1" ht="54.6" customHeight="1">
      <c r="A12" s="492"/>
      <c r="B12" s="1339"/>
      <c r="C12" s="1331" t="s">
        <v>300</v>
      </c>
      <c r="D12" s="494" t="s">
        <v>48</v>
      </c>
      <c r="E12" s="1324" t="s">
        <v>2219</v>
      </c>
      <c r="F12" s="1325"/>
      <c r="G12" s="1325"/>
      <c r="H12" s="1325"/>
      <c r="I12" s="1326"/>
    </row>
    <row r="13" spans="1:10" s="493" customFormat="1" ht="32.450000000000003" customHeight="1">
      <c r="A13" s="492"/>
      <c r="B13" s="1339"/>
      <c r="C13" s="1333"/>
      <c r="D13" s="494" t="s">
        <v>51</v>
      </c>
      <c r="E13" s="1324" t="s">
        <v>301</v>
      </c>
      <c r="F13" s="1325"/>
      <c r="G13" s="1325"/>
      <c r="H13" s="1325"/>
      <c r="I13" s="1326"/>
    </row>
    <row r="14" spans="1:10" s="493" customFormat="1" ht="25.15" customHeight="1">
      <c r="A14" s="492"/>
      <c r="B14" s="494" t="s">
        <v>296</v>
      </c>
      <c r="C14" s="1327" t="s">
        <v>2220</v>
      </c>
      <c r="D14" s="1328"/>
      <c r="E14" s="1328"/>
      <c r="F14" s="1328"/>
      <c r="G14" s="1328"/>
      <c r="H14" s="1328"/>
      <c r="I14" s="1329"/>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4" t="s">
        <v>2221</v>
      </c>
      <c r="D17" s="1325"/>
      <c r="E17" s="1325"/>
      <c r="F17" s="1325"/>
      <c r="G17" s="1325"/>
      <c r="H17" s="1325"/>
      <c r="I17" s="1326"/>
      <c r="J17" s="500"/>
    </row>
    <row r="18" spans="1:10" s="493" customFormat="1" ht="49.9" customHeight="1">
      <c r="A18" s="492"/>
      <c r="B18" s="501"/>
      <c r="C18" s="1331" t="s">
        <v>303</v>
      </c>
      <c r="D18" s="494" t="s">
        <v>48</v>
      </c>
      <c r="E18" s="1324" t="s">
        <v>304</v>
      </c>
      <c r="F18" s="1325"/>
      <c r="G18" s="1325"/>
      <c r="H18" s="1325"/>
      <c r="I18" s="1326"/>
    </row>
    <row r="19" spans="1:10" s="493" customFormat="1" ht="76.150000000000006" customHeight="1">
      <c r="A19" s="492"/>
      <c r="B19" s="501"/>
      <c r="C19" s="1332"/>
      <c r="D19" s="494" t="s">
        <v>51</v>
      </c>
      <c r="E19" s="1324" t="s">
        <v>305</v>
      </c>
      <c r="F19" s="1325"/>
      <c r="G19" s="1325"/>
      <c r="H19" s="1325"/>
      <c r="I19" s="1326"/>
    </row>
    <row r="20" spans="1:10" s="493" customFormat="1" ht="78.599999999999994" customHeight="1">
      <c r="A20" s="492"/>
      <c r="B20" s="502"/>
      <c r="C20" s="1333"/>
      <c r="D20" s="494" t="s">
        <v>54</v>
      </c>
      <c r="E20" s="1324" t="s">
        <v>306</v>
      </c>
      <c r="F20" s="1325"/>
      <c r="G20" s="1325"/>
      <c r="H20" s="1325"/>
      <c r="I20" s="1326"/>
    </row>
    <row r="21" spans="1:10" s="493" customFormat="1" ht="25.15" customHeight="1">
      <c r="A21" s="492"/>
      <c r="B21" s="502" t="s">
        <v>296</v>
      </c>
      <c r="C21" s="1330" t="s">
        <v>2220</v>
      </c>
      <c r="D21" s="1330"/>
      <c r="E21" s="1330"/>
      <c r="F21" s="1330"/>
      <c r="G21" s="1330"/>
      <c r="H21" s="1330"/>
      <c r="I21" s="1330"/>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6" t="s">
        <v>312</v>
      </c>
      <c r="E26" s="1337"/>
      <c r="F26" s="483" t="s">
        <v>313</v>
      </c>
      <c r="G26" s="484" t="s">
        <v>314</v>
      </c>
      <c r="H26" s="484" t="s">
        <v>315</v>
      </c>
      <c r="I26" s="484" t="s">
        <v>316</v>
      </c>
    </row>
    <row r="27" spans="1:10" ht="115.15" customHeight="1">
      <c r="A27" s="485" t="s">
        <v>317</v>
      </c>
      <c r="B27" s="486" t="s">
        <v>318</v>
      </c>
      <c r="C27" s="487" t="s">
        <v>319</v>
      </c>
      <c r="D27" s="1334" t="s">
        <v>320</v>
      </c>
      <c r="E27" s="1335"/>
      <c r="F27" s="487" t="s">
        <v>321</v>
      </c>
      <c r="G27" s="487" t="s">
        <v>322</v>
      </c>
      <c r="H27" s="487" t="s">
        <v>323</v>
      </c>
      <c r="I27" s="487" t="s">
        <v>324</v>
      </c>
    </row>
    <row r="28" spans="1:10" ht="145.9" customHeight="1">
      <c r="A28" s="485" t="s">
        <v>317</v>
      </c>
      <c r="B28" s="486" t="s">
        <v>325</v>
      </c>
      <c r="C28" s="487" t="s">
        <v>326</v>
      </c>
      <c r="D28" s="1334" t="s">
        <v>327</v>
      </c>
      <c r="E28" s="1335"/>
      <c r="F28" s="487" t="s">
        <v>328</v>
      </c>
      <c r="G28" s="487" t="s">
        <v>329</v>
      </c>
      <c r="H28" s="487" t="s">
        <v>330</v>
      </c>
      <c r="I28" s="487" t="s">
        <v>324</v>
      </c>
    </row>
    <row r="29" spans="1:10" ht="168">
      <c r="A29" s="485" t="s">
        <v>331</v>
      </c>
      <c r="B29" s="486" t="s">
        <v>332</v>
      </c>
      <c r="C29" s="487" t="s">
        <v>333</v>
      </c>
      <c r="D29" s="1334" t="s">
        <v>334</v>
      </c>
      <c r="E29" s="1335"/>
      <c r="F29" s="487" t="s">
        <v>335</v>
      </c>
      <c r="G29" s="487" t="s">
        <v>336</v>
      </c>
      <c r="H29" s="487" t="s">
        <v>337</v>
      </c>
      <c r="I29" s="487" t="s">
        <v>338</v>
      </c>
    </row>
    <row r="30" spans="1:10" ht="147">
      <c r="A30" s="485" t="s">
        <v>339</v>
      </c>
      <c r="B30" s="482"/>
      <c r="C30" s="487" t="s">
        <v>340</v>
      </c>
      <c r="D30" s="1334" t="s">
        <v>341</v>
      </c>
      <c r="E30" s="1335"/>
      <c r="F30" s="487" t="s">
        <v>342</v>
      </c>
      <c r="G30" s="487" t="s">
        <v>343</v>
      </c>
      <c r="H30" s="487" t="s">
        <v>344</v>
      </c>
      <c r="I30" s="487" t="s">
        <v>345</v>
      </c>
    </row>
    <row r="31" spans="1:10" ht="147">
      <c r="A31" s="485" t="s">
        <v>346</v>
      </c>
      <c r="B31" s="482"/>
      <c r="C31" s="487" t="s">
        <v>347</v>
      </c>
      <c r="D31" s="1334" t="s">
        <v>348</v>
      </c>
      <c r="E31" s="1335"/>
      <c r="F31" s="487" t="s">
        <v>349</v>
      </c>
      <c r="G31" s="487" t="s">
        <v>350</v>
      </c>
      <c r="H31" s="487" t="s">
        <v>351</v>
      </c>
      <c r="I31" s="487" t="s">
        <v>352</v>
      </c>
    </row>
    <row r="32" spans="1:10" ht="24">
      <c r="A32" s="1320" t="s">
        <v>353</v>
      </c>
      <c r="B32" s="1320"/>
      <c r="C32" s="1320"/>
      <c r="D32" s="1320"/>
      <c r="E32" s="1320"/>
      <c r="F32" s="1320"/>
      <c r="G32" s="1320"/>
      <c r="H32" s="1320"/>
      <c r="I32" s="132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21" t="s">
        <v>355</v>
      </c>
      <c r="B35" s="1322"/>
      <c r="C35" s="1322"/>
      <c r="D35" s="1322"/>
      <c r="E35" s="1322"/>
      <c r="F35" s="1322"/>
      <c r="G35" s="1322"/>
      <c r="H35" s="1322"/>
      <c r="I35" s="132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65" t="s">
        <v>2141</v>
      </c>
      <c r="B2" s="1368" t="s">
        <v>361</v>
      </c>
      <c r="C2" s="1371" t="s">
        <v>2290</v>
      </c>
      <c r="D2" s="1372"/>
      <c r="E2" s="1372"/>
      <c r="F2" s="1343"/>
      <c r="G2" s="1353" t="s">
        <v>2291</v>
      </c>
      <c r="H2" s="1346"/>
      <c r="I2" s="1373"/>
      <c r="J2" s="1353" t="s">
        <v>2292</v>
      </c>
      <c r="K2" s="1373"/>
      <c r="L2" s="1375" t="s">
        <v>2293</v>
      </c>
      <c r="M2" s="1376"/>
      <c r="N2" s="1376"/>
      <c r="O2" s="1376"/>
      <c r="P2" s="1376"/>
      <c r="Q2" s="1376"/>
      <c r="R2" s="1376"/>
      <c r="S2" s="1376"/>
      <c r="T2" s="1376"/>
      <c r="U2" s="1376"/>
      <c r="V2" s="1376"/>
      <c r="W2" s="1376"/>
      <c r="X2" s="1376"/>
      <c r="Y2" s="1376"/>
      <c r="Z2" s="1376"/>
      <c r="AA2" s="1376"/>
      <c r="AB2" s="1376"/>
      <c r="AC2" s="1376"/>
      <c r="AD2" s="1377"/>
      <c r="AE2" s="1340" t="s">
        <v>2142</v>
      </c>
      <c r="AF2" s="130"/>
      <c r="AG2" s="1356" t="s">
        <v>2143</v>
      </c>
      <c r="AH2" s="1359" t="s">
        <v>35</v>
      </c>
      <c r="AI2" s="1362" t="s">
        <v>2289</v>
      </c>
      <c r="AJ2" s="631"/>
      <c r="AK2" s="624"/>
      <c r="AM2" s="133" t="s">
        <v>2144</v>
      </c>
      <c r="AO2" s="7" t="s">
        <v>216</v>
      </c>
      <c r="AQ2" s="1353" t="s">
        <v>2290</v>
      </c>
      <c r="AR2" s="1346" t="s">
        <v>2291</v>
      </c>
      <c r="AS2" s="1346" t="s">
        <v>2292</v>
      </c>
      <c r="AT2" s="1346" t="s">
        <v>2145</v>
      </c>
      <c r="AU2" s="1346" t="s">
        <v>2146</v>
      </c>
      <c r="AV2" s="1346"/>
      <c r="AW2" s="1346"/>
      <c r="AX2" s="1346"/>
      <c r="AY2" s="1346"/>
      <c r="AZ2" s="1343"/>
      <c r="BB2" s="1349" t="s">
        <v>2143</v>
      </c>
      <c r="BC2" s="1343" t="s">
        <v>2147</v>
      </c>
      <c r="BE2" s="1340" t="s">
        <v>2148</v>
      </c>
    </row>
    <row r="3" spans="1:57" ht="27.6" customHeight="1" thickBot="1">
      <c r="A3" s="1366"/>
      <c r="B3" s="1369"/>
      <c r="C3" s="1354" t="s">
        <v>2149</v>
      </c>
      <c r="D3" s="1347"/>
      <c r="E3" s="1347"/>
      <c r="F3" s="1374"/>
      <c r="G3" s="1354" t="s">
        <v>2295</v>
      </c>
      <c r="H3" s="1347"/>
      <c r="I3" s="1374"/>
      <c r="J3" s="1354"/>
      <c r="K3" s="1374"/>
      <c r="L3" s="1378" t="s">
        <v>2150</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1"/>
      <c r="AK3" s="624"/>
      <c r="AM3" s="134"/>
      <c r="AO3" s="5" t="s">
        <v>222</v>
      </c>
      <c r="AQ3" s="1354"/>
      <c r="AR3" s="1347"/>
      <c r="AS3" s="1347"/>
      <c r="AT3" s="1347"/>
      <c r="AU3" s="1347"/>
      <c r="AV3" s="1347"/>
      <c r="AW3" s="1347"/>
      <c r="AX3" s="1347"/>
      <c r="AY3" s="1347"/>
      <c r="AZ3" s="1344"/>
      <c r="BB3" s="1350"/>
      <c r="BC3" s="1344"/>
      <c r="BE3" s="1341"/>
    </row>
    <row r="4" spans="1:57" ht="24.75" thickBot="1">
      <c r="A4" s="1367"/>
      <c r="B4" s="137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1"/>
      <c r="AK4" s="624"/>
      <c r="AO4" s="5" t="s">
        <v>223</v>
      </c>
      <c r="AQ4" s="1355"/>
      <c r="AR4" s="1348"/>
      <c r="AS4" s="1348"/>
      <c r="AT4" s="1348"/>
      <c r="AU4" s="1348"/>
      <c r="AV4" s="1348"/>
      <c r="AW4" s="1348"/>
      <c r="AX4" s="1348"/>
      <c r="AY4" s="1348"/>
      <c r="AZ4" s="135" t="s">
        <v>2160</v>
      </c>
      <c r="BB4" s="1351"/>
      <c r="BC4" s="1345"/>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2"/>
      <c r="AH53" s="1352"/>
    </row>
    <row r="54" spans="1:55">
      <c r="AG54" s="1352"/>
      <c r="AH54" s="135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2025-03-19T04:17:30Z</dcterms:created>
  <dcterms:modified xsi:type="dcterms:W3CDTF">2025-03-19T04:17:30Z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