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FS24sv01\魅力創造部\文化・スポーツ振興課\30_スポーツ（生涯学習スポーツ課所管分）\【広報関係】\★HP掲載用要項・申込書・原稿\令和8年度\5月号\要項・申込書\"/>
    </mc:Choice>
  </mc:AlternateContent>
  <xr:revisionPtr revIDLastSave="0" documentId="8_{BF3E3F89-3630-49A4-81AB-5BD4ABF6A2B1}" xr6:coauthVersionLast="47" xr6:coauthVersionMax="47" xr10:uidLastSave="{00000000-0000-0000-0000-000000000000}"/>
  <bookViews>
    <workbookView xWindow="390" yWindow="390" windowWidth="15135" windowHeight="10710" tabRatio="832" firstSheet="2" activeTab="2" xr2:uid="{00000000-000D-0000-FFFF-FFFF00000000}"/>
  </bookViews>
  <sheets>
    <sheet name="申込基本" sheetId="3" state="hidden" r:id="rId1"/>
    <sheet name="登録用データのコピー" sheetId="5" state="hidden" r:id="rId2"/>
    <sheet name="申込データ (入力用)" sheetId="53" r:id="rId3"/>
    <sheet name="data" sheetId="4" state="hidden" r:id="rId4"/>
  </sheets>
  <externalReferences>
    <externalReference r:id="rId5"/>
  </externalReferences>
  <definedNames>
    <definedName name="_xlnm._FilterDatabase" localSheetId="3" hidden="1">data!$A$2:$G$302</definedName>
    <definedName name="_xlnm.Print_Area" localSheetId="2">'申込データ (入力用)'!$B$1:$S$101</definedName>
    <definedName name="_xlnm.Print_Titles" localSheetId="1">登録用データのコピー!$2:$4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2" i="53" l="1"/>
  <c r="B32" i="53"/>
  <c r="R74" i="53"/>
  <c r="R34" i="53"/>
  <c r="C94" i="53"/>
  <c r="H59" i="53"/>
  <c r="H99" i="53" s="1"/>
  <c r="H57" i="53"/>
  <c r="H97" i="53" s="1"/>
  <c r="H55" i="53"/>
  <c r="H95" i="53" s="1"/>
  <c r="C54" i="53"/>
  <c r="N90" i="5"/>
  <c r="N89" i="5"/>
  <c r="N88" i="5"/>
  <c r="N87" i="5"/>
  <c r="N86" i="5"/>
  <c r="N85" i="5"/>
  <c r="N84" i="5"/>
  <c r="N83" i="5"/>
  <c r="N82" i="5"/>
  <c r="N81" i="5"/>
  <c r="N80" i="5"/>
  <c r="N79" i="5"/>
  <c r="N78" i="5"/>
  <c r="N77" i="5"/>
  <c r="N76" i="5"/>
  <c r="N75" i="5"/>
  <c r="N74" i="5"/>
  <c r="N73" i="5"/>
  <c r="N72" i="5"/>
  <c r="N71" i="5"/>
  <c r="N70" i="5"/>
  <c r="N69" i="5"/>
  <c r="N68" i="5"/>
  <c r="N67" i="5"/>
  <c r="N66" i="5"/>
  <c r="N65" i="5"/>
  <c r="N64" i="5"/>
  <c r="N63" i="5"/>
  <c r="N62" i="5"/>
  <c r="N61" i="5"/>
  <c r="N60" i="5"/>
  <c r="N59" i="5"/>
  <c r="N58" i="5"/>
  <c r="N57" i="5"/>
  <c r="N56" i="5"/>
  <c r="N55" i="5"/>
  <c r="N54" i="5"/>
  <c r="N53" i="5"/>
  <c r="N52" i="5"/>
  <c r="N51" i="5"/>
  <c r="N50" i="5"/>
  <c r="N49" i="5"/>
  <c r="N48" i="5"/>
  <c r="N47" i="5"/>
  <c r="N46" i="5"/>
  <c r="N45" i="5"/>
  <c r="N44" i="5"/>
  <c r="N43" i="5"/>
  <c r="N42" i="5"/>
  <c r="N41" i="5"/>
  <c r="N40" i="5"/>
  <c r="N39" i="5"/>
  <c r="N38" i="5"/>
  <c r="N37" i="5"/>
  <c r="N36" i="5"/>
  <c r="N35" i="5"/>
  <c r="N34" i="5"/>
  <c r="N33" i="5"/>
  <c r="N32" i="5"/>
  <c r="N31" i="5"/>
  <c r="N30" i="5"/>
  <c r="N29" i="5"/>
  <c r="N28" i="5"/>
  <c r="N27" i="5"/>
  <c r="N26" i="5"/>
  <c r="N25" i="5"/>
  <c r="N24" i="5"/>
  <c r="N23" i="5"/>
  <c r="N22" i="5"/>
  <c r="N21" i="5"/>
  <c r="N20" i="5"/>
  <c r="N19" i="5"/>
  <c r="N18" i="5"/>
  <c r="N17" i="5"/>
  <c r="N16" i="5"/>
  <c r="N15" i="5"/>
  <c r="N14" i="5"/>
  <c r="N13" i="5"/>
  <c r="N12" i="5"/>
  <c r="N11" i="5"/>
  <c r="N10" i="5"/>
  <c r="N9" i="5"/>
  <c r="N8" i="5"/>
  <c r="N7" i="5"/>
  <c r="C23" i="53"/>
  <c r="R8" i="4" l="1"/>
  <c r="S8" i="4" s="1"/>
  <c r="R9" i="4"/>
  <c r="S9" i="4" s="1"/>
  <c r="R10" i="4"/>
  <c r="S10" i="4" s="1"/>
  <c r="R11" i="4"/>
  <c r="S11" i="4" s="1"/>
  <c r="R12" i="4"/>
  <c r="S12" i="4" s="1"/>
  <c r="R13" i="4"/>
  <c r="S13" i="4" s="1"/>
  <c r="R14" i="4"/>
  <c r="S14" i="4" s="1"/>
  <c r="K17" i="3"/>
  <c r="R7" i="4"/>
  <c r="S7" i="4" s="1"/>
  <c r="R6" i="4"/>
  <c r="S6" i="4" s="1"/>
  <c r="R5" i="4"/>
  <c r="S5" i="4" s="1"/>
  <c r="R4" i="4"/>
  <c r="S4" i="4" s="1"/>
  <c r="C27" i="3"/>
  <c r="H7" i="3"/>
  <c r="R16" i="4"/>
  <c r="S16" i="4" s="1"/>
  <c r="R15" i="4"/>
  <c r="S15" i="4" s="1"/>
  <c r="C13" i="3"/>
  <c r="N13" i="3" s="1"/>
  <c r="F13" i="3"/>
  <c r="I13" i="3"/>
  <c r="R17" i="4"/>
  <c r="S17" i="4" s="1"/>
  <c r="R18" i="4"/>
  <c r="S18" i="4" s="1"/>
  <c r="R19" i="4"/>
  <c r="S19" i="4" s="1"/>
  <c r="R20" i="4"/>
  <c r="S20" i="4" s="1"/>
  <c r="R21" i="4"/>
  <c r="S21" i="4" s="1"/>
  <c r="R22" i="4"/>
  <c r="S22" i="4" s="1"/>
  <c r="R23" i="4"/>
  <c r="S23" i="4" s="1"/>
  <c r="R24" i="4"/>
  <c r="S24" i="4" s="1"/>
  <c r="R25" i="4"/>
  <c r="S25" i="4" s="1"/>
  <c r="R26" i="4"/>
  <c r="S26" i="4" s="1"/>
  <c r="R27" i="4"/>
  <c r="S27" i="4" s="1"/>
  <c r="R28" i="4"/>
  <c r="S28" i="4" s="1"/>
  <c r="R29" i="4"/>
  <c r="S29" i="4" s="1"/>
  <c r="R30" i="4"/>
  <c r="S30" i="4" s="1"/>
  <c r="R31" i="4"/>
  <c r="S31" i="4" s="1"/>
  <c r="R32" i="4"/>
  <c r="S32" i="4" s="1"/>
  <c r="R33" i="4"/>
  <c r="S33" i="4" s="1"/>
  <c r="R34" i="4"/>
  <c r="S34" i="4" s="1"/>
  <c r="R35" i="4"/>
  <c r="S35" i="4" s="1"/>
  <c r="R36" i="4"/>
  <c r="S36" i="4" s="1"/>
  <c r="R37" i="4"/>
  <c r="S37" i="4" s="1"/>
  <c r="R38" i="4"/>
  <c r="S38" i="4" s="1"/>
  <c r="R39" i="4"/>
  <c r="S39" i="4" s="1"/>
  <c r="R40" i="4"/>
  <c r="S40" i="4" s="1"/>
  <c r="R41" i="4"/>
  <c r="S41" i="4" s="1"/>
  <c r="R42" i="4"/>
  <c r="S42" i="4" s="1"/>
  <c r="R43" i="4"/>
  <c r="S43" i="4" s="1"/>
  <c r="R44" i="4"/>
  <c r="S44" i="4" s="1"/>
  <c r="R45" i="4"/>
  <c r="S45" i="4" s="1"/>
  <c r="R46" i="4"/>
  <c r="S46" i="4" s="1"/>
  <c r="R47" i="4"/>
  <c r="S47" i="4" s="1"/>
  <c r="R48" i="4"/>
  <c r="S48" i="4" s="1"/>
  <c r="R49" i="4"/>
  <c r="S49" i="4" s="1"/>
  <c r="R50" i="4"/>
  <c r="S50" i="4" s="1"/>
  <c r="R51" i="4"/>
  <c r="S51" i="4" s="1"/>
  <c r="R52" i="4"/>
  <c r="S52" i="4" s="1"/>
  <c r="R53" i="4"/>
  <c r="S53" i="4" s="1"/>
  <c r="R54" i="4"/>
  <c r="S54" i="4" s="1"/>
  <c r="R55" i="4"/>
  <c r="S55" i="4" s="1"/>
  <c r="R56" i="4"/>
  <c r="S56" i="4" s="1"/>
  <c r="R57" i="4"/>
  <c r="S57" i="4" s="1"/>
  <c r="R58" i="4"/>
  <c r="S58" i="4" s="1"/>
  <c r="R59" i="4"/>
  <c r="S59" i="4" s="1"/>
  <c r="R60" i="4"/>
  <c r="S60" i="4" s="1"/>
  <c r="R61" i="4"/>
  <c r="S61" i="4" s="1"/>
  <c r="R62" i="4"/>
  <c r="S62" i="4" s="1"/>
  <c r="R63" i="4"/>
  <c r="S63" i="4" s="1"/>
  <c r="R64" i="4"/>
  <c r="S64" i="4" s="1"/>
  <c r="R65" i="4"/>
  <c r="S65" i="4" s="1"/>
  <c r="R66" i="4"/>
  <c r="S66" i="4" s="1"/>
  <c r="R67" i="4"/>
  <c r="S67" i="4" s="1"/>
  <c r="R68" i="4"/>
  <c r="S68" i="4" s="1"/>
  <c r="R69" i="4"/>
  <c r="S69" i="4" s="1"/>
  <c r="R70" i="4"/>
  <c r="S70" i="4" s="1"/>
  <c r="R71" i="4"/>
  <c r="S71" i="4" s="1"/>
  <c r="R72" i="4"/>
  <c r="S72" i="4" s="1"/>
  <c r="R73" i="4"/>
  <c r="S73" i="4" s="1"/>
  <c r="R74" i="4"/>
  <c r="S74" i="4" s="1"/>
  <c r="R75" i="4"/>
  <c r="S75" i="4" s="1"/>
  <c r="R76" i="4"/>
  <c r="S76" i="4" s="1"/>
  <c r="R77" i="4"/>
  <c r="S77" i="4" s="1"/>
  <c r="R78" i="4"/>
  <c r="S78" i="4" s="1"/>
  <c r="R79" i="4"/>
  <c r="S79" i="4" s="1"/>
  <c r="R80" i="4"/>
  <c r="S80" i="4" s="1"/>
  <c r="R81" i="4"/>
  <c r="S81" i="4" s="1"/>
  <c r="R82" i="4"/>
  <c r="S82" i="4" s="1"/>
  <c r="R83" i="4"/>
  <c r="S83" i="4" s="1"/>
  <c r="R84" i="4"/>
  <c r="S84" i="4" s="1"/>
  <c r="R85" i="4"/>
  <c r="S85" i="4" s="1"/>
  <c r="R86" i="4"/>
  <c r="S86" i="4" s="1"/>
  <c r="R87" i="4"/>
  <c r="S87" i="4" s="1"/>
  <c r="R88" i="4"/>
  <c r="S88" i="4" s="1"/>
  <c r="C11" i="3"/>
  <c r="J9" i="3"/>
  <c r="G308" i="4"/>
  <c r="G298" i="4"/>
  <c r="G299" i="4"/>
  <c r="G300" i="4"/>
  <c r="G307" i="4"/>
  <c r="G306" i="4"/>
  <c r="G305" i="4"/>
  <c r="G304" i="4"/>
  <c r="G303" i="4"/>
  <c r="C23" i="3"/>
  <c r="C25" i="3"/>
  <c r="G297" i="4"/>
  <c r="G295" i="4"/>
  <c r="G296" i="4"/>
  <c r="G167" i="4"/>
  <c r="G194" i="4"/>
  <c r="G96" i="4"/>
  <c r="G95" i="4"/>
  <c r="G94" i="4"/>
  <c r="G3" i="4"/>
  <c r="G4" i="4"/>
  <c r="G5" i="4"/>
  <c r="G6" i="4"/>
  <c r="G7" i="4"/>
  <c r="G8" i="4"/>
  <c r="G9" i="4"/>
  <c r="G11" i="4"/>
  <c r="G12" i="4"/>
  <c r="G13" i="4"/>
  <c r="G14" i="4"/>
  <c r="G15" i="4"/>
  <c r="G16" i="4"/>
  <c r="G17" i="4"/>
  <c r="G18" i="4"/>
  <c r="G19" i="4"/>
  <c r="G20" i="4"/>
  <c r="G21" i="4"/>
  <c r="G22" i="4"/>
  <c r="G23" i="4"/>
  <c r="G24" i="4"/>
  <c r="G25" i="4"/>
  <c r="G29" i="4"/>
  <c r="G30" i="4"/>
  <c r="G31" i="4"/>
  <c r="G32" i="4"/>
  <c r="G33" i="4"/>
  <c r="G34" i="4"/>
  <c r="G35" i="4"/>
  <c r="G36" i="4"/>
  <c r="G37" i="4"/>
  <c r="G38" i="4"/>
  <c r="G39" i="4"/>
  <c r="G41" i="4"/>
  <c r="G42" i="4"/>
  <c r="G44" i="4"/>
  <c r="G45" i="4"/>
  <c r="G46" i="4"/>
  <c r="G48" i="4"/>
  <c r="G49" i="4"/>
  <c r="G50" i="4"/>
  <c r="G51" i="4"/>
  <c r="G52" i="4"/>
  <c r="G53" i="4"/>
  <c r="G55" i="4"/>
  <c r="G56" i="4"/>
  <c r="G57" i="4"/>
  <c r="G58" i="4"/>
  <c r="G59" i="4"/>
  <c r="G60" i="4"/>
  <c r="G63" i="4"/>
  <c r="G64" i="4"/>
  <c r="G65" i="4"/>
  <c r="G66" i="4"/>
  <c r="G67" i="4"/>
  <c r="G68" i="4"/>
  <c r="G71" i="4"/>
  <c r="G72" i="4"/>
  <c r="G73" i="4"/>
  <c r="G74" i="4"/>
  <c r="G75" i="4"/>
  <c r="G77" i="4"/>
  <c r="G78" i="4"/>
  <c r="G79" i="4"/>
  <c r="G80" i="4"/>
  <c r="G81" i="4"/>
  <c r="G83" i="4"/>
  <c r="G84" i="4"/>
  <c r="G85" i="4"/>
  <c r="G86" i="4"/>
  <c r="G87" i="4"/>
  <c r="G88" i="4"/>
  <c r="G90" i="4"/>
  <c r="G91" i="4"/>
  <c r="G92" i="4"/>
  <c r="G93" i="4"/>
  <c r="G98" i="4"/>
  <c r="G99" i="4"/>
  <c r="G101" i="4"/>
  <c r="G103" i="4"/>
  <c r="G105" i="4"/>
  <c r="G106" i="4"/>
  <c r="G107" i="4"/>
  <c r="G108" i="4"/>
  <c r="G109" i="4"/>
  <c r="G110" i="4"/>
  <c r="G112" i="4"/>
  <c r="G113" i="4"/>
  <c r="G114" i="4"/>
  <c r="G115" i="4"/>
  <c r="G116" i="4"/>
  <c r="G117" i="4"/>
  <c r="G118" i="4"/>
  <c r="G119" i="4"/>
  <c r="G120" i="4"/>
  <c r="G121" i="4"/>
  <c r="G122" i="4"/>
  <c r="G123" i="4"/>
  <c r="G124" i="4"/>
  <c r="G125" i="4"/>
  <c r="G128" i="4"/>
  <c r="G129" i="4"/>
  <c r="G130" i="4"/>
  <c r="G131" i="4"/>
  <c r="G132" i="4"/>
  <c r="G134" i="4"/>
  <c r="G135" i="4"/>
  <c r="G136" i="4"/>
  <c r="G137" i="4"/>
  <c r="G138" i="4"/>
  <c r="G139" i="4"/>
  <c r="G140" i="4"/>
  <c r="G141" i="4"/>
  <c r="G142" i="4"/>
  <c r="G143" i="4"/>
  <c r="G144" i="4"/>
  <c r="G146" i="4"/>
  <c r="G147" i="4"/>
  <c r="G148" i="4"/>
  <c r="G149" i="4"/>
  <c r="G150" i="4"/>
  <c r="G151" i="4"/>
  <c r="G152" i="4"/>
  <c r="G153" i="4"/>
  <c r="G154" i="4"/>
  <c r="G155" i="4"/>
  <c r="G156" i="4"/>
  <c r="G157" i="4"/>
  <c r="G158" i="4"/>
  <c r="G159" i="4"/>
  <c r="G160" i="4"/>
  <c r="G161" i="4"/>
  <c r="G162" i="4"/>
  <c r="G163" i="4"/>
  <c r="G165" i="4"/>
  <c r="G168" i="4"/>
  <c r="G173" i="4"/>
  <c r="G174" i="4"/>
  <c r="G175" i="4"/>
  <c r="G176" i="4"/>
  <c r="G177" i="4"/>
  <c r="G178" i="4"/>
  <c r="G180" i="4"/>
  <c r="G182" i="4"/>
  <c r="G183" i="4"/>
  <c r="G184" i="4"/>
  <c r="G185" i="4"/>
  <c r="G186" i="4"/>
  <c r="G187" i="4"/>
  <c r="G188" i="4"/>
  <c r="G189" i="4"/>
  <c r="G190" i="4"/>
  <c r="G191" i="4"/>
  <c r="G193" i="4"/>
  <c r="G197" i="4"/>
  <c r="G199" i="4"/>
  <c r="G200" i="4"/>
  <c r="G202" i="4"/>
  <c r="G203" i="4"/>
  <c r="G204" i="4"/>
  <c r="G205" i="4"/>
  <c r="G206" i="4"/>
  <c r="G207" i="4"/>
  <c r="G208" i="4"/>
  <c r="G209" i="4"/>
  <c r="G210" i="4"/>
  <c r="G211" i="4"/>
  <c r="G212" i="4"/>
  <c r="G213" i="4"/>
  <c r="G214" i="4"/>
  <c r="G215" i="4"/>
  <c r="G216" i="4"/>
  <c r="G217" i="4"/>
  <c r="G218" i="4"/>
  <c r="G219" i="4"/>
  <c r="G220" i="4"/>
  <c r="G221" i="4"/>
  <c r="G222" i="4"/>
  <c r="G223" i="4"/>
  <c r="G224" i="4"/>
  <c r="G225" i="4"/>
  <c r="G226" i="4"/>
  <c r="G227" i="4"/>
  <c r="G228" i="4"/>
  <c r="G229" i="4"/>
  <c r="G230" i="4"/>
  <c r="G231" i="4"/>
  <c r="G232" i="4"/>
  <c r="G233" i="4"/>
  <c r="G234" i="4"/>
  <c r="G235" i="4"/>
  <c r="G236" i="4"/>
  <c r="G237" i="4"/>
  <c r="G238" i="4"/>
  <c r="G239" i="4"/>
  <c r="G240" i="4"/>
  <c r="G241" i="4"/>
  <c r="G242" i="4"/>
  <c r="G243" i="4"/>
  <c r="G244" i="4"/>
  <c r="G245" i="4"/>
  <c r="G246" i="4"/>
  <c r="G247" i="4"/>
  <c r="G248" i="4"/>
  <c r="G249" i="4"/>
  <c r="G250" i="4"/>
  <c r="G251" i="4"/>
  <c r="G252" i="4"/>
  <c r="G253" i="4"/>
  <c r="G254" i="4"/>
  <c r="G255" i="4"/>
  <c r="G256" i="4"/>
  <c r="G257" i="4"/>
  <c r="G258" i="4"/>
  <c r="G259" i="4"/>
  <c r="G260" i="4"/>
  <c r="G261" i="4"/>
  <c r="G262" i="4"/>
  <c r="G263" i="4"/>
  <c r="G264" i="4"/>
  <c r="G265" i="4"/>
  <c r="G266" i="4"/>
  <c r="G267" i="4"/>
  <c r="G268" i="4"/>
  <c r="G269" i="4"/>
  <c r="G270" i="4"/>
  <c r="G271" i="4"/>
  <c r="G272" i="4"/>
  <c r="G273" i="4"/>
  <c r="G274" i="4"/>
  <c r="G275" i="4"/>
  <c r="G276" i="4"/>
  <c r="G277" i="4"/>
  <c r="G278" i="4"/>
  <c r="G279" i="4"/>
  <c r="G280" i="4"/>
  <c r="G281" i="4"/>
  <c r="G282" i="4"/>
  <c r="G283" i="4"/>
  <c r="G284" i="4"/>
  <c r="G285" i="4"/>
  <c r="G286" i="4"/>
  <c r="G287" i="4"/>
  <c r="G288" i="4"/>
  <c r="G289" i="4"/>
  <c r="G290" i="4"/>
  <c r="G291" i="4"/>
  <c r="G292" i="4"/>
  <c r="G293" i="4"/>
  <c r="G294" i="4"/>
  <c r="Q7" i="3"/>
  <c r="X7" i="3"/>
  <c r="C19" i="3"/>
  <c r="C29" i="3"/>
  <c r="K25" i="3" l="1"/>
  <c r="K19" i="3"/>
  <c r="S29" i="3"/>
  <c r="K29" i="3"/>
  <c r="K27" i="3"/>
  <c r="K21" i="3"/>
  <c r="K23" i="3"/>
  <c r="C2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F.Taniguchi</author>
  </authors>
  <commentList>
    <comment ref="J9" authorId="0" shapeId="0" xr:uid="{00000000-0006-0000-0000-000001000000}">
      <text>
        <r>
          <rPr>
            <sz val="9"/>
            <color indexed="81"/>
            <rFont val="ＭＳ Ｐゴシック"/>
            <family val="3"/>
            <charset val="128"/>
          </rPr>
          <t>ここは入力できません</t>
        </r>
      </text>
    </comment>
    <comment ref="C11" authorId="0" shapeId="0" xr:uid="{00000000-0006-0000-0000-000002000000}">
      <text>
        <r>
          <rPr>
            <sz val="9"/>
            <color indexed="81"/>
            <rFont val="ＭＳ Ｐゴシック"/>
            <family val="3"/>
            <charset val="128"/>
          </rPr>
          <t>ここは入力できません</t>
        </r>
      </text>
    </comment>
  </commentList>
</comments>
</file>

<file path=xl/sharedStrings.xml><?xml version="1.0" encoding="utf-8"?>
<sst xmlns="http://schemas.openxmlformats.org/spreadsheetml/2006/main" count="3141" uniqueCount="1970">
  <si>
    <t>学校名</t>
    <rPh sb="0" eb="3">
      <t>ガッコウメイ</t>
    </rPh>
    <phoneticPr fontId="2"/>
  </si>
  <si>
    <t>学校長名</t>
    <rPh sb="0" eb="3">
      <t>ガッコウチョウ</t>
    </rPh>
    <rPh sb="3" eb="4">
      <t>メイ</t>
    </rPh>
    <phoneticPr fontId="2"/>
  </si>
  <si>
    <t>★申し込み基本データ★</t>
    <rPh sb="1" eb="2">
      <t>モウ</t>
    </rPh>
    <rPh sb="3" eb="4">
      <t>コ</t>
    </rPh>
    <rPh sb="5" eb="7">
      <t>キホン</t>
    </rPh>
    <phoneticPr fontId="2"/>
  </si>
  <si>
    <t>大阪</t>
    <rPh sb="0" eb="2">
      <t>オオサカ</t>
    </rPh>
    <phoneticPr fontId="2"/>
  </si>
  <si>
    <t>学校番号</t>
    <rPh sb="0" eb="2">
      <t>ガッコウ</t>
    </rPh>
    <rPh sb="2" eb="4">
      <t>バンゴウ</t>
    </rPh>
    <phoneticPr fontId="2"/>
  </si>
  <si>
    <t>略称</t>
    <rPh sb="0" eb="2">
      <t>リャクショウ</t>
    </rPh>
    <phoneticPr fontId="2"/>
  </si>
  <si>
    <t>漢字</t>
    <rPh sb="0" eb="2">
      <t>カンジ</t>
    </rPh>
    <phoneticPr fontId="2"/>
  </si>
  <si>
    <t>全名称</t>
    <rPh sb="0" eb="1">
      <t>ゼン</t>
    </rPh>
    <rPh sb="1" eb="3">
      <t>メイショウ</t>
    </rPh>
    <phoneticPr fontId="2"/>
  </si>
  <si>
    <t>北野</t>
    <rPh sb="0" eb="2">
      <t>キタノ</t>
    </rPh>
    <phoneticPr fontId="2"/>
  </si>
  <si>
    <t>東淀川</t>
    <rPh sb="0" eb="3">
      <t>ヒガシヨドガワ</t>
    </rPh>
    <phoneticPr fontId="2"/>
  </si>
  <si>
    <t>柴島</t>
    <rPh sb="0" eb="2">
      <t>クニジマ</t>
    </rPh>
    <phoneticPr fontId="2"/>
  </si>
  <si>
    <t>大手前</t>
    <rPh sb="0" eb="3">
      <t>オオテマエ</t>
    </rPh>
    <phoneticPr fontId="2"/>
  </si>
  <si>
    <t>港</t>
    <rPh sb="0" eb="1">
      <t>ミナト</t>
    </rPh>
    <phoneticPr fontId="2"/>
  </si>
  <si>
    <t>市岡</t>
    <rPh sb="0" eb="2">
      <t>イチオカ</t>
    </rPh>
    <phoneticPr fontId="2"/>
  </si>
  <si>
    <t>大正</t>
    <rPh sb="0" eb="2">
      <t>タイショウ</t>
    </rPh>
    <phoneticPr fontId="2"/>
  </si>
  <si>
    <t>清水谷</t>
    <rPh sb="0" eb="3">
      <t>シミズダニ</t>
    </rPh>
    <phoneticPr fontId="2"/>
  </si>
  <si>
    <t>高津</t>
    <rPh sb="0" eb="2">
      <t>コウヅ</t>
    </rPh>
    <phoneticPr fontId="2"/>
  </si>
  <si>
    <t>夕陽丘</t>
    <rPh sb="0" eb="3">
      <t>ユウヒガオカ</t>
    </rPh>
    <phoneticPr fontId="2"/>
  </si>
  <si>
    <t>今宮</t>
    <rPh sb="0" eb="2">
      <t>イマミヤ</t>
    </rPh>
    <phoneticPr fontId="2"/>
  </si>
  <si>
    <t>勝山</t>
    <rPh sb="0" eb="2">
      <t>カツヤマ</t>
    </rPh>
    <phoneticPr fontId="2"/>
  </si>
  <si>
    <t>旭</t>
    <rPh sb="0" eb="1">
      <t>アサヒ</t>
    </rPh>
    <phoneticPr fontId="2"/>
  </si>
  <si>
    <t>茨田</t>
    <rPh sb="0" eb="1">
      <t>イバラ</t>
    </rPh>
    <rPh sb="1" eb="2">
      <t>タ</t>
    </rPh>
    <phoneticPr fontId="2"/>
  </si>
  <si>
    <t>天王寺</t>
    <rPh sb="0" eb="3">
      <t>テンノウジ</t>
    </rPh>
    <phoneticPr fontId="2"/>
  </si>
  <si>
    <t>阿倍野</t>
    <rPh sb="0" eb="3">
      <t>アベノ</t>
    </rPh>
    <phoneticPr fontId="2"/>
  </si>
  <si>
    <t>住吉</t>
    <rPh sb="0" eb="2">
      <t>スミヨシ</t>
    </rPh>
    <phoneticPr fontId="2"/>
  </si>
  <si>
    <t>阪南</t>
    <rPh sb="0" eb="2">
      <t>ハンナン</t>
    </rPh>
    <phoneticPr fontId="2"/>
  </si>
  <si>
    <t>東住吉</t>
    <rPh sb="0" eb="3">
      <t>ヒガシスミヨシ</t>
    </rPh>
    <phoneticPr fontId="2"/>
  </si>
  <si>
    <t>長吉</t>
    <rPh sb="0" eb="2">
      <t>ナガヨシ</t>
    </rPh>
    <phoneticPr fontId="2"/>
  </si>
  <si>
    <t>平野</t>
    <rPh sb="0" eb="2">
      <t>ヒラノ</t>
    </rPh>
    <phoneticPr fontId="2"/>
  </si>
  <si>
    <t>西成</t>
    <rPh sb="0" eb="2">
      <t>ニシナリ</t>
    </rPh>
    <phoneticPr fontId="2"/>
  </si>
  <si>
    <t>豊中</t>
    <rPh sb="0" eb="2">
      <t>トヨナカ</t>
    </rPh>
    <phoneticPr fontId="2"/>
  </si>
  <si>
    <t>桜塚</t>
    <rPh sb="0" eb="1">
      <t>サクラ</t>
    </rPh>
    <rPh sb="1" eb="2">
      <t>ヅカ</t>
    </rPh>
    <phoneticPr fontId="2"/>
  </si>
  <si>
    <t>千里青雲</t>
    <rPh sb="0" eb="2">
      <t>センリ</t>
    </rPh>
    <rPh sb="2" eb="4">
      <t>セイウン</t>
    </rPh>
    <phoneticPr fontId="2"/>
  </si>
  <si>
    <t>豊島</t>
    <rPh sb="0" eb="2">
      <t>テシマ</t>
    </rPh>
    <phoneticPr fontId="2"/>
  </si>
  <si>
    <t>刀根山</t>
    <rPh sb="0" eb="3">
      <t>トネヤマ</t>
    </rPh>
    <phoneticPr fontId="2"/>
  </si>
  <si>
    <t>池田</t>
    <rPh sb="0" eb="2">
      <t>イケダ</t>
    </rPh>
    <phoneticPr fontId="2"/>
  </si>
  <si>
    <t>渋谷</t>
    <rPh sb="0" eb="2">
      <t>シブタニ</t>
    </rPh>
    <phoneticPr fontId="2"/>
  </si>
  <si>
    <t>箕面</t>
    <rPh sb="0" eb="2">
      <t>ミノオ</t>
    </rPh>
    <phoneticPr fontId="2"/>
  </si>
  <si>
    <t>箕面東</t>
    <rPh sb="0" eb="2">
      <t>ミノオ</t>
    </rPh>
    <rPh sb="2" eb="3">
      <t>ヒガシ</t>
    </rPh>
    <phoneticPr fontId="2"/>
  </si>
  <si>
    <t>能勢</t>
    <rPh sb="0" eb="2">
      <t>ノセ</t>
    </rPh>
    <phoneticPr fontId="2"/>
  </si>
  <si>
    <t>吹田</t>
    <rPh sb="0" eb="2">
      <t>スイタ</t>
    </rPh>
    <phoneticPr fontId="2"/>
  </si>
  <si>
    <t>千里</t>
    <rPh sb="0" eb="2">
      <t>センリ</t>
    </rPh>
    <phoneticPr fontId="2"/>
  </si>
  <si>
    <t>吹田東</t>
    <rPh sb="0" eb="2">
      <t>スイタ</t>
    </rPh>
    <rPh sb="2" eb="3">
      <t>ヒガシ</t>
    </rPh>
    <phoneticPr fontId="2"/>
  </si>
  <si>
    <t>北千里</t>
    <rPh sb="0" eb="3">
      <t>キタセンリ</t>
    </rPh>
    <phoneticPr fontId="2"/>
  </si>
  <si>
    <t>山田</t>
    <rPh sb="0" eb="2">
      <t>ヤマダ</t>
    </rPh>
    <phoneticPr fontId="2"/>
  </si>
  <si>
    <t>摂津</t>
    <rPh sb="0" eb="2">
      <t>セッツ</t>
    </rPh>
    <phoneticPr fontId="2"/>
  </si>
  <si>
    <t>春日丘</t>
    <rPh sb="0" eb="3">
      <t>カスガオカ</t>
    </rPh>
    <phoneticPr fontId="2"/>
  </si>
  <si>
    <t>茨木</t>
    <rPh sb="0" eb="2">
      <t>イバラキ</t>
    </rPh>
    <phoneticPr fontId="2"/>
  </si>
  <si>
    <t>茨木西</t>
    <rPh sb="0" eb="1">
      <t>イバラ</t>
    </rPh>
    <rPh sb="1" eb="2">
      <t>キ</t>
    </rPh>
    <rPh sb="2" eb="3">
      <t>ニシ</t>
    </rPh>
    <phoneticPr fontId="2"/>
  </si>
  <si>
    <t>福井</t>
    <rPh sb="0" eb="2">
      <t>フクイ</t>
    </rPh>
    <phoneticPr fontId="2"/>
  </si>
  <si>
    <t>三島</t>
    <rPh sb="0" eb="2">
      <t>ミシマ</t>
    </rPh>
    <phoneticPr fontId="2"/>
  </si>
  <si>
    <t>槻の木</t>
    <rPh sb="0" eb="1">
      <t>ツキ</t>
    </rPh>
    <rPh sb="2" eb="3">
      <t>キ</t>
    </rPh>
    <phoneticPr fontId="2"/>
  </si>
  <si>
    <t>高槻北</t>
    <rPh sb="0" eb="2">
      <t>タカツキ</t>
    </rPh>
    <rPh sb="2" eb="3">
      <t>キタ</t>
    </rPh>
    <phoneticPr fontId="2"/>
  </si>
  <si>
    <t>芥川</t>
    <rPh sb="0" eb="2">
      <t>アクタガワ</t>
    </rPh>
    <phoneticPr fontId="2"/>
  </si>
  <si>
    <t>阿武野</t>
    <rPh sb="0" eb="3">
      <t>アブノ</t>
    </rPh>
    <phoneticPr fontId="2"/>
  </si>
  <si>
    <t>島本</t>
    <rPh sb="0" eb="2">
      <t>シマモト</t>
    </rPh>
    <phoneticPr fontId="2"/>
  </si>
  <si>
    <t>大冠</t>
    <rPh sb="0" eb="1">
      <t>オオ</t>
    </rPh>
    <rPh sb="1" eb="2">
      <t>カンムリ</t>
    </rPh>
    <phoneticPr fontId="2"/>
  </si>
  <si>
    <t>芦間</t>
    <rPh sb="0" eb="1">
      <t>アシ</t>
    </rPh>
    <rPh sb="1" eb="2">
      <t>マ</t>
    </rPh>
    <phoneticPr fontId="2"/>
  </si>
  <si>
    <t>守口東</t>
    <rPh sb="0" eb="2">
      <t>モリグチ</t>
    </rPh>
    <rPh sb="2" eb="3">
      <t>ヒガシ</t>
    </rPh>
    <phoneticPr fontId="2"/>
  </si>
  <si>
    <t>門真西</t>
    <rPh sb="0" eb="2">
      <t>カドマ</t>
    </rPh>
    <rPh sb="2" eb="3">
      <t>ニシ</t>
    </rPh>
    <phoneticPr fontId="2"/>
  </si>
  <si>
    <t>寝屋川</t>
    <rPh sb="0" eb="3">
      <t>ネヤガワ</t>
    </rPh>
    <phoneticPr fontId="2"/>
  </si>
  <si>
    <t>西寝屋川</t>
    <rPh sb="0" eb="1">
      <t>ニシ</t>
    </rPh>
    <rPh sb="1" eb="4">
      <t>ネヤガワ</t>
    </rPh>
    <phoneticPr fontId="2"/>
  </si>
  <si>
    <t>緑風冠</t>
    <rPh sb="0" eb="2">
      <t>リョクフウ</t>
    </rPh>
    <rPh sb="2" eb="3">
      <t>カン</t>
    </rPh>
    <phoneticPr fontId="2"/>
  </si>
  <si>
    <t>野崎</t>
    <rPh sb="0" eb="2">
      <t>ノザキ</t>
    </rPh>
    <phoneticPr fontId="2"/>
  </si>
  <si>
    <t>枚方</t>
    <rPh sb="0" eb="2">
      <t>ヒラカタ</t>
    </rPh>
    <phoneticPr fontId="2"/>
  </si>
  <si>
    <t>長尾</t>
    <rPh sb="0" eb="2">
      <t>ナガオ</t>
    </rPh>
    <phoneticPr fontId="2"/>
  </si>
  <si>
    <t>牧野</t>
    <rPh sb="0" eb="2">
      <t>マキノ</t>
    </rPh>
    <phoneticPr fontId="2"/>
  </si>
  <si>
    <t>香里丘</t>
    <rPh sb="0" eb="1">
      <t>コウ</t>
    </rPh>
    <rPh sb="1" eb="2">
      <t>リ</t>
    </rPh>
    <rPh sb="2" eb="3">
      <t>オカ</t>
    </rPh>
    <phoneticPr fontId="2"/>
  </si>
  <si>
    <t>枚方津田</t>
    <rPh sb="0" eb="2">
      <t>ヒラカタ</t>
    </rPh>
    <rPh sb="2" eb="4">
      <t>ツダ</t>
    </rPh>
    <phoneticPr fontId="2"/>
  </si>
  <si>
    <t>四條畷</t>
    <rPh sb="0" eb="3">
      <t>シジョウナワテ</t>
    </rPh>
    <phoneticPr fontId="2"/>
  </si>
  <si>
    <t>交野</t>
    <rPh sb="0" eb="2">
      <t>カタノ</t>
    </rPh>
    <phoneticPr fontId="2"/>
  </si>
  <si>
    <t>布施</t>
    <rPh sb="0" eb="2">
      <t>フセ</t>
    </rPh>
    <phoneticPr fontId="2"/>
  </si>
  <si>
    <t>花園</t>
    <rPh sb="0" eb="2">
      <t>ハナゾノ</t>
    </rPh>
    <phoneticPr fontId="2"/>
  </si>
  <si>
    <t>枚岡樟風</t>
    <rPh sb="0" eb="2">
      <t>ヒラオカ</t>
    </rPh>
    <rPh sb="2" eb="3">
      <t>ショウ</t>
    </rPh>
    <rPh sb="3" eb="4">
      <t>フウ</t>
    </rPh>
    <phoneticPr fontId="2"/>
  </si>
  <si>
    <t>かわち野</t>
    <rPh sb="3" eb="4">
      <t>ノ</t>
    </rPh>
    <phoneticPr fontId="2"/>
  </si>
  <si>
    <t>布施北</t>
    <rPh sb="0" eb="2">
      <t>フセ</t>
    </rPh>
    <rPh sb="2" eb="3">
      <t>キタ</t>
    </rPh>
    <phoneticPr fontId="2"/>
  </si>
  <si>
    <t>山本</t>
    <rPh sb="0" eb="2">
      <t>ヤマモト</t>
    </rPh>
    <phoneticPr fontId="2"/>
  </si>
  <si>
    <t>八尾</t>
    <rPh sb="0" eb="2">
      <t>ヤオ</t>
    </rPh>
    <phoneticPr fontId="2"/>
  </si>
  <si>
    <t>八尾翠翔</t>
    <rPh sb="0" eb="2">
      <t>ヤオ</t>
    </rPh>
    <rPh sb="2" eb="3">
      <t>スイ</t>
    </rPh>
    <rPh sb="3" eb="4">
      <t>ショウ</t>
    </rPh>
    <phoneticPr fontId="2"/>
  </si>
  <si>
    <t>八尾北</t>
    <rPh sb="0" eb="2">
      <t>ヤオ</t>
    </rPh>
    <rPh sb="2" eb="3">
      <t>キタ</t>
    </rPh>
    <phoneticPr fontId="2"/>
  </si>
  <si>
    <t>柏原東</t>
    <rPh sb="0" eb="2">
      <t>カシワラ</t>
    </rPh>
    <rPh sb="2" eb="3">
      <t>ヒガシ</t>
    </rPh>
    <phoneticPr fontId="2"/>
  </si>
  <si>
    <t>生野</t>
    <rPh sb="0" eb="2">
      <t>イクノ</t>
    </rPh>
    <phoneticPr fontId="2"/>
  </si>
  <si>
    <t>松原</t>
    <rPh sb="0" eb="2">
      <t>マツバラ</t>
    </rPh>
    <phoneticPr fontId="2"/>
  </si>
  <si>
    <t>大塚</t>
    <rPh sb="0" eb="2">
      <t>オオツカ</t>
    </rPh>
    <phoneticPr fontId="2"/>
  </si>
  <si>
    <t>藤井寺</t>
    <rPh sb="0" eb="3">
      <t>フジイデラ</t>
    </rPh>
    <phoneticPr fontId="2"/>
  </si>
  <si>
    <t>河南</t>
    <rPh sb="0" eb="2">
      <t>カナン</t>
    </rPh>
    <phoneticPr fontId="2"/>
  </si>
  <si>
    <t>富田林</t>
    <rPh sb="0" eb="3">
      <t>トンダバヤシ</t>
    </rPh>
    <phoneticPr fontId="2"/>
  </si>
  <si>
    <t>金剛</t>
    <rPh sb="0" eb="2">
      <t>コンゴウ</t>
    </rPh>
    <phoneticPr fontId="2"/>
  </si>
  <si>
    <t>長野</t>
    <rPh sb="0" eb="2">
      <t>ナガノ</t>
    </rPh>
    <phoneticPr fontId="2"/>
  </si>
  <si>
    <t>長野北</t>
    <rPh sb="0" eb="2">
      <t>ナガノ</t>
    </rPh>
    <rPh sb="2" eb="3">
      <t>キタ</t>
    </rPh>
    <phoneticPr fontId="2"/>
  </si>
  <si>
    <t>美原</t>
    <rPh sb="0" eb="2">
      <t>ミハラ</t>
    </rPh>
    <phoneticPr fontId="2"/>
  </si>
  <si>
    <t>狭山</t>
    <rPh sb="0" eb="2">
      <t>サヤマ</t>
    </rPh>
    <phoneticPr fontId="2"/>
  </si>
  <si>
    <t>登美丘</t>
    <rPh sb="0" eb="1">
      <t>ト</t>
    </rPh>
    <rPh sb="1" eb="2">
      <t>ミ</t>
    </rPh>
    <rPh sb="2" eb="3">
      <t>オカ</t>
    </rPh>
    <phoneticPr fontId="2"/>
  </si>
  <si>
    <t>泉陽</t>
    <rPh sb="0" eb="1">
      <t>セン</t>
    </rPh>
    <rPh sb="1" eb="2">
      <t>ヨウ</t>
    </rPh>
    <phoneticPr fontId="2"/>
  </si>
  <si>
    <t>三国丘</t>
    <rPh sb="0" eb="2">
      <t>サンゴク</t>
    </rPh>
    <rPh sb="2" eb="3">
      <t>オカ</t>
    </rPh>
    <phoneticPr fontId="2"/>
  </si>
  <si>
    <t>泉北</t>
    <rPh sb="0" eb="2">
      <t>センボク</t>
    </rPh>
    <phoneticPr fontId="2"/>
  </si>
  <si>
    <t>鳳</t>
    <rPh sb="0" eb="1">
      <t>オオトリ</t>
    </rPh>
    <phoneticPr fontId="2"/>
  </si>
  <si>
    <t>堺西</t>
    <rPh sb="0" eb="1">
      <t>サカイ</t>
    </rPh>
    <rPh sb="1" eb="2">
      <t>ニシ</t>
    </rPh>
    <phoneticPr fontId="2"/>
  </si>
  <si>
    <t>堺東</t>
    <rPh sb="0" eb="2">
      <t>サカイヒガシ</t>
    </rPh>
    <phoneticPr fontId="2"/>
  </si>
  <si>
    <t>成美</t>
    <rPh sb="0" eb="1">
      <t>セイ</t>
    </rPh>
    <rPh sb="1" eb="2">
      <t>ビ</t>
    </rPh>
    <phoneticPr fontId="2"/>
  </si>
  <si>
    <t>金岡</t>
    <rPh sb="0" eb="2">
      <t>カナオカ</t>
    </rPh>
    <phoneticPr fontId="2"/>
  </si>
  <si>
    <t>堺上</t>
    <rPh sb="0" eb="1">
      <t>サカイ</t>
    </rPh>
    <rPh sb="1" eb="2">
      <t>カミ</t>
    </rPh>
    <phoneticPr fontId="2"/>
  </si>
  <si>
    <t>東百舌鳥</t>
    <rPh sb="0" eb="1">
      <t>ヒガシ</t>
    </rPh>
    <rPh sb="1" eb="4">
      <t>モズ</t>
    </rPh>
    <phoneticPr fontId="2"/>
  </si>
  <si>
    <t>福泉</t>
    <rPh sb="0" eb="2">
      <t>フクイズミ</t>
    </rPh>
    <phoneticPr fontId="2"/>
  </si>
  <si>
    <t>伯太</t>
    <rPh sb="0" eb="2">
      <t>ハクタ</t>
    </rPh>
    <phoneticPr fontId="2"/>
  </si>
  <si>
    <t>信太</t>
    <rPh sb="0" eb="2">
      <t>シノダ</t>
    </rPh>
    <phoneticPr fontId="2"/>
  </si>
  <si>
    <t>高石</t>
    <rPh sb="0" eb="1">
      <t>タカ</t>
    </rPh>
    <rPh sb="1" eb="2">
      <t>イシ</t>
    </rPh>
    <phoneticPr fontId="2"/>
  </si>
  <si>
    <t>泉大津</t>
    <rPh sb="0" eb="3">
      <t>イズミオオツ</t>
    </rPh>
    <phoneticPr fontId="2"/>
  </si>
  <si>
    <t>和泉</t>
    <rPh sb="0" eb="2">
      <t>イズミ</t>
    </rPh>
    <phoneticPr fontId="2"/>
  </si>
  <si>
    <t>岸和田</t>
    <rPh sb="0" eb="3">
      <t>キシワダ</t>
    </rPh>
    <phoneticPr fontId="2"/>
  </si>
  <si>
    <t>久米田</t>
    <rPh sb="0" eb="3">
      <t>クメダ</t>
    </rPh>
    <phoneticPr fontId="2"/>
  </si>
  <si>
    <t>貝塚</t>
    <rPh sb="0" eb="2">
      <t>カイヅカ</t>
    </rPh>
    <phoneticPr fontId="2"/>
  </si>
  <si>
    <t>貝塚南</t>
    <rPh sb="0" eb="2">
      <t>カイヅカ</t>
    </rPh>
    <rPh sb="2" eb="3">
      <t>ミナミ</t>
    </rPh>
    <phoneticPr fontId="2"/>
  </si>
  <si>
    <t>佐野</t>
    <rPh sb="0" eb="2">
      <t>サノ</t>
    </rPh>
    <phoneticPr fontId="2"/>
  </si>
  <si>
    <t>泉鳥取</t>
    <rPh sb="0" eb="1">
      <t>イズミ</t>
    </rPh>
    <rPh sb="1" eb="3">
      <t>トットリ</t>
    </rPh>
    <phoneticPr fontId="2"/>
  </si>
  <si>
    <t>岬</t>
    <rPh sb="0" eb="1">
      <t>ミサキ</t>
    </rPh>
    <phoneticPr fontId="2"/>
  </si>
  <si>
    <t>日根野</t>
    <rPh sb="0" eb="3">
      <t>ヒネノ</t>
    </rPh>
    <phoneticPr fontId="2"/>
  </si>
  <si>
    <t>園芸</t>
    <rPh sb="0" eb="2">
      <t>エンゲイ</t>
    </rPh>
    <phoneticPr fontId="2"/>
  </si>
  <si>
    <t>農芸</t>
    <rPh sb="0" eb="2">
      <t>ノウゲイ</t>
    </rPh>
    <phoneticPr fontId="2"/>
  </si>
  <si>
    <t>成城</t>
    <rPh sb="0" eb="2">
      <t>セイジョウ</t>
    </rPh>
    <phoneticPr fontId="2"/>
  </si>
  <si>
    <t>和泉総合</t>
    <rPh sb="0" eb="2">
      <t>イズミ</t>
    </rPh>
    <rPh sb="2" eb="4">
      <t>ソウゴウ</t>
    </rPh>
    <phoneticPr fontId="2"/>
  </si>
  <si>
    <t>港南造形</t>
    <rPh sb="0" eb="2">
      <t>コウナン</t>
    </rPh>
    <rPh sb="2" eb="4">
      <t>ゾウケイ</t>
    </rPh>
    <phoneticPr fontId="2"/>
  </si>
  <si>
    <t>桜宮</t>
    <rPh sb="0" eb="1">
      <t>サクラ</t>
    </rPh>
    <rPh sb="1" eb="2">
      <t>ミヤ</t>
    </rPh>
    <phoneticPr fontId="2"/>
  </si>
  <si>
    <t>東</t>
    <rPh sb="0" eb="1">
      <t>ヒガシ</t>
    </rPh>
    <phoneticPr fontId="2"/>
  </si>
  <si>
    <t>南</t>
    <rPh sb="0" eb="1">
      <t>ミナミ</t>
    </rPh>
    <phoneticPr fontId="2"/>
  </si>
  <si>
    <t>汎愛</t>
    <rPh sb="0" eb="2">
      <t>ハンアイ</t>
    </rPh>
    <phoneticPr fontId="2"/>
  </si>
  <si>
    <t>扇町総合</t>
    <rPh sb="0" eb="2">
      <t>オオギマチ</t>
    </rPh>
    <rPh sb="2" eb="4">
      <t>ソウゴウ</t>
    </rPh>
    <phoneticPr fontId="2"/>
  </si>
  <si>
    <t>西</t>
    <rPh sb="0" eb="1">
      <t>ニシ</t>
    </rPh>
    <phoneticPr fontId="2"/>
  </si>
  <si>
    <t>工芸</t>
    <rPh sb="0" eb="2">
      <t>コウゲイ</t>
    </rPh>
    <phoneticPr fontId="2"/>
  </si>
  <si>
    <t>日新</t>
    <rPh sb="0" eb="2">
      <t>ニッシン</t>
    </rPh>
    <phoneticPr fontId="2"/>
  </si>
  <si>
    <t>昇陽</t>
    <rPh sb="0" eb="1">
      <t>ショウ</t>
    </rPh>
    <rPh sb="1" eb="2">
      <t>ヨウ</t>
    </rPh>
    <phoneticPr fontId="2"/>
  </si>
  <si>
    <t>相愛</t>
    <rPh sb="0" eb="2">
      <t>ソウアイ</t>
    </rPh>
    <phoneticPr fontId="2"/>
  </si>
  <si>
    <t>城星</t>
    <rPh sb="0" eb="1">
      <t>ジョウ</t>
    </rPh>
    <rPh sb="1" eb="2">
      <t>セイ</t>
    </rPh>
    <phoneticPr fontId="2"/>
  </si>
  <si>
    <t>明星</t>
    <rPh sb="0" eb="2">
      <t>メイセイ</t>
    </rPh>
    <phoneticPr fontId="2"/>
  </si>
  <si>
    <t>清風</t>
    <rPh sb="0" eb="2">
      <t>セイフウ</t>
    </rPh>
    <phoneticPr fontId="2"/>
  </si>
  <si>
    <t>上宮</t>
    <rPh sb="0" eb="1">
      <t>ウエ</t>
    </rPh>
    <rPh sb="1" eb="2">
      <t>ミヤ</t>
    </rPh>
    <phoneticPr fontId="2"/>
  </si>
  <si>
    <t>興國</t>
    <rPh sb="0" eb="2">
      <t>キョウコク</t>
    </rPh>
    <phoneticPr fontId="2"/>
  </si>
  <si>
    <t>四天王寺</t>
    <rPh sb="0" eb="4">
      <t>シテンノウジ</t>
    </rPh>
    <phoneticPr fontId="2"/>
  </si>
  <si>
    <t>金蘭会</t>
    <rPh sb="0" eb="2">
      <t>キンラン</t>
    </rPh>
    <rPh sb="2" eb="3">
      <t>カイ</t>
    </rPh>
    <phoneticPr fontId="2"/>
  </si>
  <si>
    <t>英真学園</t>
    <rPh sb="0" eb="1">
      <t>エイ</t>
    </rPh>
    <rPh sb="1" eb="2">
      <t>シン</t>
    </rPh>
    <rPh sb="2" eb="4">
      <t>ガクエン</t>
    </rPh>
    <phoneticPr fontId="2"/>
  </si>
  <si>
    <t>金光藤蔭</t>
    <rPh sb="0" eb="2">
      <t>コンコウ</t>
    </rPh>
    <rPh sb="2" eb="3">
      <t>トウ</t>
    </rPh>
    <rPh sb="3" eb="4">
      <t>イン</t>
    </rPh>
    <phoneticPr fontId="2"/>
  </si>
  <si>
    <t>常翔学園</t>
    <rPh sb="0" eb="1">
      <t>ジョウ</t>
    </rPh>
    <rPh sb="1" eb="2">
      <t>ショウ</t>
    </rPh>
    <rPh sb="2" eb="4">
      <t>ガクエン</t>
    </rPh>
    <phoneticPr fontId="2"/>
  </si>
  <si>
    <t>開明</t>
    <rPh sb="0" eb="2">
      <t>カイメイ</t>
    </rPh>
    <phoneticPr fontId="2"/>
  </si>
  <si>
    <t>桃山学院</t>
    <rPh sb="0" eb="2">
      <t>モモヤマ</t>
    </rPh>
    <rPh sb="2" eb="4">
      <t>ガクイン</t>
    </rPh>
    <phoneticPr fontId="2"/>
  </si>
  <si>
    <t>大谷</t>
    <rPh sb="0" eb="2">
      <t>オオタニ</t>
    </rPh>
    <phoneticPr fontId="2"/>
  </si>
  <si>
    <t>東大谷</t>
    <rPh sb="0" eb="1">
      <t>ヒガシ</t>
    </rPh>
    <rPh sb="1" eb="3">
      <t>オオタニ</t>
    </rPh>
    <phoneticPr fontId="2"/>
  </si>
  <si>
    <t>精華</t>
    <rPh sb="0" eb="2">
      <t>セイカ</t>
    </rPh>
    <phoneticPr fontId="2"/>
  </si>
  <si>
    <t>明浄学院</t>
    <rPh sb="0" eb="2">
      <t>メイジョウ</t>
    </rPh>
    <rPh sb="2" eb="4">
      <t>ガクイン</t>
    </rPh>
    <phoneticPr fontId="2"/>
  </si>
  <si>
    <t>浪速</t>
    <rPh sb="0" eb="2">
      <t>ナニワ</t>
    </rPh>
    <phoneticPr fontId="2"/>
  </si>
  <si>
    <t>大阪学芸</t>
    <rPh sb="0" eb="2">
      <t>オオサカ</t>
    </rPh>
    <rPh sb="2" eb="4">
      <t>ガクゲイ</t>
    </rPh>
    <phoneticPr fontId="2"/>
  </si>
  <si>
    <t>建国</t>
    <rPh sb="0" eb="2">
      <t>ケンコク</t>
    </rPh>
    <phoneticPr fontId="2"/>
  </si>
  <si>
    <t>清明学院</t>
    <rPh sb="0" eb="2">
      <t>セイメイ</t>
    </rPh>
    <rPh sb="2" eb="4">
      <t>ガクイン</t>
    </rPh>
    <phoneticPr fontId="2"/>
  </si>
  <si>
    <t>城南</t>
    <rPh sb="0" eb="2">
      <t>ジョウナン</t>
    </rPh>
    <phoneticPr fontId="2"/>
  </si>
  <si>
    <t>大商学園</t>
    <rPh sb="0" eb="2">
      <t>ダイショウ</t>
    </rPh>
    <rPh sb="2" eb="4">
      <t>ガクエン</t>
    </rPh>
    <phoneticPr fontId="2"/>
  </si>
  <si>
    <t>履正社</t>
    <rPh sb="0" eb="1">
      <t>リ</t>
    </rPh>
    <rPh sb="1" eb="2">
      <t>セイ</t>
    </rPh>
    <rPh sb="2" eb="3">
      <t>シャ</t>
    </rPh>
    <phoneticPr fontId="2"/>
  </si>
  <si>
    <t>梅花</t>
    <rPh sb="0" eb="2">
      <t>バイカ</t>
    </rPh>
    <phoneticPr fontId="2"/>
  </si>
  <si>
    <t>宣真</t>
    <rPh sb="0" eb="1">
      <t>セン</t>
    </rPh>
    <rPh sb="1" eb="2">
      <t>シン</t>
    </rPh>
    <phoneticPr fontId="2"/>
  </si>
  <si>
    <t>箕面学園</t>
    <rPh sb="0" eb="2">
      <t>ミノオ</t>
    </rPh>
    <rPh sb="2" eb="4">
      <t>ガクエン</t>
    </rPh>
    <phoneticPr fontId="2"/>
  </si>
  <si>
    <t>金蘭千里</t>
    <rPh sb="0" eb="2">
      <t>キンラン</t>
    </rPh>
    <rPh sb="2" eb="4">
      <t>センリ</t>
    </rPh>
    <phoneticPr fontId="2"/>
  </si>
  <si>
    <t>星翔</t>
    <rPh sb="0" eb="1">
      <t>セイ</t>
    </rPh>
    <rPh sb="1" eb="2">
      <t>ショウ</t>
    </rPh>
    <phoneticPr fontId="2"/>
  </si>
  <si>
    <t>関西大倉</t>
    <rPh sb="0" eb="2">
      <t>カンサイ</t>
    </rPh>
    <rPh sb="2" eb="4">
      <t>オオクラ</t>
    </rPh>
    <phoneticPr fontId="2"/>
  </si>
  <si>
    <t>早稲田摂陵</t>
    <rPh sb="0" eb="3">
      <t>ワセダ</t>
    </rPh>
    <rPh sb="3" eb="4">
      <t>セツ</t>
    </rPh>
    <rPh sb="4" eb="5">
      <t>リョウ</t>
    </rPh>
    <phoneticPr fontId="2"/>
  </si>
  <si>
    <t>追手門学院</t>
    <rPh sb="0" eb="2">
      <t>オッテ</t>
    </rPh>
    <rPh sb="2" eb="3">
      <t>モン</t>
    </rPh>
    <rPh sb="3" eb="5">
      <t>ガクイン</t>
    </rPh>
    <phoneticPr fontId="2"/>
  </si>
  <si>
    <t>高槻</t>
    <rPh sb="0" eb="2">
      <t>タカツキ</t>
    </rPh>
    <phoneticPr fontId="2"/>
  </si>
  <si>
    <t>大阪国際滝井</t>
    <rPh sb="0" eb="2">
      <t>オオサカ</t>
    </rPh>
    <rPh sb="2" eb="4">
      <t>コクサイ</t>
    </rPh>
    <rPh sb="4" eb="6">
      <t>タキイ</t>
    </rPh>
    <phoneticPr fontId="2"/>
  </si>
  <si>
    <t>大阪国際大和田</t>
    <rPh sb="0" eb="2">
      <t>オオサカ</t>
    </rPh>
    <rPh sb="2" eb="4">
      <t>コクサイ</t>
    </rPh>
    <rPh sb="4" eb="7">
      <t>オオワダ</t>
    </rPh>
    <phoneticPr fontId="2"/>
  </si>
  <si>
    <t>四條畷学園</t>
    <rPh sb="0" eb="3">
      <t>シジョウナワテ</t>
    </rPh>
    <rPh sb="3" eb="5">
      <t>ガクエン</t>
    </rPh>
    <phoneticPr fontId="2"/>
  </si>
  <si>
    <t>関西創価</t>
    <rPh sb="0" eb="2">
      <t>カンサイ</t>
    </rPh>
    <rPh sb="2" eb="4">
      <t>ソウカ</t>
    </rPh>
    <phoneticPr fontId="2"/>
  </si>
  <si>
    <t>樟蔭</t>
    <rPh sb="0" eb="2">
      <t>ショウイン</t>
    </rPh>
    <phoneticPr fontId="2"/>
  </si>
  <si>
    <t>関西福祉科学大学</t>
    <rPh sb="0" eb="2">
      <t>カンサイ</t>
    </rPh>
    <rPh sb="2" eb="4">
      <t>フクシ</t>
    </rPh>
    <rPh sb="4" eb="6">
      <t>カガク</t>
    </rPh>
    <rPh sb="6" eb="8">
      <t>ダイガク</t>
    </rPh>
    <phoneticPr fontId="2"/>
  </si>
  <si>
    <t>阪南大学</t>
    <rPh sb="0" eb="2">
      <t>ハンナン</t>
    </rPh>
    <rPh sb="2" eb="4">
      <t>ダイガク</t>
    </rPh>
    <phoneticPr fontId="2"/>
  </si>
  <si>
    <t>PL学園</t>
    <rPh sb="2" eb="4">
      <t>ガクエン</t>
    </rPh>
    <phoneticPr fontId="2"/>
  </si>
  <si>
    <t>清教学園</t>
    <rPh sb="0" eb="1">
      <t>セイ</t>
    </rPh>
    <rPh sb="1" eb="2">
      <t>キョウ</t>
    </rPh>
    <rPh sb="2" eb="4">
      <t>ガクエン</t>
    </rPh>
    <phoneticPr fontId="2"/>
  </si>
  <si>
    <t>賢明学院</t>
    <rPh sb="0" eb="2">
      <t>ケンメイ</t>
    </rPh>
    <rPh sb="2" eb="4">
      <t>ガクイン</t>
    </rPh>
    <phoneticPr fontId="2"/>
  </si>
  <si>
    <t>羽衣学園</t>
    <rPh sb="0" eb="2">
      <t>ハゴロモ</t>
    </rPh>
    <rPh sb="2" eb="4">
      <t>ガクエン</t>
    </rPh>
    <phoneticPr fontId="2"/>
  </si>
  <si>
    <t>清風南海</t>
    <rPh sb="0" eb="2">
      <t>セイフウ</t>
    </rPh>
    <rPh sb="2" eb="4">
      <t>ナンカイ</t>
    </rPh>
    <phoneticPr fontId="2"/>
  </si>
  <si>
    <t>金光大阪</t>
    <rPh sb="0" eb="2">
      <t>コンコウ</t>
    </rPh>
    <rPh sb="2" eb="4">
      <t>オオサカ</t>
    </rPh>
    <phoneticPr fontId="2"/>
  </si>
  <si>
    <t>大阪青凌</t>
    <rPh sb="0" eb="2">
      <t>オオサカ</t>
    </rPh>
    <rPh sb="2" eb="3">
      <t>セイ</t>
    </rPh>
    <rPh sb="3" eb="4">
      <t>リョウ</t>
    </rPh>
    <phoneticPr fontId="2"/>
  </si>
  <si>
    <t>金光八尾</t>
    <rPh sb="0" eb="2">
      <t>コンコウ</t>
    </rPh>
    <rPh sb="2" eb="4">
      <t>ヤオ</t>
    </rPh>
    <phoneticPr fontId="2"/>
  </si>
  <si>
    <t>大阪桐蔭</t>
    <rPh sb="0" eb="2">
      <t>オオサカ</t>
    </rPh>
    <rPh sb="2" eb="4">
      <t>トウイン</t>
    </rPh>
    <phoneticPr fontId="2"/>
  </si>
  <si>
    <t>上宮太子</t>
    <rPh sb="0" eb="1">
      <t>ウエ</t>
    </rPh>
    <rPh sb="1" eb="2">
      <t>ミヤ</t>
    </rPh>
    <rPh sb="2" eb="4">
      <t>タイシ</t>
    </rPh>
    <phoneticPr fontId="2"/>
  </si>
  <si>
    <t>大阪朝鮮</t>
    <rPh sb="0" eb="2">
      <t>オオサカ</t>
    </rPh>
    <rPh sb="2" eb="4">
      <t>チョウセン</t>
    </rPh>
    <phoneticPr fontId="2"/>
  </si>
  <si>
    <t>高級学校</t>
    <rPh sb="0" eb="2">
      <t>コウキュウ</t>
    </rPh>
    <rPh sb="2" eb="4">
      <t>ガッコウ</t>
    </rPh>
    <phoneticPr fontId="2"/>
  </si>
  <si>
    <t>大阪教育大学附属天王寺校舎</t>
  </si>
  <si>
    <t>大阪教育大学附属池田校舎</t>
  </si>
  <si>
    <t>大阪教育大学附属平野校舎</t>
  </si>
  <si>
    <t>大阪府立北野高等学校</t>
  </si>
  <si>
    <t>大阪府立東淀川高等学校</t>
  </si>
  <si>
    <t>大阪府立柴島高等学校</t>
  </si>
  <si>
    <t>大阪府立大手前高等学校</t>
  </si>
  <si>
    <t>大阪府立港高等学校</t>
  </si>
  <si>
    <t>大阪府立市岡高等学校</t>
  </si>
  <si>
    <t>大阪府立大正高等学校</t>
  </si>
  <si>
    <t>大阪府立清水谷高等学校</t>
  </si>
  <si>
    <t>大阪府立高津高等学校</t>
  </si>
  <si>
    <t>大阪府立夕陽丘高等学校</t>
  </si>
  <si>
    <t>大阪府立今宮高等学校</t>
  </si>
  <si>
    <t>大阪府立勝山高等学校</t>
  </si>
  <si>
    <t>大阪府立旭高等学校</t>
  </si>
  <si>
    <t>大阪府立茨田高等学校</t>
  </si>
  <si>
    <t>大阪府立天王寺高等学校</t>
  </si>
  <si>
    <t>大阪府立阿倍野高等学校</t>
  </si>
  <si>
    <t>大阪府立住吉高等学校</t>
  </si>
  <si>
    <t>大阪府立阪南高等学校</t>
  </si>
  <si>
    <t>大阪府立東住吉高等学校</t>
  </si>
  <si>
    <t>大阪府立長吉高等学校</t>
  </si>
  <si>
    <t>大阪府立平野高等学校</t>
  </si>
  <si>
    <t>大阪府立西成高等学校</t>
  </si>
  <si>
    <t>大阪府立豊中高等学校</t>
  </si>
  <si>
    <t>大阪府立桜塚高等学校</t>
  </si>
  <si>
    <t>大阪府立千里青雲高等学校</t>
  </si>
  <si>
    <t>大阪府立豊島高等学校</t>
  </si>
  <si>
    <t>大阪府立刀根山高等学校</t>
  </si>
  <si>
    <t>大阪府立池田高等学校</t>
  </si>
  <si>
    <t>大阪府立渋谷高等学校</t>
  </si>
  <si>
    <t>大阪府立箕面高等学校</t>
  </si>
  <si>
    <t>大阪府立箕面東高等学校</t>
  </si>
  <si>
    <t>大阪府立能勢高等学校</t>
  </si>
  <si>
    <t>大阪府立吹田高等学校</t>
  </si>
  <si>
    <t>大阪府立千里高等学校</t>
  </si>
  <si>
    <t>大阪府立吹田東高等学校</t>
  </si>
  <si>
    <t>大阪府立北千里高等学校</t>
  </si>
  <si>
    <t>大阪府立山田高等学校</t>
  </si>
  <si>
    <t>大阪府立摂津高等学校</t>
  </si>
  <si>
    <t>大阪府立春日丘高等学校</t>
  </si>
  <si>
    <t>大阪府立茨木高等学校</t>
  </si>
  <si>
    <t>大阪府立北摂つばさ高等学校</t>
  </si>
  <si>
    <t>大阪府立茨木西高等学校</t>
  </si>
  <si>
    <t>大阪府立福井高等学校</t>
  </si>
  <si>
    <t>大阪府立三島高等学校</t>
  </si>
  <si>
    <t>大阪府立槻の木高等学校</t>
  </si>
  <si>
    <t>大阪府立高槻北高等学校</t>
  </si>
  <si>
    <t>大阪府立芥川高等学校</t>
  </si>
  <si>
    <t>大阪府立阿武野高等学校</t>
  </si>
  <si>
    <t>大阪府立島本高等学校</t>
  </si>
  <si>
    <t>大阪府立大冠高等学校</t>
  </si>
  <si>
    <t>大阪府立芦間高等学校</t>
  </si>
  <si>
    <t>大阪府立守口東高等学校</t>
  </si>
  <si>
    <t>大阪府立門真西高等学校</t>
  </si>
  <si>
    <t>大阪府立門真なみはや高等学校</t>
  </si>
  <si>
    <t>大阪府立寝屋川高等学校</t>
  </si>
  <si>
    <t>大阪府立北かわち皐が丘高等学校</t>
  </si>
  <si>
    <t>大阪府立西寝屋川高等学校</t>
  </si>
  <si>
    <t>大阪府立緑風冠高等学校</t>
  </si>
  <si>
    <t>大阪府立野崎高等学校</t>
  </si>
  <si>
    <t>大阪府立枚方高等学校</t>
  </si>
  <si>
    <t>大阪府立長尾高等学校</t>
  </si>
  <si>
    <t>大阪府立牧野高等学校</t>
  </si>
  <si>
    <t>大阪府立香里丘高等学校</t>
  </si>
  <si>
    <t>大阪府立枚方なぎさ高等学校</t>
  </si>
  <si>
    <t>大阪府立枚方津田高等学校</t>
  </si>
  <si>
    <t>大阪府立四條畷高等学校</t>
  </si>
  <si>
    <t>大阪府立交野高等学校</t>
  </si>
  <si>
    <t>大阪府立布施高等学校</t>
  </si>
  <si>
    <t>大阪府立花園高等学校</t>
  </si>
  <si>
    <t>大阪府立枚岡樟風高等学校</t>
  </si>
  <si>
    <t>大阪府立みどり清朋高等学校</t>
  </si>
  <si>
    <t>大阪府立かわち野高等学校</t>
  </si>
  <si>
    <t>大阪府立布施北高等学校</t>
  </si>
  <si>
    <t>大阪府立山本高等学校</t>
  </si>
  <si>
    <t>大阪府立八尾高等学校</t>
  </si>
  <si>
    <t>大阪府立八尾翠翔高等学校</t>
  </si>
  <si>
    <t>大阪府立八尾北高等学校</t>
  </si>
  <si>
    <t>大阪府立柏原東高等学校</t>
  </si>
  <si>
    <t>大阪府立生野高等学校</t>
  </si>
  <si>
    <t>大阪府立松原高等学校</t>
  </si>
  <si>
    <t>大阪府立大塚高等学校</t>
  </si>
  <si>
    <t>大阪府立藤井寺高等学校</t>
  </si>
  <si>
    <t>大阪府立河南高等学校</t>
  </si>
  <si>
    <t>大阪府立富田林高等学校</t>
  </si>
  <si>
    <t>大阪府立金剛高等学校</t>
  </si>
  <si>
    <t>大阪府立長野高等学校</t>
  </si>
  <si>
    <t>大阪府立長野北高等学校</t>
  </si>
  <si>
    <t>大阪府立美原高等学校</t>
  </si>
  <si>
    <t>大阪府立狭山高等学校</t>
  </si>
  <si>
    <t>大阪府立登美丘高等学校</t>
  </si>
  <si>
    <t>大阪府立泉陽高等学校</t>
  </si>
  <si>
    <t>大阪府立三国丘高等学校</t>
  </si>
  <si>
    <t>大阪府立泉北高等学校</t>
  </si>
  <si>
    <t>大阪府立鳳高等学校</t>
  </si>
  <si>
    <t>大阪府立堺西高等学校</t>
  </si>
  <si>
    <t>大阪府立堺東高等学校</t>
  </si>
  <si>
    <t>大阪府立成美高等学校</t>
  </si>
  <si>
    <t>大阪府立金岡高等学校</t>
  </si>
  <si>
    <t>大阪府立堺上高等学校</t>
  </si>
  <si>
    <t>大阪府立東百舌鳥高等学校</t>
  </si>
  <si>
    <t>大阪府立福泉高等学校</t>
  </si>
  <si>
    <t>大阪府立伯太高等学校</t>
  </si>
  <si>
    <t>大阪府立信太高等学校</t>
  </si>
  <si>
    <t>大阪府立高石高等学校</t>
  </si>
  <si>
    <t>大阪府立泉大津高等学校</t>
  </si>
  <si>
    <t>大阪府立和泉高等学校</t>
  </si>
  <si>
    <t>大阪府立岸和田高等学校</t>
  </si>
  <si>
    <t>大阪府立久米田高等学校</t>
  </si>
  <si>
    <t>大阪府立貝塚高等学校</t>
  </si>
  <si>
    <t>大阪府立貝塚南高等学校</t>
  </si>
  <si>
    <t>大阪府立佐野高等学校</t>
  </si>
  <si>
    <t>大阪府立泉鳥取高等学校</t>
  </si>
  <si>
    <t>大阪府立岬高等学校</t>
  </si>
  <si>
    <t>大阪府立日根野高等学校</t>
  </si>
  <si>
    <t>大阪府立園芸高等学校</t>
  </si>
  <si>
    <t>大阪府立農芸高等学校</t>
  </si>
  <si>
    <t>大阪府立西野田工科高等学校</t>
  </si>
  <si>
    <t>大阪府立淀川工科高等学校</t>
  </si>
  <si>
    <t>大阪府立成城高等学校</t>
  </si>
  <si>
    <t>大阪府立東住吉総合高等学校</t>
  </si>
  <si>
    <t>大阪府立今宮工科高等学校</t>
  </si>
  <si>
    <t>大阪府立茨木工科高等学校</t>
  </si>
  <si>
    <t>大阪府立城東工科高等学校</t>
  </si>
  <si>
    <t>大阪府立布施工科高等学校</t>
  </si>
  <si>
    <t>大阪府立藤井寺工科高等学校</t>
  </si>
  <si>
    <t>大阪府立堺工科高等学校</t>
  </si>
  <si>
    <t>大阪府立和泉総合高等学校</t>
  </si>
  <si>
    <t>大阪府立佐野工科高等学校</t>
  </si>
  <si>
    <t>大阪府立港南造形高等学校</t>
  </si>
  <si>
    <t>大阪府立だいせん聴覚高等支援学校</t>
  </si>
  <si>
    <t>大阪市立桜宮高等学校</t>
  </si>
  <si>
    <t>大阪市立東高等学校</t>
  </si>
  <si>
    <t>大阪市立南高等学校</t>
  </si>
  <si>
    <t>大阪市立汎愛高等学校</t>
  </si>
  <si>
    <t>大阪市立高等学校</t>
  </si>
  <si>
    <t>大阪市立扇町総合高等学校</t>
  </si>
  <si>
    <t>大阪市立西高等学校</t>
  </si>
  <si>
    <t>大阪市立淀商業高等学校</t>
  </si>
  <si>
    <t>大阪市立鶴見商業高等学校</t>
  </si>
  <si>
    <t>大阪市立住吉商業高等学校</t>
  </si>
  <si>
    <t>大阪市立都島工業高等学校</t>
  </si>
  <si>
    <t>大阪市立咲くやこの花高等学校</t>
  </si>
  <si>
    <t>大阪市立泉尾工業高等学校</t>
  </si>
  <si>
    <t>大阪市立東淀工業高等学校</t>
  </si>
  <si>
    <t>大阪市立生野工業高等学校</t>
  </si>
  <si>
    <t>大阪市立工芸高等学校</t>
  </si>
  <si>
    <t>東大阪市立日新高等学校</t>
  </si>
  <si>
    <t>堺市立堺高等学校</t>
  </si>
  <si>
    <t>岸和田市立産業高等学校</t>
  </si>
  <si>
    <t>昇陽高等学校</t>
  </si>
  <si>
    <t>相愛高等学校</t>
  </si>
  <si>
    <t>大阪女学院高等学校</t>
  </si>
  <si>
    <t>追手門学院大手前高等学校</t>
  </si>
  <si>
    <t>城星高等学校</t>
  </si>
  <si>
    <t>明星高等学校</t>
  </si>
  <si>
    <t>清風高等学校</t>
  </si>
  <si>
    <t>上宮高等学校</t>
  </si>
  <si>
    <t>大阪星光学院高等学校</t>
  </si>
  <si>
    <t>興國高等学校</t>
  </si>
  <si>
    <t>四天王寺高等学校</t>
  </si>
  <si>
    <t>大阪夕陽丘学園高等学校</t>
  </si>
  <si>
    <t>金蘭会高等学校</t>
  </si>
  <si>
    <t>好文学園女子高等学校</t>
  </si>
  <si>
    <t>関西大学北陽高等学校</t>
  </si>
  <si>
    <t>大阪高等学校</t>
  </si>
  <si>
    <t>大阪成蹊女子高等学校</t>
  </si>
  <si>
    <t>英真学園高等学校</t>
  </si>
  <si>
    <t>プール学院高等学校</t>
  </si>
  <si>
    <t>常翔学園高等学校</t>
  </si>
  <si>
    <t>大阪信愛女学院高等学校</t>
  </si>
  <si>
    <t>大阪産業大学附属高等学校</t>
  </si>
  <si>
    <t>開明高等学校</t>
  </si>
  <si>
    <t>桃山学院高等学校</t>
  </si>
  <si>
    <t>大谷高等学校</t>
  </si>
  <si>
    <t>東大谷高等学校</t>
  </si>
  <si>
    <t>精華高等学校</t>
  </si>
  <si>
    <t>明浄学院高等学校</t>
  </si>
  <si>
    <t>浪速高等学校</t>
  </si>
  <si>
    <t>大阪学芸中等教育学校</t>
  </si>
  <si>
    <t>建国高等学校</t>
  </si>
  <si>
    <t>帝塚山学院高等学校</t>
  </si>
  <si>
    <t>清明学院高等学校</t>
  </si>
  <si>
    <t>城南高等学校</t>
  </si>
  <si>
    <t>大商学園高等学校</t>
  </si>
  <si>
    <t>履正社高等学校</t>
  </si>
  <si>
    <t>梅花高等学校</t>
  </si>
  <si>
    <t>箕面自由学園高等学校</t>
  </si>
  <si>
    <t>宣真高等学校</t>
  </si>
  <si>
    <t>箕面学園高等学校</t>
  </si>
  <si>
    <t>関西大学第一高等学校</t>
  </si>
  <si>
    <t>大阪学院大学高等学校</t>
  </si>
  <si>
    <t>金蘭千里高等学校</t>
  </si>
  <si>
    <t>星翔高等学校</t>
  </si>
  <si>
    <t>大阪薫英女学院高等学校</t>
  </si>
  <si>
    <t>関西大倉高等学校</t>
  </si>
  <si>
    <t>早稲田摂陵高等学校</t>
  </si>
  <si>
    <t>追手門学院高等学校</t>
  </si>
  <si>
    <t>高槻高等学校</t>
  </si>
  <si>
    <t>大阪国際滝井高等学校</t>
  </si>
  <si>
    <t>大阪国際大和田高等学校</t>
  </si>
  <si>
    <t>常翔啓光学園高等学校</t>
  </si>
  <si>
    <t>太成学院大学高等学校</t>
  </si>
  <si>
    <t>四條畷学園高等学校</t>
  </si>
  <si>
    <t>関西創価高等学校</t>
  </si>
  <si>
    <t>近畿大学附属高等学校</t>
  </si>
  <si>
    <t>大阪商業大学高等学校</t>
  </si>
  <si>
    <t>樟蔭高等学校</t>
  </si>
  <si>
    <t>関西福祉科学大学高等学校</t>
  </si>
  <si>
    <t>東大阪大学柏原高等学校</t>
  </si>
  <si>
    <t>阪南大学高等学校</t>
  </si>
  <si>
    <t>PL学園高等学校</t>
  </si>
  <si>
    <t>清教学園高等学校</t>
  </si>
  <si>
    <t>初芝立命館高等学校</t>
  </si>
  <si>
    <t>賢明学院高等学校</t>
  </si>
  <si>
    <t>大阪商業大学堺高等学校</t>
  </si>
  <si>
    <t>羽衣学園高等学校</t>
  </si>
  <si>
    <t>清風南海高等学校</t>
  </si>
  <si>
    <t>近畿大学泉州高等学校</t>
  </si>
  <si>
    <t>金光大阪高等学校</t>
  </si>
  <si>
    <t>四天王寺羽曳丘高等学校</t>
  </si>
  <si>
    <t>大阪青凌高等学校</t>
  </si>
  <si>
    <t>金光八尾高等学校</t>
  </si>
  <si>
    <t>初芝富田林高等学校</t>
  </si>
  <si>
    <t>大阪桐蔭高等学校</t>
  </si>
  <si>
    <t>上宮太子高等学校</t>
  </si>
  <si>
    <t>大阪朝鮮高級学校</t>
  </si>
  <si>
    <t>帝塚山学院泉ヶ丘高等学校</t>
  </si>
  <si>
    <t>名称（4文字まで）</t>
    <rPh sb="0" eb="2">
      <t>メイショウ</t>
    </rPh>
    <rPh sb="4" eb="6">
      <t>モジ</t>
    </rPh>
    <phoneticPr fontId="2"/>
  </si>
  <si>
    <t>教天王寺</t>
    <rPh sb="0" eb="1">
      <t>キョウ</t>
    </rPh>
    <rPh sb="1" eb="4">
      <t>テンノウジ</t>
    </rPh>
    <phoneticPr fontId="2"/>
  </si>
  <si>
    <t>教大池田</t>
    <rPh sb="0" eb="1">
      <t>キョウ</t>
    </rPh>
    <rPh sb="1" eb="2">
      <t>ダイ</t>
    </rPh>
    <rPh sb="2" eb="4">
      <t>イケダ</t>
    </rPh>
    <phoneticPr fontId="2"/>
  </si>
  <si>
    <t>教大平野</t>
    <rPh sb="0" eb="1">
      <t>キョウ</t>
    </rPh>
    <rPh sb="1" eb="2">
      <t>ダイ</t>
    </rPh>
    <rPh sb="2" eb="4">
      <t>ヒラノ</t>
    </rPh>
    <phoneticPr fontId="2"/>
  </si>
  <si>
    <t>北つばさ</t>
    <rPh sb="0" eb="1">
      <t>キタ</t>
    </rPh>
    <phoneticPr fontId="2"/>
  </si>
  <si>
    <t>なみはや</t>
    <phoneticPr fontId="2"/>
  </si>
  <si>
    <t>枚なぎさ</t>
    <rPh sb="0" eb="1">
      <t>マイ</t>
    </rPh>
    <phoneticPr fontId="2"/>
  </si>
  <si>
    <t>みどり清</t>
    <rPh sb="3" eb="4">
      <t>セイ</t>
    </rPh>
    <phoneticPr fontId="2"/>
  </si>
  <si>
    <t>懐風館</t>
    <rPh sb="0" eb="1">
      <t>カイ</t>
    </rPh>
    <rPh sb="1" eb="2">
      <t>フウ</t>
    </rPh>
    <rPh sb="2" eb="3">
      <t>カン</t>
    </rPh>
    <phoneticPr fontId="2"/>
  </si>
  <si>
    <t>西野田工</t>
    <rPh sb="0" eb="1">
      <t>ニシ</t>
    </rPh>
    <rPh sb="1" eb="3">
      <t>ノダ</t>
    </rPh>
    <rPh sb="3" eb="4">
      <t>コウ</t>
    </rPh>
    <phoneticPr fontId="2"/>
  </si>
  <si>
    <t>淀川工</t>
    <rPh sb="0" eb="2">
      <t>ヨドガワ</t>
    </rPh>
    <rPh sb="2" eb="3">
      <t>コウ</t>
    </rPh>
    <phoneticPr fontId="2"/>
  </si>
  <si>
    <t>東住吉総</t>
    <rPh sb="0" eb="3">
      <t>ヒガシスミヨシ</t>
    </rPh>
    <rPh sb="3" eb="4">
      <t>ソウ</t>
    </rPh>
    <phoneticPr fontId="2"/>
  </si>
  <si>
    <t>今宮工</t>
    <rPh sb="0" eb="2">
      <t>イマミヤ</t>
    </rPh>
    <rPh sb="2" eb="3">
      <t>コウ</t>
    </rPh>
    <phoneticPr fontId="2"/>
  </si>
  <si>
    <t>藤井寺工</t>
    <rPh sb="0" eb="3">
      <t>フジイデラ</t>
    </rPh>
    <rPh sb="3" eb="4">
      <t>コウ</t>
    </rPh>
    <phoneticPr fontId="2"/>
  </si>
  <si>
    <t>茨木工</t>
    <rPh sb="0" eb="1">
      <t>イバラ</t>
    </rPh>
    <rPh sb="1" eb="2">
      <t>キ</t>
    </rPh>
    <rPh sb="2" eb="3">
      <t>コウ</t>
    </rPh>
    <phoneticPr fontId="2"/>
  </si>
  <si>
    <t>城東工</t>
    <rPh sb="0" eb="2">
      <t>ジョウトウ</t>
    </rPh>
    <rPh sb="2" eb="3">
      <t>コウ</t>
    </rPh>
    <phoneticPr fontId="2"/>
  </si>
  <si>
    <t>布施工</t>
    <rPh sb="0" eb="2">
      <t>フセ</t>
    </rPh>
    <rPh sb="2" eb="3">
      <t>コウ</t>
    </rPh>
    <phoneticPr fontId="2"/>
  </si>
  <si>
    <t>堺工</t>
    <rPh sb="0" eb="1">
      <t>サカイ</t>
    </rPh>
    <rPh sb="1" eb="2">
      <t>コウ</t>
    </rPh>
    <phoneticPr fontId="2"/>
  </si>
  <si>
    <t>佐野工</t>
    <rPh sb="0" eb="2">
      <t>サノ</t>
    </rPh>
    <rPh sb="2" eb="3">
      <t>コウ</t>
    </rPh>
    <phoneticPr fontId="2"/>
  </si>
  <si>
    <t>淀商</t>
    <rPh sb="0" eb="1">
      <t>ヨド</t>
    </rPh>
    <rPh sb="1" eb="2">
      <t>ショウ</t>
    </rPh>
    <phoneticPr fontId="2"/>
  </si>
  <si>
    <t>鶴見商</t>
    <rPh sb="0" eb="2">
      <t>ツルミ</t>
    </rPh>
    <rPh sb="2" eb="3">
      <t>ショウ</t>
    </rPh>
    <phoneticPr fontId="2"/>
  </si>
  <si>
    <t>住吉商</t>
    <rPh sb="0" eb="2">
      <t>スミヨシ</t>
    </rPh>
    <rPh sb="2" eb="3">
      <t>ショウ</t>
    </rPh>
    <phoneticPr fontId="2"/>
  </si>
  <si>
    <t>都島工</t>
    <rPh sb="0" eb="2">
      <t>ミヤコジマ</t>
    </rPh>
    <rPh sb="2" eb="3">
      <t>コウ</t>
    </rPh>
    <phoneticPr fontId="2"/>
  </si>
  <si>
    <t>咲くや</t>
    <rPh sb="0" eb="1">
      <t>サ</t>
    </rPh>
    <phoneticPr fontId="2"/>
  </si>
  <si>
    <t>泉尾工</t>
    <rPh sb="0" eb="2">
      <t>イズオ</t>
    </rPh>
    <rPh sb="2" eb="3">
      <t>コウ</t>
    </rPh>
    <phoneticPr fontId="2"/>
  </si>
  <si>
    <t>東淀工</t>
    <rPh sb="0" eb="1">
      <t>ヒガシ</t>
    </rPh>
    <rPh sb="1" eb="2">
      <t>ヨド</t>
    </rPh>
    <rPh sb="2" eb="3">
      <t>コウ</t>
    </rPh>
    <phoneticPr fontId="2"/>
  </si>
  <si>
    <t>生野工</t>
    <rPh sb="0" eb="2">
      <t>イクノ</t>
    </rPh>
    <rPh sb="2" eb="3">
      <t>コウ</t>
    </rPh>
    <phoneticPr fontId="2"/>
  </si>
  <si>
    <t>追大手前</t>
    <rPh sb="0" eb="1">
      <t>ツイ</t>
    </rPh>
    <rPh sb="1" eb="4">
      <t>オオテマエ</t>
    </rPh>
    <phoneticPr fontId="2"/>
  </si>
  <si>
    <t>星光学院</t>
    <rPh sb="0" eb="2">
      <t>セイコウ</t>
    </rPh>
    <rPh sb="2" eb="4">
      <t>ガクイン</t>
    </rPh>
    <phoneticPr fontId="2"/>
  </si>
  <si>
    <t>大阪夕陽</t>
    <rPh sb="0" eb="2">
      <t>オオサカ</t>
    </rPh>
    <rPh sb="2" eb="4">
      <t>ユウヒ</t>
    </rPh>
    <phoneticPr fontId="2"/>
  </si>
  <si>
    <t>好文学園</t>
    <rPh sb="0" eb="1">
      <t>コウ</t>
    </rPh>
    <rPh sb="1" eb="2">
      <t>ブン</t>
    </rPh>
    <rPh sb="2" eb="4">
      <t>ガクエン</t>
    </rPh>
    <phoneticPr fontId="2"/>
  </si>
  <si>
    <t>関大北陽</t>
    <rPh sb="0" eb="1">
      <t>セキ</t>
    </rPh>
    <rPh sb="1" eb="2">
      <t>ダイ</t>
    </rPh>
    <rPh sb="2" eb="3">
      <t>ホク</t>
    </rPh>
    <rPh sb="3" eb="4">
      <t>ヨウ</t>
    </rPh>
    <phoneticPr fontId="2"/>
  </si>
  <si>
    <t>成蹊女子</t>
    <rPh sb="0" eb="2">
      <t>セイケイ</t>
    </rPh>
    <rPh sb="2" eb="4">
      <t>ジョシ</t>
    </rPh>
    <phoneticPr fontId="2"/>
  </si>
  <si>
    <t>大阪信愛</t>
    <rPh sb="0" eb="2">
      <t>オオサカ</t>
    </rPh>
    <rPh sb="2" eb="4">
      <t>シンアイ</t>
    </rPh>
    <phoneticPr fontId="2"/>
  </si>
  <si>
    <t>大産大附</t>
    <rPh sb="0" eb="1">
      <t>ダイ</t>
    </rPh>
    <rPh sb="1" eb="2">
      <t>サン</t>
    </rPh>
    <rPh sb="2" eb="3">
      <t>ダイ</t>
    </rPh>
    <rPh sb="3" eb="4">
      <t>フ</t>
    </rPh>
    <phoneticPr fontId="2"/>
  </si>
  <si>
    <t>帝塚山</t>
    <rPh sb="0" eb="3">
      <t>テヅカヤマ</t>
    </rPh>
    <phoneticPr fontId="2"/>
  </si>
  <si>
    <t>箕面自由</t>
    <rPh sb="0" eb="2">
      <t>ミノオ</t>
    </rPh>
    <rPh sb="2" eb="4">
      <t>ジユウ</t>
    </rPh>
    <phoneticPr fontId="2"/>
  </si>
  <si>
    <t>関大一</t>
    <rPh sb="0" eb="1">
      <t>セキ</t>
    </rPh>
    <rPh sb="1" eb="3">
      <t>タイチ</t>
    </rPh>
    <phoneticPr fontId="2"/>
  </si>
  <si>
    <t>大阪学院</t>
    <rPh sb="0" eb="2">
      <t>オオサカ</t>
    </rPh>
    <rPh sb="2" eb="4">
      <t>ガクイン</t>
    </rPh>
    <phoneticPr fontId="2"/>
  </si>
  <si>
    <t>薫英</t>
    <rPh sb="0" eb="2">
      <t>クンエイ</t>
    </rPh>
    <phoneticPr fontId="2"/>
  </si>
  <si>
    <t>早摂陵</t>
    <rPh sb="0" eb="1">
      <t>ハヤ</t>
    </rPh>
    <rPh sb="1" eb="2">
      <t>セツ</t>
    </rPh>
    <rPh sb="2" eb="3">
      <t>リョウ</t>
    </rPh>
    <phoneticPr fontId="2"/>
  </si>
  <si>
    <t>追手門</t>
    <rPh sb="0" eb="2">
      <t>オッテ</t>
    </rPh>
    <rPh sb="2" eb="3">
      <t>モン</t>
    </rPh>
    <phoneticPr fontId="2"/>
  </si>
  <si>
    <t>電通大</t>
    <rPh sb="0" eb="1">
      <t>デン</t>
    </rPh>
    <rPh sb="1" eb="2">
      <t>ツウ</t>
    </rPh>
    <rPh sb="2" eb="3">
      <t>ダイ</t>
    </rPh>
    <phoneticPr fontId="2"/>
  </si>
  <si>
    <t>国際滝井</t>
    <rPh sb="0" eb="2">
      <t>コクサイ</t>
    </rPh>
    <rPh sb="2" eb="4">
      <t>タキイ</t>
    </rPh>
    <phoneticPr fontId="2"/>
  </si>
  <si>
    <t>同志社</t>
    <rPh sb="0" eb="3">
      <t>ドウシシャ</t>
    </rPh>
    <phoneticPr fontId="2"/>
  </si>
  <si>
    <t>常翔啓光</t>
    <rPh sb="0" eb="1">
      <t>ジョウ</t>
    </rPh>
    <rPh sb="1" eb="2">
      <t>ショウ</t>
    </rPh>
    <rPh sb="2" eb="3">
      <t>ケイ</t>
    </rPh>
    <rPh sb="3" eb="4">
      <t>コウ</t>
    </rPh>
    <phoneticPr fontId="2"/>
  </si>
  <si>
    <t>太成学院</t>
    <rPh sb="0" eb="1">
      <t>タイ</t>
    </rPh>
    <rPh sb="1" eb="2">
      <t>シゲル</t>
    </rPh>
    <rPh sb="2" eb="4">
      <t>ガクイン</t>
    </rPh>
    <phoneticPr fontId="2"/>
  </si>
  <si>
    <t>畷学園</t>
    <rPh sb="0" eb="1">
      <t>テツ</t>
    </rPh>
    <rPh sb="1" eb="3">
      <t>ガクエン</t>
    </rPh>
    <phoneticPr fontId="2"/>
  </si>
  <si>
    <t>近畿大附</t>
    <rPh sb="0" eb="2">
      <t>キンキ</t>
    </rPh>
    <rPh sb="2" eb="3">
      <t>オオ</t>
    </rPh>
    <rPh sb="3" eb="4">
      <t>フ</t>
    </rPh>
    <phoneticPr fontId="2"/>
  </si>
  <si>
    <t>大商大</t>
    <rPh sb="0" eb="1">
      <t>ダイ</t>
    </rPh>
    <rPh sb="1" eb="2">
      <t>ショウ</t>
    </rPh>
    <rPh sb="2" eb="3">
      <t>ダイ</t>
    </rPh>
    <phoneticPr fontId="2"/>
  </si>
  <si>
    <t>敬愛</t>
    <rPh sb="0" eb="2">
      <t>ケイアイ</t>
    </rPh>
    <phoneticPr fontId="2"/>
  </si>
  <si>
    <t>初芝立命</t>
    <rPh sb="0" eb="2">
      <t>ハツシバ</t>
    </rPh>
    <rPh sb="2" eb="4">
      <t>リツメイ</t>
    </rPh>
    <phoneticPr fontId="2"/>
  </si>
  <si>
    <t>大商大堺</t>
    <rPh sb="0" eb="1">
      <t>ダイ</t>
    </rPh>
    <rPh sb="1" eb="2">
      <t>ショウ</t>
    </rPh>
    <rPh sb="2" eb="3">
      <t>ダイ</t>
    </rPh>
    <rPh sb="3" eb="4">
      <t>サカイ</t>
    </rPh>
    <phoneticPr fontId="2"/>
  </si>
  <si>
    <t>近大泉州</t>
    <rPh sb="0" eb="1">
      <t>コン</t>
    </rPh>
    <rPh sb="1" eb="2">
      <t>マサル</t>
    </rPh>
    <rPh sb="2" eb="4">
      <t>センシュウ</t>
    </rPh>
    <phoneticPr fontId="2"/>
  </si>
  <si>
    <t>東海仰星</t>
    <rPh sb="0" eb="2">
      <t>トウカイ</t>
    </rPh>
    <rPh sb="2" eb="3">
      <t>ギョウ</t>
    </rPh>
    <rPh sb="3" eb="4">
      <t>セイ</t>
    </rPh>
    <phoneticPr fontId="2"/>
  </si>
  <si>
    <t>四天羽曳</t>
    <rPh sb="0" eb="2">
      <t>シテン</t>
    </rPh>
    <rPh sb="2" eb="4">
      <t>ハビキ</t>
    </rPh>
    <phoneticPr fontId="2"/>
  </si>
  <si>
    <t>帝泉ヶ丘</t>
    <rPh sb="0" eb="1">
      <t>ミカド</t>
    </rPh>
    <rPh sb="1" eb="4">
      <t>イズミガオカ</t>
    </rPh>
    <phoneticPr fontId="2"/>
  </si>
  <si>
    <t>藍野</t>
    <rPh sb="0" eb="2">
      <t>アイノ</t>
    </rPh>
    <phoneticPr fontId="2"/>
  </si>
  <si>
    <t>初富田林</t>
    <rPh sb="0" eb="1">
      <t>ショ</t>
    </rPh>
    <rPh sb="1" eb="4">
      <t>トンダバヤシ</t>
    </rPh>
    <phoneticPr fontId="2"/>
  </si>
  <si>
    <t>女学院</t>
    <rPh sb="0" eb="3">
      <t>ジョガクイン</t>
    </rPh>
    <phoneticPr fontId="2"/>
  </si>
  <si>
    <t>皐が丘</t>
    <rPh sb="0" eb="1">
      <t>サツキ</t>
    </rPh>
    <rPh sb="2" eb="3">
      <t>オカ</t>
    </rPh>
    <phoneticPr fontId="2"/>
  </si>
  <si>
    <t>だいせん</t>
    <phoneticPr fontId="2"/>
  </si>
  <si>
    <t>監督名（春）</t>
    <rPh sb="0" eb="2">
      <t>カントク</t>
    </rPh>
    <rPh sb="2" eb="3">
      <t>メイ</t>
    </rPh>
    <rPh sb="4" eb="5">
      <t>ハル</t>
    </rPh>
    <phoneticPr fontId="2"/>
  </si>
  <si>
    <t>監督名（夏）</t>
    <rPh sb="0" eb="2">
      <t>カントク</t>
    </rPh>
    <rPh sb="2" eb="3">
      <t>メイ</t>
    </rPh>
    <rPh sb="4" eb="5">
      <t>ナツ</t>
    </rPh>
    <phoneticPr fontId="2"/>
  </si>
  <si>
    <t>監督名（総体）</t>
    <rPh sb="0" eb="2">
      <t>カントク</t>
    </rPh>
    <rPh sb="2" eb="3">
      <t>メイ</t>
    </rPh>
    <rPh sb="4" eb="6">
      <t>ソウタイ</t>
    </rPh>
    <phoneticPr fontId="2"/>
  </si>
  <si>
    <t>顧問名（夏）</t>
    <rPh sb="0" eb="2">
      <t>コモン</t>
    </rPh>
    <rPh sb="2" eb="3">
      <t>メイ</t>
    </rPh>
    <rPh sb="4" eb="5">
      <t>ナツ</t>
    </rPh>
    <phoneticPr fontId="2"/>
  </si>
  <si>
    <t>顧問名（春）</t>
    <rPh sb="0" eb="2">
      <t>コモン</t>
    </rPh>
    <rPh sb="2" eb="3">
      <t>メイ</t>
    </rPh>
    <rPh sb="4" eb="5">
      <t>ハル</t>
    </rPh>
    <phoneticPr fontId="2"/>
  </si>
  <si>
    <t>顧問名（総体）</t>
    <rPh sb="0" eb="2">
      <t>コモン</t>
    </rPh>
    <rPh sb="2" eb="3">
      <t>メイ</t>
    </rPh>
    <rPh sb="4" eb="6">
      <t>ソウタイ</t>
    </rPh>
    <phoneticPr fontId="2"/>
  </si>
  <si>
    <t>学年</t>
    <rPh sb="0" eb="2">
      <t>ガクネン</t>
    </rPh>
    <phoneticPr fontId="2"/>
  </si>
  <si>
    <t>名称（領収証用）</t>
    <rPh sb="0" eb="2">
      <t>メイショウ</t>
    </rPh>
    <rPh sb="3" eb="6">
      <t>リョウシュウショウ</t>
    </rPh>
    <rPh sb="6" eb="7">
      <t>ヨウ</t>
    </rPh>
    <phoneticPr fontId="2"/>
  </si>
  <si>
    <t>教育大天王寺</t>
    <rPh sb="0" eb="3">
      <t>キョウイクダイ</t>
    </rPh>
    <rPh sb="3" eb="6">
      <t>テンノウジ</t>
    </rPh>
    <phoneticPr fontId="2"/>
  </si>
  <si>
    <t>教育大池田</t>
    <rPh sb="0" eb="3">
      <t>キョウイクダイ</t>
    </rPh>
    <rPh sb="3" eb="5">
      <t>イケダ</t>
    </rPh>
    <phoneticPr fontId="2"/>
  </si>
  <si>
    <t>高校</t>
    <rPh sb="0" eb="2">
      <t>コウコウ</t>
    </rPh>
    <phoneticPr fontId="2"/>
  </si>
  <si>
    <t>教育大平野</t>
    <rPh sb="0" eb="1">
      <t>キョウ</t>
    </rPh>
    <rPh sb="1" eb="2">
      <t>イク</t>
    </rPh>
    <rPh sb="2" eb="3">
      <t>ダイ</t>
    </rPh>
    <rPh sb="3" eb="5">
      <t>ヒラノ</t>
    </rPh>
    <phoneticPr fontId="2"/>
  </si>
  <si>
    <t>北摂つばさ</t>
    <rPh sb="0" eb="1">
      <t>キタ</t>
    </rPh>
    <rPh sb="1" eb="2">
      <t>セツ</t>
    </rPh>
    <phoneticPr fontId="2"/>
  </si>
  <si>
    <t>校舎</t>
    <rPh sb="0" eb="2">
      <t>コウシャ</t>
    </rPh>
    <phoneticPr fontId="2"/>
  </si>
  <si>
    <t>帝塚山泉ヶ丘</t>
    <rPh sb="0" eb="3">
      <t>テヅカヤマ</t>
    </rPh>
    <rPh sb="3" eb="6">
      <t>イズミガオカ</t>
    </rPh>
    <phoneticPr fontId="2"/>
  </si>
  <si>
    <t>初芝富田林</t>
    <rPh sb="0" eb="1">
      <t>ショ</t>
    </rPh>
    <rPh sb="1" eb="2">
      <t>シバ</t>
    </rPh>
    <rPh sb="2" eb="5">
      <t>トンダバヤシ</t>
    </rPh>
    <phoneticPr fontId="2"/>
  </si>
  <si>
    <t>四天寺羽曳丘</t>
    <rPh sb="0" eb="2">
      <t>シテン</t>
    </rPh>
    <rPh sb="2" eb="3">
      <t>テラ</t>
    </rPh>
    <rPh sb="3" eb="5">
      <t>ハビキ</t>
    </rPh>
    <rPh sb="5" eb="6">
      <t>オカ</t>
    </rPh>
    <phoneticPr fontId="2"/>
  </si>
  <si>
    <t>初芝立命館</t>
    <rPh sb="0" eb="2">
      <t>ハツシバ</t>
    </rPh>
    <rPh sb="2" eb="4">
      <t>リツメイ</t>
    </rPh>
    <rPh sb="4" eb="5">
      <t>カン</t>
    </rPh>
    <phoneticPr fontId="2"/>
  </si>
  <si>
    <t>同志社香里</t>
    <rPh sb="0" eb="3">
      <t>ドウシシャ</t>
    </rPh>
    <phoneticPr fontId="2"/>
  </si>
  <si>
    <t>大阪薫英女子</t>
    <rPh sb="0" eb="2">
      <t>オオサカ</t>
    </rPh>
    <rPh sb="2" eb="4">
      <t>クンエイ</t>
    </rPh>
    <rPh sb="4" eb="6">
      <t>ジョシ</t>
    </rPh>
    <phoneticPr fontId="2"/>
  </si>
  <si>
    <t>大阪商業大学</t>
    <rPh sb="0" eb="2">
      <t>オオサカ</t>
    </rPh>
    <rPh sb="2" eb="3">
      <t>ショウ</t>
    </rPh>
    <rPh sb="3" eb="4">
      <t>ギョウ</t>
    </rPh>
    <rPh sb="4" eb="6">
      <t>ダイガク</t>
    </rPh>
    <phoneticPr fontId="2"/>
  </si>
  <si>
    <t>様</t>
    <rPh sb="0" eb="1">
      <t>サマ</t>
    </rPh>
    <phoneticPr fontId="2"/>
  </si>
  <si>
    <t>年度</t>
    <rPh sb="0" eb="2">
      <t>ネンド</t>
    </rPh>
    <phoneticPr fontId="2"/>
  </si>
  <si>
    <t>監督名（ﾁｬﾚﾝｼﾞ）</t>
    <rPh sb="0" eb="2">
      <t>カントク</t>
    </rPh>
    <rPh sb="2" eb="3">
      <t>メイ</t>
    </rPh>
    <phoneticPr fontId="2"/>
  </si>
  <si>
    <t>リスト</t>
    <phoneticPr fontId="2"/>
  </si>
  <si>
    <t>顧問名（変更届）</t>
    <rPh sb="0" eb="2">
      <t>コモン</t>
    </rPh>
    <rPh sb="2" eb="3">
      <t>メイ</t>
    </rPh>
    <rPh sb="4" eb="7">
      <t>ヘンコウトドケ</t>
    </rPh>
    <phoneticPr fontId="2"/>
  </si>
  <si>
    <t>顧問名（ﾁｬﾚﾝｼﾞ）</t>
    <rPh sb="0" eb="2">
      <t>コモン</t>
    </rPh>
    <rPh sb="2" eb="3">
      <t>メイ</t>
    </rPh>
    <phoneticPr fontId="2"/>
  </si>
  <si>
    <t>★</t>
    <phoneticPr fontId="2"/>
  </si>
  <si>
    <t>　　　黄色の枠の中に入力してください。</t>
    <rPh sb="3" eb="5">
      <t>キイロ</t>
    </rPh>
    <rPh sb="6" eb="7">
      <t>ワク</t>
    </rPh>
    <rPh sb="8" eb="9">
      <t>ナカ</t>
    </rPh>
    <rPh sb="10" eb="12">
      <t>ニュウリョク</t>
    </rPh>
    <phoneticPr fontId="2"/>
  </si>
  <si>
    <t>※監督名や顧問名が「春」の監督名と異なるときは、直接枠の中に入力してください。</t>
    <rPh sb="1" eb="3">
      <t>カントク</t>
    </rPh>
    <rPh sb="3" eb="4">
      <t>メイ</t>
    </rPh>
    <rPh sb="5" eb="7">
      <t>コモン</t>
    </rPh>
    <rPh sb="7" eb="8">
      <t>メイ</t>
    </rPh>
    <rPh sb="10" eb="11">
      <t>ハル</t>
    </rPh>
    <rPh sb="13" eb="15">
      <t>カントク</t>
    </rPh>
    <rPh sb="15" eb="16">
      <t>メイ</t>
    </rPh>
    <rPh sb="17" eb="18">
      <t>コト</t>
    </rPh>
    <rPh sb="24" eb="26">
      <t>チョクセツ</t>
    </rPh>
    <rPh sb="26" eb="27">
      <t>ワク</t>
    </rPh>
    <rPh sb="28" eb="29">
      <t>ナカ</t>
    </rPh>
    <rPh sb="30" eb="32">
      <t>ニュウリョク</t>
    </rPh>
    <phoneticPr fontId="2"/>
  </si>
  <si>
    <t>※</t>
    <phoneticPr fontId="2"/>
  </si>
  <si>
    <t>門真なみはや</t>
    <rPh sb="0" eb="2">
      <t>カドマ</t>
    </rPh>
    <phoneticPr fontId="2"/>
  </si>
  <si>
    <t>枚方なぎさ</t>
    <rPh sb="0" eb="1">
      <t>マイ</t>
    </rPh>
    <rPh sb="1" eb="2">
      <t>カタ</t>
    </rPh>
    <phoneticPr fontId="2"/>
  </si>
  <si>
    <t>みどり清朋</t>
    <rPh sb="3" eb="4">
      <t>セイ</t>
    </rPh>
    <rPh sb="4" eb="5">
      <t>トモ</t>
    </rPh>
    <phoneticPr fontId="2"/>
  </si>
  <si>
    <t>北かわち皐が丘</t>
    <rPh sb="0" eb="1">
      <t>キタ</t>
    </rPh>
    <rPh sb="4" eb="5">
      <t>サツキ</t>
    </rPh>
    <rPh sb="6" eb="7">
      <t>オカ</t>
    </rPh>
    <phoneticPr fontId="2"/>
  </si>
  <si>
    <t>領収証の宛名</t>
    <rPh sb="0" eb="3">
      <t>リョウシュウショウ</t>
    </rPh>
    <rPh sb="4" eb="6">
      <t>アテナ</t>
    </rPh>
    <phoneticPr fontId="2"/>
  </si>
  <si>
    <t>りんくう翔南</t>
    <rPh sb="4" eb="5">
      <t>ショウ</t>
    </rPh>
    <rPh sb="5" eb="6">
      <t>ミナミ</t>
    </rPh>
    <phoneticPr fontId="2"/>
  </si>
  <si>
    <t>市立堺</t>
    <rPh sb="0" eb="2">
      <t>シリツ</t>
    </rPh>
    <rPh sb="2" eb="3">
      <t>サカイ</t>
    </rPh>
    <phoneticPr fontId="2"/>
  </si>
  <si>
    <t>帝塚山学院</t>
    <rPh sb="0" eb="3">
      <t>テヅカヤマ</t>
    </rPh>
    <rPh sb="3" eb="5">
      <t>ガクイン</t>
    </rPh>
    <phoneticPr fontId="2"/>
  </si>
  <si>
    <t>箕面自由学園</t>
    <rPh sb="0" eb="2">
      <t>ミノオ</t>
    </rPh>
    <rPh sb="2" eb="4">
      <t>ジユウ</t>
    </rPh>
    <rPh sb="4" eb="6">
      <t>ガクエン</t>
    </rPh>
    <phoneticPr fontId="2"/>
  </si>
  <si>
    <t>関西大学第一</t>
    <rPh sb="0" eb="2">
      <t>カンサイ</t>
    </rPh>
    <rPh sb="2" eb="4">
      <t>ダイガク</t>
    </rPh>
    <rPh sb="4" eb="6">
      <t>ダイイチ</t>
    </rPh>
    <phoneticPr fontId="2"/>
  </si>
  <si>
    <t>常翔啓光学園</t>
    <rPh sb="0" eb="1">
      <t>ジョウ</t>
    </rPh>
    <rPh sb="1" eb="2">
      <t>ショウ</t>
    </rPh>
    <rPh sb="2" eb="3">
      <t>ケイ</t>
    </rPh>
    <rPh sb="3" eb="4">
      <t>コウ</t>
    </rPh>
    <rPh sb="4" eb="6">
      <t>ガクエン</t>
    </rPh>
    <phoneticPr fontId="2"/>
  </si>
  <si>
    <t>太成学院大</t>
    <rPh sb="0" eb="1">
      <t>タイ</t>
    </rPh>
    <rPh sb="1" eb="2">
      <t>シゲル</t>
    </rPh>
    <rPh sb="2" eb="4">
      <t>ガクイン</t>
    </rPh>
    <rPh sb="4" eb="5">
      <t>ダイ</t>
    </rPh>
    <phoneticPr fontId="2"/>
  </si>
  <si>
    <t>学園</t>
    <rPh sb="0" eb="2">
      <t>ガクエン</t>
    </rPh>
    <phoneticPr fontId="2"/>
  </si>
  <si>
    <t>近畿大学附属</t>
    <rPh sb="0" eb="2">
      <t>キンキ</t>
    </rPh>
    <rPh sb="2" eb="3">
      <t>オオ</t>
    </rPh>
    <rPh sb="3" eb="4">
      <t>ガク</t>
    </rPh>
    <rPh sb="4" eb="6">
      <t>フゾク</t>
    </rPh>
    <phoneticPr fontId="2"/>
  </si>
  <si>
    <t>東海大仰星</t>
    <rPh sb="0" eb="2">
      <t>トウカイ</t>
    </rPh>
    <rPh sb="2" eb="3">
      <t>ダイ</t>
    </rPh>
    <rPh sb="3" eb="4">
      <t>ギョウ</t>
    </rPh>
    <rPh sb="4" eb="5">
      <t>セイ</t>
    </rPh>
    <phoneticPr fontId="2"/>
  </si>
  <si>
    <t>大体浪商</t>
    <rPh sb="0" eb="1">
      <t>オオ</t>
    </rPh>
    <rPh sb="1" eb="2">
      <t>タイ</t>
    </rPh>
    <rPh sb="2" eb="3">
      <t>ナミ</t>
    </rPh>
    <rPh sb="3" eb="4">
      <t>ショウ</t>
    </rPh>
    <phoneticPr fontId="2"/>
  </si>
  <si>
    <t>大体大浪商</t>
    <rPh sb="0" eb="1">
      <t>オオ</t>
    </rPh>
    <rPh sb="1" eb="2">
      <t>タイ</t>
    </rPh>
    <rPh sb="2" eb="3">
      <t>ダイ</t>
    </rPh>
    <rPh sb="3" eb="4">
      <t>ナミ</t>
    </rPh>
    <rPh sb="4" eb="5">
      <t>ショウ</t>
    </rPh>
    <phoneticPr fontId="2"/>
  </si>
  <si>
    <t>聴覚支援学校</t>
    <rPh sb="0" eb="2">
      <t>チョウカク</t>
    </rPh>
    <rPh sb="2" eb="4">
      <t>シエン</t>
    </rPh>
    <rPh sb="4" eb="6">
      <t>ガッコウ</t>
    </rPh>
    <phoneticPr fontId="2"/>
  </si>
  <si>
    <t>学校</t>
    <rPh sb="0" eb="2">
      <t>ガッコウ</t>
    </rPh>
    <phoneticPr fontId="2"/>
  </si>
  <si>
    <t>大阪星光学院</t>
    <rPh sb="0" eb="2">
      <t>オオサカ</t>
    </rPh>
    <rPh sb="2" eb="4">
      <t>セイコウ</t>
    </rPh>
    <rPh sb="4" eb="6">
      <t>ガクイン</t>
    </rPh>
    <phoneticPr fontId="2"/>
  </si>
  <si>
    <t>淀商業</t>
    <rPh sb="0" eb="1">
      <t>ヨド</t>
    </rPh>
    <rPh sb="1" eb="2">
      <t>ショウ</t>
    </rPh>
    <rPh sb="2" eb="3">
      <t>ギョウ</t>
    </rPh>
    <phoneticPr fontId="2"/>
  </si>
  <si>
    <t>鶴見商業</t>
    <rPh sb="0" eb="2">
      <t>ツルミ</t>
    </rPh>
    <rPh sb="2" eb="3">
      <t>ショウ</t>
    </rPh>
    <rPh sb="3" eb="4">
      <t>ギョウ</t>
    </rPh>
    <phoneticPr fontId="2"/>
  </si>
  <si>
    <t>住吉商業</t>
    <rPh sb="0" eb="2">
      <t>スミヨシ</t>
    </rPh>
    <rPh sb="2" eb="3">
      <t>ショウ</t>
    </rPh>
    <rPh sb="3" eb="4">
      <t>ギョウ</t>
    </rPh>
    <phoneticPr fontId="2"/>
  </si>
  <si>
    <t>都島工業</t>
    <rPh sb="0" eb="2">
      <t>ミヤコジマ</t>
    </rPh>
    <rPh sb="2" eb="3">
      <t>コウ</t>
    </rPh>
    <rPh sb="3" eb="4">
      <t>ギョウ</t>
    </rPh>
    <phoneticPr fontId="2"/>
  </si>
  <si>
    <t>咲くやこの花</t>
    <rPh sb="0" eb="1">
      <t>サ</t>
    </rPh>
    <rPh sb="5" eb="6">
      <t>ハナ</t>
    </rPh>
    <phoneticPr fontId="2"/>
  </si>
  <si>
    <t>泉尾工業</t>
    <rPh sb="0" eb="2">
      <t>イズオ</t>
    </rPh>
    <rPh sb="2" eb="3">
      <t>コウ</t>
    </rPh>
    <rPh sb="3" eb="4">
      <t>ギョウ</t>
    </rPh>
    <phoneticPr fontId="2"/>
  </si>
  <si>
    <t>東淀工業</t>
    <rPh sb="0" eb="1">
      <t>ヒガシ</t>
    </rPh>
    <rPh sb="1" eb="2">
      <t>ヨド</t>
    </rPh>
    <rPh sb="2" eb="3">
      <t>コウ</t>
    </rPh>
    <rPh sb="3" eb="4">
      <t>ギョウ</t>
    </rPh>
    <phoneticPr fontId="2"/>
  </si>
  <si>
    <t>生野工業</t>
    <rPh sb="0" eb="2">
      <t>イクノ</t>
    </rPh>
    <rPh sb="2" eb="3">
      <t>コウ</t>
    </rPh>
    <rPh sb="3" eb="4">
      <t>ギョウ</t>
    </rPh>
    <phoneticPr fontId="2"/>
  </si>
  <si>
    <t>西野田工科</t>
    <rPh sb="0" eb="1">
      <t>ニシ</t>
    </rPh>
    <rPh sb="1" eb="3">
      <t>ノダ</t>
    </rPh>
    <rPh sb="3" eb="4">
      <t>コウ</t>
    </rPh>
    <rPh sb="4" eb="5">
      <t>カ</t>
    </rPh>
    <phoneticPr fontId="2"/>
  </si>
  <si>
    <t>淀川工科</t>
    <rPh sb="0" eb="2">
      <t>ヨドガワ</t>
    </rPh>
    <rPh sb="2" eb="3">
      <t>コウ</t>
    </rPh>
    <rPh sb="3" eb="4">
      <t>カ</t>
    </rPh>
    <phoneticPr fontId="2"/>
  </si>
  <si>
    <t>今宮工科</t>
    <rPh sb="0" eb="2">
      <t>イマミヤ</t>
    </rPh>
    <rPh sb="2" eb="3">
      <t>コウ</t>
    </rPh>
    <rPh sb="3" eb="4">
      <t>カ</t>
    </rPh>
    <phoneticPr fontId="2"/>
  </si>
  <si>
    <t>茨木工科</t>
    <rPh sb="0" eb="1">
      <t>イバラ</t>
    </rPh>
    <rPh sb="1" eb="2">
      <t>キ</t>
    </rPh>
    <rPh sb="2" eb="3">
      <t>コウ</t>
    </rPh>
    <rPh sb="3" eb="4">
      <t>カ</t>
    </rPh>
    <phoneticPr fontId="2"/>
  </si>
  <si>
    <t>城東工科</t>
    <rPh sb="0" eb="2">
      <t>ジョウトウ</t>
    </rPh>
    <rPh sb="2" eb="3">
      <t>コウ</t>
    </rPh>
    <rPh sb="3" eb="4">
      <t>カ</t>
    </rPh>
    <phoneticPr fontId="2"/>
  </si>
  <si>
    <t>布施工科</t>
    <rPh sb="0" eb="2">
      <t>フセ</t>
    </rPh>
    <rPh sb="2" eb="3">
      <t>コウ</t>
    </rPh>
    <rPh sb="3" eb="4">
      <t>カ</t>
    </rPh>
    <phoneticPr fontId="2"/>
  </si>
  <si>
    <t>藤井寺工科</t>
    <rPh sb="0" eb="3">
      <t>フジイデラ</t>
    </rPh>
    <rPh sb="3" eb="4">
      <t>コウ</t>
    </rPh>
    <rPh sb="4" eb="5">
      <t>カ</t>
    </rPh>
    <phoneticPr fontId="2"/>
  </si>
  <si>
    <t>堺工科</t>
    <rPh sb="0" eb="1">
      <t>サカイ</t>
    </rPh>
    <rPh sb="1" eb="2">
      <t>コウ</t>
    </rPh>
    <rPh sb="2" eb="3">
      <t>カ</t>
    </rPh>
    <phoneticPr fontId="2"/>
  </si>
  <si>
    <t>佐野工科</t>
    <rPh sb="0" eb="2">
      <t>サノ</t>
    </rPh>
    <rPh sb="2" eb="3">
      <t>コウ</t>
    </rPh>
    <rPh sb="3" eb="4">
      <t>カ</t>
    </rPh>
    <phoneticPr fontId="2"/>
  </si>
  <si>
    <t>大阪女学院</t>
    <rPh sb="0" eb="2">
      <t>オオサカ</t>
    </rPh>
    <rPh sb="2" eb="5">
      <t>ジョガクイン</t>
    </rPh>
    <phoneticPr fontId="2"/>
  </si>
  <si>
    <t>大阪夕陽丘学園</t>
    <rPh sb="0" eb="2">
      <t>オオサカ</t>
    </rPh>
    <rPh sb="2" eb="4">
      <t>ユウヒ</t>
    </rPh>
    <rPh sb="4" eb="5">
      <t>オカ</t>
    </rPh>
    <rPh sb="5" eb="7">
      <t>ガクエン</t>
    </rPh>
    <phoneticPr fontId="2"/>
  </si>
  <si>
    <t>監督名（選抜S）</t>
    <rPh sb="0" eb="2">
      <t>カントク</t>
    </rPh>
    <rPh sb="2" eb="3">
      <t>メイ</t>
    </rPh>
    <rPh sb="4" eb="6">
      <t>センバツ</t>
    </rPh>
    <phoneticPr fontId="2"/>
  </si>
  <si>
    <t>顧問名（選抜S）</t>
    <rPh sb="0" eb="2">
      <t>コモン</t>
    </rPh>
    <rPh sb="2" eb="3">
      <t>メイ</t>
    </rPh>
    <rPh sb="4" eb="6">
      <t>センバツ</t>
    </rPh>
    <phoneticPr fontId="2"/>
  </si>
  <si>
    <t>りんくう</t>
    <phoneticPr fontId="2"/>
  </si>
  <si>
    <t>プール</t>
    <phoneticPr fontId="2"/>
  </si>
  <si>
    <t>大阪市立</t>
    <rPh sb="0" eb="2">
      <t>オオサカ</t>
    </rPh>
    <rPh sb="2" eb="4">
      <t>イチリツ</t>
    </rPh>
    <phoneticPr fontId="2"/>
  </si>
  <si>
    <t>岸和田産</t>
    <rPh sb="0" eb="3">
      <t>キシワダ</t>
    </rPh>
    <rPh sb="3" eb="4">
      <t>サン</t>
    </rPh>
    <phoneticPr fontId="2"/>
  </si>
  <si>
    <t>岸和田産業</t>
    <rPh sb="0" eb="3">
      <t>キシワダ</t>
    </rPh>
    <rPh sb="3" eb="4">
      <t>サン</t>
    </rPh>
    <rPh sb="4" eb="5">
      <t>ギョウ</t>
    </rPh>
    <phoneticPr fontId="2"/>
  </si>
  <si>
    <t>追手門大手前</t>
    <rPh sb="0" eb="1">
      <t>ツイ</t>
    </rPh>
    <rPh sb="1" eb="2">
      <t>テ</t>
    </rPh>
    <rPh sb="2" eb="3">
      <t>モン</t>
    </rPh>
    <rPh sb="3" eb="6">
      <t>オオテマエ</t>
    </rPh>
    <phoneticPr fontId="2"/>
  </si>
  <si>
    <t>東住吉総合</t>
    <rPh sb="0" eb="3">
      <t>ヒガシスミヨシ</t>
    </rPh>
    <rPh sb="3" eb="4">
      <t>ソウ</t>
    </rPh>
    <rPh sb="4" eb="5">
      <t>ゴウ</t>
    </rPh>
    <phoneticPr fontId="2"/>
  </si>
  <si>
    <t>大阪商業大学堺</t>
    <rPh sb="0" eb="2">
      <t>オオサカ</t>
    </rPh>
    <rPh sb="2" eb="3">
      <t>ショウ</t>
    </rPh>
    <rPh sb="3" eb="4">
      <t>ギョウ</t>
    </rPh>
    <rPh sb="4" eb="6">
      <t>ダイガク</t>
    </rPh>
    <rPh sb="6" eb="7">
      <t>サカイ</t>
    </rPh>
    <phoneticPr fontId="2"/>
  </si>
  <si>
    <t>柏原</t>
    <rPh sb="0" eb="2">
      <t>カシワラ</t>
    </rPh>
    <phoneticPr fontId="2"/>
  </si>
  <si>
    <t>東大阪大学柏原</t>
    <rPh sb="0" eb="1">
      <t>ヒガシ</t>
    </rPh>
    <rPh sb="1" eb="3">
      <t>オオサカ</t>
    </rPh>
    <rPh sb="3" eb="4">
      <t>ダイ</t>
    </rPh>
    <rPh sb="4" eb="5">
      <t>ガク</t>
    </rPh>
    <rPh sb="5" eb="7">
      <t>カシワラ</t>
    </rPh>
    <phoneticPr fontId="2"/>
  </si>
  <si>
    <t>東大阪大学敬愛</t>
    <rPh sb="0" eb="3">
      <t>ヒガシオオサカ</t>
    </rPh>
    <rPh sb="3" eb="4">
      <t>ダイ</t>
    </rPh>
    <rPh sb="4" eb="5">
      <t>ガク</t>
    </rPh>
    <rPh sb="5" eb="7">
      <t>ケイアイ</t>
    </rPh>
    <phoneticPr fontId="2"/>
  </si>
  <si>
    <t>近畿大学泉州</t>
    <rPh sb="0" eb="2">
      <t>キンキ</t>
    </rPh>
    <rPh sb="2" eb="3">
      <t>マサル</t>
    </rPh>
    <rPh sb="3" eb="4">
      <t>ガク</t>
    </rPh>
    <rPh sb="4" eb="6">
      <t>センシュウ</t>
    </rPh>
    <phoneticPr fontId="2"/>
  </si>
  <si>
    <t>関西大学北陽</t>
    <rPh sb="0" eb="1">
      <t>セキ</t>
    </rPh>
    <rPh sb="1" eb="2">
      <t>ニシ</t>
    </rPh>
    <rPh sb="2" eb="3">
      <t>ダイ</t>
    </rPh>
    <rPh sb="3" eb="4">
      <t>ガク</t>
    </rPh>
    <rPh sb="4" eb="5">
      <t>ホク</t>
    </rPh>
    <rPh sb="5" eb="6">
      <t>ヨウ</t>
    </rPh>
    <phoneticPr fontId="2"/>
  </si>
  <si>
    <t>中央</t>
    <rPh sb="0" eb="2">
      <t>チュウオウ</t>
    </rPh>
    <phoneticPr fontId="2"/>
  </si>
  <si>
    <t>日付になります</t>
    <rPh sb="0" eb="2">
      <t>ヒヅケ</t>
    </rPh>
    <phoneticPr fontId="2"/>
  </si>
  <si>
    <t>申込書の日付は、このファイルを開いた</t>
    <rPh sb="0" eb="3">
      <t>モウシコミショ</t>
    </rPh>
    <rPh sb="4" eb="6">
      <t>ヒヅケ</t>
    </rPh>
    <rPh sb="15" eb="16">
      <t>ヒラ</t>
    </rPh>
    <phoneticPr fontId="2"/>
  </si>
  <si>
    <t>府立大学高専</t>
    <rPh sb="0" eb="2">
      <t>フリツ</t>
    </rPh>
    <rPh sb="2" eb="4">
      <t>ダイガク</t>
    </rPh>
    <rPh sb="4" eb="6">
      <t>コウセン</t>
    </rPh>
    <phoneticPr fontId="2"/>
  </si>
  <si>
    <t>大阪府教育センター附属高等学校</t>
    <rPh sb="3" eb="5">
      <t>キョウイク</t>
    </rPh>
    <rPh sb="9" eb="11">
      <t>フゾク</t>
    </rPh>
    <phoneticPr fontId="2"/>
  </si>
  <si>
    <t>大阪府立視覚支援学校</t>
    <rPh sb="4" eb="6">
      <t>シカク</t>
    </rPh>
    <rPh sb="6" eb="8">
      <t>シエン</t>
    </rPh>
    <phoneticPr fontId="2"/>
  </si>
  <si>
    <t>大阪府立大学工業高等専門学校</t>
    <rPh sb="4" eb="6">
      <t>ダイガク</t>
    </rPh>
    <rPh sb="7" eb="8">
      <t>ギョウ</t>
    </rPh>
    <phoneticPr fontId="2"/>
  </si>
  <si>
    <t>大阪市立大阪ビジネスフロンティア高等学校</t>
    <rPh sb="4" eb="6">
      <t>オオサカ</t>
    </rPh>
    <phoneticPr fontId="2"/>
  </si>
  <si>
    <t>大阪市立聴覚特別支援学校</t>
    <rPh sb="4" eb="6">
      <t>チョウカク</t>
    </rPh>
    <rPh sb="6" eb="8">
      <t>トクベツ</t>
    </rPh>
    <rPh sb="8" eb="10">
      <t>シエン</t>
    </rPh>
    <phoneticPr fontId="2"/>
  </si>
  <si>
    <t>大阪市立中央高等学校</t>
  </si>
  <si>
    <t>大阪学芸高等学校</t>
    <rPh sb="4" eb="6">
      <t>コウトウ</t>
    </rPh>
    <phoneticPr fontId="2"/>
  </si>
  <si>
    <t>大阪電気通信大学高等学校</t>
  </si>
  <si>
    <t>同志社香里高等学校</t>
  </si>
  <si>
    <t>東大阪敬愛高等学校</t>
  </si>
  <si>
    <t>大阪体育大学浪商高等学校</t>
  </si>
  <si>
    <t>金剛学園高等学校</t>
    <rPh sb="0" eb="2">
      <t>コンゴウ</t>
    </rPh>
    <rPh sb="2" eb="4">
      <t>ガクエン</t>
    </rPh>
    <rPh sb="4" eb="6">
      <t>コウトウ</t>
    </rPh>
    <rPh sb="6" eb="8">
      <t>ガッコウ</t>
    </rPh>
    <phoneticPr fontId="2"/>
  </si>
  <si>
    <t>教育センター附属</t>
    <rPh sb="0" eb="2">
      <t>キョウイク</t>
    </rPh>
    <rPh sb="6" eb="8">
      <t>フゾク</t>
    </rPh>
    <phoneticPr fontId="2"/>
  </si>
  <si>
    <t>市立聴覚</t>
    <rPh sb="0" eb="1">
      <t>シ</t>
    </rPh>
    <rPh sb="1" eb="2">
      <t>リツ</t>
    </rPh>
    <rPh sb="2" eb="4">
      <t>チョウカク</t>
    </rPh>
    <phoneticPr fontId="2"/>
  </si>
  <si>
    <t>市立聴覚支援</t>
    <rPh sb="0" eb="2">
      <t>イチリツ</t>
    </rPh>
    <rPh sb="2" eb="4">
      <t>チョウカク</t>
    </rPh>
    <rPh sb="4" eb="6">
      <t>シエン</t>
    </rPh>
    <phoneticPr fontId="2"/>
  </si>
  <si>
    <t>府立視覚</t>
    <rPh sb="0" eb="2">
      <t>フリツ</t>
    </rPh>
    <rPh sb="2" eb="4">
      <t>シカク</t>
    </rPh>
    <phoneticPr fontId="2"/>
  </si>
  <si>
    <t>府立視覚支援</t>
    <rPh sb="0" eb="2">
      <t>フリツ</t>
    </rPh>
    <rPh sb="2" eb="4">
      <t>シカク</t>
    </rPh>
    <rPh sb="4" eb="6">
      <t>シエン</t>
    </rPh>
    <phoneticPr fontId="2"/>
  </si>
  <si>
    <t>OBF</t>
    <phoneticPr fontId="2"/>
  </si>
  <si>
    <t>ビジネスフロンティア</t>
    <phoneticPr fontId="2"/>
  </si>
  <si>
    <t>偕星学園</t>
    <rPh sb="0" eb="2">
      <t>カイセイ</t>
    </rPh>
    <rPh sb="2" eb="4">
      <t>ガクエン</t>
    </rPh>
    <phoneticPr fontId="2"/>
  </si>
  <si>
    <t>プール学院</t>
    <rPh sb="3" eb="5">
      <t>ガクイン</t>
    </rPh>
    <phoneticPr fontId="2"/>
  </si>
  <si>
    <t>大阪暁光高等学校</t>
    <rPh sb="0" eb="2">
      <t>オオサカ</t>
    </rPh>
    <rPh sb="2" eb="4">
      <t>ギョウコウ</t>
    </rPh>
    <phoneticPr fontId="2"/>
  </si>
  <si>
    <t>大阪暁光</t>
    <rPh sb="0" eb="4">
      <t>オオサカギョウコウ</t>
    </rPh>
    <phoneticPr fontId="2"/>
  </si>
  <si>
    <t>香ヶ丘リベルテ高等学校</t>
    <rPh sb="0" eb="3">
      <t>カオリガオカ</t>
    </rPh>
    <phoneticPr fontId="2"/>
  </si>
  <si>
    <t>香ヶ丘リベルテ</t>
    <rPh sb="0" eb="3">
      <t>カオリガオカ</t>
    </rPh>
    <phoneticPr fontId="2"/>
  </si>
  <si>
    <t>関西学院千里国際学園高等部</t>
    <rPh sb="0" eb="4">
      <t>カンセイガクイン</t>
    </rPh>
    <rPh sb="4" eb="6">
      <t>センリ</t>
    </rPh>
    <rPh sb="6" eb="8">
      <t>コクサイ</t>
    </rPh>
    <rPh sb="8" eb="10">
      <t>ガクエン</t>
    </rPh>
    <rPh sb="12" eb="13">
      <t>ブ</t>
    </rPh>
    <phoneticPr fontId="2"/>
  </si>
  <si>
    <t>金剛学園</t>
    <rPh sb="0" eb="2">
      <t>コンゴウ</t>
    </rPh>
    <rPh sb="2" eb="4">
      <t>ガクエン</t>
    </rPh>
    <phoneticPr fontId="2"/>
  </si>
  <si>
    <t>千里国際</t>
    <rPh sb="0" eb="2">
      <t>センリ</t>
    </rPh>
    <rPh sb="2" eb="4">
      <t>コクサイ</t>
    </rPh>
    <phoneticPr fontId="2"/>
  </si>
  <si>
    <t>学芸中教</t>
    <phoneticPr fontId="2"/>
  </si>
  <si>
    <t>大阪学芸中等</t>
    <phoneticPr fontId="2"/>
  </si>
  <si>
    <t>教育学校</t>
  </si>
  <si>
    <t>千里国際学園</t>
    <rPh sb="0" eb="2">
      <t>センリ</t>
    </rPh>
    <rPh sb="2" eb="4">
      <t>コクサイ</t>
    </rPh>
    <rPh sb="4" eb="6">
      <t>ガクエン</t>
    </rPh>
    <phoneticPr fontId="2"/>
  </si>
  <si>
    <t>高等部</t>
    <phoneticPr fontId="2"/>
  </si>
  <si>
    <t>国大和田</t>
    <rPh sb="0" eb="1">
      <t>クニ</t>
    </rPh>
    <rPh sb="1" eb="4">
      <t>オオワダ</t>
    </rPh>
    <phoneticPr fontId="2"/>
  </si>
  <si>
    <t>センター</t>
    <phoneticPr fontId="2"/>
  </si>
  <si>
    <t>東海大学付属仰星高等学校</t>
    <rPh sb="4" eb="6">
      <t>フゾク</t>
    </rPh>
    <phoneticPr fontId="2"/>
  </si>
  <si>
    <t>あべの翔学</t>
    <rPh sb="3" eb="5">
      <t>ショウガク</t>
    </rPh>
    <phoneticPr fontId="2"/>
  </si>
  <si>
    <t>あべの翔</t>
    <rPh sb="3" eb="4">
      <t>ショウ</t>
    </rPh>
    <phoneticPr fontId="2"/>
  </si>
  <si>
    <t>府大高専</t>
    <rPh sb="0" eb="2">
      <t>フダイ</t>
    </rPh>
    <rPh sb="2" eb="4">
      <t>コウセン</t>
    </rPh>
    <phoneticPr fontId="2"/>
  </si>
  <si>
    <t>監督名（秋）</t>
    <rPh sb="0" eb="2">
      <t>カントク</t>
    </rPh>
    <rPh sb="2" eb="3">
      <t>メイ</t>
    </rPh>
    <rPh sb="4" eb="5">
      <t>アキ</t>
    </rPh>
    <phoneticPr fontId="2"/>
  </si>
  <si>
    <t>顧問名（秋）</t>
    <rPh sb="0" eb="2">
      <t>コモン</t>
    </rPh>
    <rPh sb="2" eb="3">
      <t>メイ</t>
    </rPh>
    <rPh sb="4" eb="5">
      <t>アキ</t>
    </rPh>
    <phoneticPr fontId="2"/>
  </si>
  <si>
    <t>監督名（協賛）</t>
    <rPh sb="0" eb="2">
      <t>カントク</t>
    </rPh>
    <rPh sb="2" eb="3">
      <t>メイ</t>
    </rPh>
    <rPh sb="4" eb="6">
      <t>キョウサン</t>
    </rPh>
    <phoneticPr fontId="2"/>
  </si>
  <si>
    <t>顧問名（協賛）</t>
    <rPh sb="0" eb="2">
      <t>コモン</t>
    </rPh>
    <rPh sb="2" eb="3">
      <t>メイ</t>
    </rPh>
    <rPh sb="4" eb="6">
      <t>キョウサン</t>
    </rPh>
    <phoneticPr fontId="2"/>
  </si>
  <si>
    <t>アナン学園高等学校</t>
    <rPh sb="3" eb="5">
      <t>ガクエン</t>
    </rPh>
    <phoneticPr fontId="2"/>
  </si>
  <si>
    <t>アナン</t>
    <phoneticPr fontId="2"/>
  </si>
  <si>
    <t>アナン学園</t>
    <rPh sb="3" eb="5">
      <t>ガクエン</t>
    </rPh>
    <phoneticPr fontId="2"/>
  </si>
  <si>
    <t>大阪府立高等学校</t>
  </si>
  <si>
    <t>大阪府立懐風館高等学校</t>
  </si>
  <si>
    <t>大阪府立りんくう翔南高等学校</t>
  </si>
  <si>
    <t>大阪市立盲高等学校</t>
  </si>
  <si>
    <t>大阪偕星学園高等学校</t>
    <rPh sb="0" eb="2">
      <t>オオサカ</t>
    </rPh>
    <rPh sb="2" eb="4">
      <t>カイセイ</t>
    </rPh>
    <rPh sb="4" eb="6">
      <t>ガクエン</t>
    </rPh>
    <phoneticPr fontId="2"/>
  </si>
  <si>
    <t>あべの翔学高等学校</t>
    <rPh sb="3" eb="5">
      <t>ショウガク</t>
    </rPh>
    <phoneticPr fontId="2"/>
  </si>
  <si>
    <t>アサンプション国際高等学校</t>
  </si>
  <si>
    <t>香里ヌヴェール学院高等学校</t>
    <rPh sb="0" eb="2">
      <t>カオリ</t>
    </rPh>
    <phoneticPr fontId="2"/>
  </si>
  <si>
    <t>大阪緑涼高等学校</t>
  </si>
  <si>
    <t>藍野高等学校</t>
  </si>
  <si>
    <t>長尾谷高等学校</t>
    <rPh sb="0" eb="2">
      <t>ナガオ</t>
    </rPh>
    <rPh sb="2" eb="3">
      <t>ダニ</t>
    </rPh>
    <rPh sb="3" eb="5">
      <t>コウトウ</t>
    </rPh>
    <rPh sb="5" eb="7">
      <t>ガッコウ</t>
    </rPh>
    <phoneticPr fontId="2"/>
  </si>
  <si>
    <t>クラーク記念国際高等学校</t>
    <rPh sb="4" eb="6">
      <t>キネン</t>
    </rPh>
    <rPh sb="6" eb="8">
      <t>コクサイ</t>
    </rPh>
    <rPh sb="8" eb="10">
      <t>コウトウ</t>
    </rPh>
    <rPh sb="10" eb="12">
      <t>ガッコウ</t>
    </rPh>
    <phoneticPr fontId="2"/>
  </si>
  <si>
    <t>向陽台高等学校</t>
    <rPh sb="0" eb="3">
      <t>コウヨウダイ</t>
    </rPh>
    <rPh sb="3" eb="5">
      <t>コウトウ</t>
    </rPh>
    <rPh sb="5" eb="7">
      <t>ガッコウ</t>
    </rPh>
    <phoneticPr fontId="2"/>
  </si>
  <si>
    <t>大阪府立なにわ高等支援学校</t>
    <rPh sb="0" eb="2">
      <t>オオサカ</t>
    </rPh>
    <rPh sb="2" eb="4">
      <t>フリツ</t>
    </rPh>
    <rPh sb="7" eb="9">
      <t>コウトウ</t>
    </rPh>
    <rPh sb="9" eb="11">
      <t>シエン</t>
    </rPh>
    <rPh sb="11" eb="13">
      <t>ガッコウ</t>
    </rPh>
    <phoneticPr fontId="2"/>
  </si>
  <si>
    <t>近畿情報高等学校</t>
    <rPh sb="0" eb="2">
      <t>キンキ</t>
    </rPh>
    <rPh sb="2" eb="4">
      <t>ジョウホウ</t>
    </rPh>
    <rPh sb="4" eb="6">
      <t>コウトウ</t>
    </rPh>
    <rPh sb="6" eb="8">
      <t>ガッコウ</t>
    </rPh>
    <phoneticPr fontId="2"/>
  </si>
  <si>
    <t>アサンプ</t>
    <phoneticPr fontId="2"/>
  </si>
  <si>
    <t>アサンプション国際</t>
    <rPh sb="7" eb="9">
      <t>コクサイ</t>
    </rPh>
    <phoneticPr fontId="2"/>
  </si>
  <si>
    <t>ヌヴェール</t>
    <phoneticPr fontId="2"/>
  </si>
  <si>
    <t>香里ヌヴェール学院</t>
    <rPh sb="0" eb="2">
      <t>カオリ</t>
    </rPh>
    <rPh sb="7" eb="9">
      <t>ガクイン</t>
    </rPh>
    <phoneticPr fontId="2"/>
  </si>
  <si>
    <t>長尾谷</t>
    <rPh sb="0" eb="2">
      <t>ナガオ</t>
    </rPh>
    <rPh sb="2" eb="3">
      <t>ダニ</t>
    </rPh>
    <phoneticPr fontId="2"/>
  </si>
  <si>
    <t>クラーク記念国際</t>
    <rPh sb="4" eb="6">
      <t>キネン</t>
    </rPh>
    <rPh sb="6" eb="8">
      <t>コクサイ</t>
    </rPh>
    <phoneticPr fontId="2"/>
  </si>
  <si>
    <t>向陽台</t>
    <rPh sb="0" eb="3">
      <t>コウヨウダイ</t>
    </rPh>
    <phoneticPr fontId="2"/>
  </si>
  <si>
    <t>なにわ高等支援</t>
    <rPh sb="3" eb="5">
      <t>コウトウ</t>
    </rPh>
    <rPh sb="5" eb="7">
      <t>シエン</t>
    </rPh>
    <phoneticPr fontId="2"/>
  </si>
  <si>
    <t>近畿情報</t>
    <rPh sb="0" eb="2">
      <t>キンキ</t>
    </rPh>
    <rPh sb="2" eb="4">
      <t>ジョウホウ</t>
    </rPh>
    <phoneticPr fontId="2"/>
  </si>
  <si>
    <t>クラーク</t>
    <phoneticPr fontId="2"/>
  </si>
  <si>
    <t>なにわ支</t>
    <rPh sb="3" eb="4">
      <t>シ</t>
    </rPh>
    <phoneticPr fontId="2"/>
  </si>
  <si>
    <t>リベルテ</t>
    <phoneticPr fontId="2"/>
  </si>
  <si>
    <t>大阪緑涼</t>
    <rPh sb="0" eb="2">
      <t>オオサカ</t>
    </rPh>
    <rPh sb="2" eb="3">
      <t>リョク</t>
    </rPh>
    <rPh sb="3" eb="4">
      <t>リョウ</t>
    </rPh>
    <phoneticPr fontId="2"/>
  </si>
  <si>
    <t>顧問連絡先</t>
    <rPh sb="0" eb="2">
      <t>コモン</t>
    </rPh>
    <rPh sb="2" eb="5">
      <t>レンラクサキ</t>
    </rPh>
    <phoneticPr fontId="2"/>
  </si>
  <si>
    <t>※顧問とは申込の責任者となります。申込のあと、問合せをする場合がありますので連絡が取れる様にしておいて下さい。</t>
    <rPh sb="1" eb="3">
      <t>コモン</t>
    </rPh>
    <rPh sb="5" eb="7">
      <t>モウシコミ</t>
    </rPh>
    <rPh sb="8" eb="11">
      <t>セキニンシャ</t>
    </rPh>
    <rPh sb="17" eb="19">
      <t>モウシコミ</t>
    </rPh>
    <rPh sb="23" eb="25">
      <t>トイアワ</t>
    </rPh>
    <rPh sb="29" eb="31">
      <t>バアイ</t>
    </rPh>
    <rPh sb="38" eb="40">
      <t>レンラク</t>
    </rPh>
    <rPh sb="41" eb="42">
      <t>ト</t>
    </rPh>
    <rPh sb="44" eb="45">
      <t>ヨウ</t>
    </rPh>
    <rPh sb="51" eb="52">
      <t>クダ</t>
    </rPh>
    <phoneticPr fontId="2"/>
  </si>
  <si>
    <t>※監督とは学校対抗などのベンチに入る方のことです。試合当日、ベンチに入る方の変更がある場合「変更届」を提出して下さい。</t>
    <rPh sb="1" eb="3">
      <t>カントク</t>
    </rPh>
    <rPh sb="5" eb="7">
      <t>ガッコウ</t>
    </rPh>
    <rPh sb="7" eb="9">
      <t>タイコウ</t>
    </rPh>
    <rPh sb="16" eb="17">
      <t>ハイ</t>
    </rPh>
    <rPh sb="18" eb="19">
      <t>カタ</t>
    </rPh>
    <rPh sb="25" eb="27">
      <t>シアイ</t>
    </rPh>
    <rPh sb="27" eb="29">
      <t>トウジツ</t>
    </rPh>
    <rPh sb="34" eb="35">
      <t>ハイ</t>
    </rPh>
    <rPh sb="36" eb="37">
      <t>カタ</t>
    </rPh>
    <rPh sb="38" eb="40">
      <t>ヘンコウ</t>
    </rPh>
    <rPh sb="43" eb="45">
      <t>バアイ</t>
    </rPh>
    <rPh sb="46" eb="49">
      <t>ヘンコウトド</t>
    </rPh>
    <rPh sb="51" eb="53">
      <t>テイシュツ</t>
    </rPh>
    <rPh sb="55" eb="56">
      <t>クダ</t>
    </rPh>
    <phoneticPr fontId="2"/>
  </si>
  <si>
    <t>氏名（ローマ字）</t>
  </si>
  <si>
    <t>段位</t>
  </si>
  <si>
    <t>所属区分1</t>
  </si>
  <si>
    <t>所属区分2</t>
  </si>
  <si>
    <t>所属状態</t>
  </si>
  <si>
    <t>所属完了日</t>
  </si>
  <si>
    <t>メールアドレス</t>
  </si>
  <si>
    <t>住所区分</t>
  </si>
  <si>
    <t>郵便番号</t>
  </si>
  <si>
    <t>住所</t>
  </si>
  <si>
    <t>連絡先電話番号</t>
  </si>
  <si>
    <t>自宅電話番号</t>
  </si>
  <si>
    <t>携帯電話番号</t>
  </si>
  <si>
    <t>自宅FAX</t>
  </si>
  <si>
    <t>住所区分（第2）</t>
  </si>
  <si>
    <t>郵便番号（第2）</t>
  </si>
  <si>
    <t>備考欄1</t>
  </si>
  <si>
    <t>備考欄2</t>
  </si>
  <si>
    <t/>
  </si>
  <si>
    <t>リスト</t>
    <phoneticPr fontId="2"/>
  </si>
  <si>
    <t>男性</t>
    <rPh sb="0" eb="1">
      <t>オトコ</t>
    </rPh>
    <rPh sb="1" eb="2">
      <t>セイ</t>
    </rPh>
    <phoneticPr fontId="2"/>
  </si>
  <si>
    <t>女性</t>
    <rPh sb="0" eb="1">
      <t>オンナ</t>
    </rPh>
    <rPh sb="1" eb="2">
      <t>セイ</t>
    </rPh>
    <phoneticPr fontId="2"/>
  </si>
  <si>
    <t>年/月/日</t>
    <rPh sb="0" eb="1">
      <t>ネン</t>
    </rPh>
    <rPh sb="2" eb="3">
      <t>ツキ</t>
    </rPh>
    <rPh sb="4" eb="5">
      <t>ニチ</t>
    </rPh>
    <phoneticPr fontId="2"/>
  </si>
  <si>
    <t>年齢</t>
    <rPh sb="0" eb="2">
      <t>ネンレイ</t>
    </rPh>
    <phoneticPr fontId="2"/>
  </si>
  <si>
    <t>4/1時点</t>
    <rPh sb="3" eb="5">
      <t>ジテン</t>
    </rPh>
    <phoneticPr fontId="2"/>
  </si>
  <si>
    <t>会員
ID</t>
    <rPh sb="0" eb="2">
      <t>カイイン</t>
    </rPh>
    <phoneticPr fontId="2"/>
  </si>
  <si>
    <t>性別</t>
    <rPh sb="0" eb="2">
      <t>セイベツ</t>
    </rPh>
    <phoneticPr fontId="2"/>
  </si>
  <si>
    <r>
      <t xml:space="preserve">生年月日
</t>
    </r>
    <r>
      <rPr>
        <sz val="11"/>
        <color rgb="FF0070C0"/>
        <rFont val="ＭＳ Ｐゴシック"/>
        <family val="3"/>
        <charset val="128"/>
      </rPr>
      <t>西暦で</t>
    </r>
    <rPh sb="0" eb="2">
      <t>セイネン</t>
    </rPh>
    <rPh sb="2" eb="4">
      <t>ガッピ</t>
    </rPh>
    <phoneticPr fontId="2"/>
  </si>
  <si>
    <r>
      <t>所　　　属　　　　</t>
    </r>
    <r>
      <rPr>
        <sz val="11"/>
        <color rgb="FF0070C0"/>
        <rFont val="ＭＳ Ｐゴシック"/>
        <family val="3"/>
        <charset val="128"/>
      </rPr>
      <t>※手入力は必要なし</t>
    </r>
    <rPh sb="0" eb="1">
      <t>ショ</t>
    </rPh>
    <rPh sb="4" eb="5">
      <t>ゾク</t>
    </rPh>
    <rPh sb="10" eb="13">
      <t>テニュウリョク</t>
    </rPh>
    <rPh sb="14" eb="16">
      <t>ヒツヨウ</t>
    </rPh>
    <phoneticPr fontId="2"/>
  </si>
  <si>
    <t>※手入力は必要なし</t>
    <rPh sb="1" eb="4">
      <t>テニュウリョク</t>
    </rPh>
    <rPh sb="5" eb="7">
      <t>ヒツヨウ</t>
    </rPh>
    <phoneticPr fontId="2"/>
  </si>
  <si>
    <t>連絡先電話番号
の種類</t>
    <phoneticPr fontId="2"/>
  </si>
  <si>
    <r>
      <t xml:space="preserve">フリガナ（全角）
</t>
    </r>
    <r>
      <rPr>
        <sz val="8"/>
        <color rgb="FF0070C0"/>
        <rFont val="ＭＳ Ｐゴシック"/>
        <family val="3"/>
        <charset val="128"/>
      </rPr>
      <t>左詰めで姓と名の間は半角空白を入れる</t>
    </r>
    <rPh sb="5" eb="7">
      <t>ゼンカク</t>
    </rPh>
    <rPh sb="13" eb="14">
      <t>セイ</t>
    </rPh>
    <rPh sb="15" eb="16">
      <t>メイ</t>
    </rPh>
    <rPh sb="17" eb="18">
      <t>アイダ</t>
    </rPh>
    <rPh sb="19" eb="21">
      <t>ハンカク</t>
    </rPh>
    <phoneticPr fontId="2"/>
  </si>
  <si>
    <r>
      <t xml:space="preserve">漢字氏名
</t>
    </r>
    <r>
      <rPr>
        <sz val="8"/>
        <color rgb="FF0070C0"/>
        <rFont val="ＭＳ Ｐゴシック"/>
        <family val="3"/>
        <charset val="128"/>
      </rPr>
      <t>左詰めで姓と名の間は半角空白を入れる</t>
    </r>
    <rPh sb="0" eb="2">
      <t>カンジ</t>
    </rPh>
    <rPh sb="2" eb="4">
      <t>シメイ</t>
    </rPh>
    <rPh sb="5" eb="6">
      <t>ヒダリ</t>
    </rPh>
    <rPh sb="6" eb="7">
      <t>ヅ</t>
    </rPh>
    <rPh sb="9" eb="10">
      <t>セイ</t>
    </rPh>
    <rPh sb="11" eb="12">
      <t>ナ</t>
    </rPh>
    <rPh sb="13" eb="14">
      <t>アイダ</t>
    </rPh>
    <rPh sb="15" eb="17">
      <t>ハンカク</t>
    </rPh>
    <rPh sb="17" eb="19">
      <t>クウハク</t>
    </rPh>
    <rPh sb="20" eb="21">
      <t>イ</t>
    </rPh>
    <phoneticPr fontId="2"/>
  </si>
  <si>
    <t>居住地</t>
    <rPh sb="0" eb="3">
      <t>キョジュウチ</t>
    </rPh>
    <phoneticPr fontId="2"/>
  </si>
  <si>
    <t>学籍地</t>
    <rPh sb="0" eb="2">
      <t>ガクセキ</t>
    </rPh>
    <rPh sb="2" eb="3">
      <t>チ</t>
    </rPh>
    <phoneticPr fontId="2"/>
  </si>
  <si>
    <t>勤務地</t>
    <rPh sb="0" eb="3">
      <t>キンムチ</t>
    </rPh>
    <phoneticPr fontId="2"/>
  </si>
  <si>
    <t>整理
番号</t>
    <rPh sb="0" eb="2">
      <t>セイリ</t>
    </rPh>
    <rPh sb="3" eb="5">
      <t>バンゴウ</t>
    </rPh>
    <phoneticPr fontId="2"/>
  </si>
  <si>
    <t>学校〒</t>
    <rPh sb="0" eb="2">
      <t>ガッコウ</t>
    </rPh>
    <phoneticPr fontId="2"/>
  </si>
  <si>
    <t>学校住所</t>
    <rPh sb="0" eb="2">
      <t>ガッコウ</t>
    </rPh>
    <rPh sb="2" eb="4">
      <t>ジュウショ</t>
    </rPh>
    <phoneticPr fontId="2"/>
  </si>
  <si>
    <t>☎</t>
    <phoneticPr fontId="2"/>
  </si>
  <si>
    <t>－</t>
    <phoneticPr fontId="2"/>
  </si>
  <si>
    <t>FAX</t>
    <phoneticPr fontId="2"/>
  </si>
  <si>
    <t>－</t>
    <phoneticPr fontId="2"/>
  </si>
  <si>
    <t>〒</t>
  </si>
  <si>
    <t>所在地</t>
  </si>
  <si>
    <t>電話</t>
  </si>
  <si>
    <t>543-0054</t>
  </si>
  <si>
    <t>大阪市天王寺区南河堀町4-88</t>
    <rPh sb="10" eb="11">
      <t>チョウ</t>
    </rPh>
    <phoneticPr fontId="2"/>
  </si>
  <si>
    <t>06-6775-6047</t>
  </si>
  <si>
    <t>06</t>
  </si>
  <si>
    <t>6775</t>
  </si>
  <si>
    <t>6047</t>
  </si>
  <si>
    <t>563-0026</t>
  </si>
  <si>
    <t>池田市緑丘1-5-1</t>
  </si>
  <si>
    <t>0727-61-8473</t>
  </si>
  <si>
    <t>0727</t>
  </si>
  <si>
    <t>61</t>
  </si>
  <si>
    <t>8473</t>
  </si>
  <si>
    <t>547-0032</t>
  </si>
  <si>
    <t>大阪市平野区流町2-1-24</t>
  </si>
  <si>
    <t>06-6707-5800</t>
  </si>
  <si>
    <t>6707</t>
  </si>
  <si>
    <t>5800</t>
  </si>
  <si>
    <t>532-0025</t>
  </si>
  <si>
    <t>大阪市淀川区新北野2-5-13</t>
  </si>
  <si>
    <t>06-6303-5661</t>
  </si>
  <si>
    <t>6303</t>
  </si>
  <si>
    <t>5661</t>
  </si>
  <si>
    <t>532-0003</t>
  </si>
  <si>
    <t>大阪市淀川区宮原4-4-5</t>
  </si>
  <si>
    <t>06-6391-2427</t>
  </si>
  <si>
    <t>6391</t>
  </si>
  <si>
    <t>2427</t>
  </si>
  <si>
    <t>533-0013</t>
  </si>
  <si>
    <t>大阪市東淀川区豊里2-11-35</t>
  </si>
  <si>
    <t>06-6328-2331</t>
  </si>
  <si>
    <t>6328</t>
  </si>
  <si>
    <t>2331</t>
  </si>
  <si>
    <t>533-0024</t>
  </si>
  <si>
    <t>大阪市東淀川区柴島1-7-106</t>
  </si>
  <si>
    <t>06-6323-8351</t>
  </si>
  <si>
    <t>6323</t>
  </si>
  <si>
    <t>8351</t>
  </si>
  <si>
    <t>7211</t>
  </si>
  <si>
    <t>540-0008</t>
  </si>
  <si>
    <t>大阪市中央区大手前2-1-11</t>
  </si>
  <si>
    <t>06-6941-0051</t>
  </si>
  <si>
    <t>6941</t>
  </si>
  <si>
    <t>0051</t>
  </si>
  <si>
    <t>552-0001</t>
  </si>
  <si>
    <t>大阪市港区波除2-3-1</t>
  </si>
  <si>
    <t>06-6583-1401</t>
  </si>
  <si>
    <t>6583</t>
  </si>
  <si>
    <t>1401</t>
  </si>
  <si>
    <t>552-0002</t>
  </si>
  <si>
    <t>大阪市港区市岡元町2-12-12</t>
  </si>
  <si>
    <t>06-6582-0330</t>
  </si>
  <si>
    <t>6582</t>
  </si>
  <si>
    <t>0330</t>
  </si>
  <si>
    <t>551-0031</t>
  </si>
  <si>
    <t>大阪市大正区泉尾3-19-50</t>
  </si>
  <si>
    <t>06-6552-0026</t>
  </si>
  <si>
    <t>6552</t>
  </si>
  <si>
    <t>0026</t>
  </si>
  <si>
    <t>大阪市大正区泉尾7-11-20</t>
  </si>
  <si>
    <t>06-6554-3100</t>
  </si>
  <si>
    <t>6554</t>
  </si>
  <si>
    <t>3100</t>
  </si>
  <si>
    <t>543-0011</t>
  </si>
  <si>
    <t>大阪市天王寺区清水谷町2-44</t>
  </si>
  <si>
    <t>06-6762-0185</t>
  </si>
  <si>
    <t>6762</t>
  </si>
  <si>
    <t>0185</t>
  </si>
  <si>
    <t>543-0016</t>
  </si>
  <si>
    <t>大阪市天王寺区餌差町10-47</t>
  </si>
  <si>
    <t>06-6761-0336</t>
  </si>
  <si>
    <t>6761</t>
  </si>
  <si>
    <t>0336</t>
  </si>
  <si>
    <t>543-0035</t>
  </si>
  <si>
    <t>大阪市天王寺区北山町10-10</t>
  </si>
  <si>
    <t>06-6771-0665</t>
  </si>
  <si>
    <t>6771</t>
  </si>
  <si>
    <t>0665</t>
  </si>
  <si>
    <t>556-0013</t>
  </si>
  <si>
    <t>大阪市浪速区戎本町2-7-39</t>
  </si>
  <si>
    <t>06-6641-2612</t>
  </si>
  <si>
    <t>6641</t>
  </si>
  <si>
    <t>2612</t>
  </si>
  <si>
    <t>544-0014</t>
  </si>
  <si>
    <t>大阪市生野区巽東3-10-75</t>
  </si>
  <si>
    <t>06-6757-9171</t>
  </si>
  <si>
    <t>6757</t>
  </si>
  <si>
    <t>9171</t>
  </si>
  <si>
    <t>535-0031</t>
  </si>
  <si>
    <t>大阪市旭区高殿5-6-41</t>
  </si>
  <si>
    <t>06-6951-3133</t>
  </si>
  <si>
    <t>6951</t>
  </si>
  <si>
    <t>3133</t>
  </si>
  <si>
    <t>538-0032</t>
  </si>
  <si>
    <t>大阪市鶴見区安田1-5-49</t>
  </si>
  <si>
    <t>06-6911-0001</t>
  </si>
  <si>
    <t>6911</t>
  </si>
  <si>
    <t>0001</t>
  </si>
  <si>
    <t>545-0005</t>
  </si>
  <si>
    <t>大阪市阿倍野区三明町2-4-23</t>
  </si>
  <si>
    <t>06-6629-6801</t>
  </si>
  <si>
    <t>6629</t>
  </si>
  <si>
    <t>6801</t>
  </si>
  <si>
    <t>545-0021</t>
  </si>
  <si>
    <t>大阪市阿倍野区阪南町1-30-34</t>
  </si>
  <si>
    <t>06-6628-1461</t>
  </si>
  <si>
    <t>6628</t>
  </si>
  <si>
    <t>1461</t>
  </si>
  <si>
    <t>545-0035</t>
  </si>
  <si>
    <t>大阪市阿倍野区北畠2-4-1</t>
  </si>
  <si>
    <t>06-6651-0525</t>
  </si>
  <si>
    <t>6651</t>
  </si>
  <si>
    <t>0525</t>
  </si>
  <si>
    <t>558-0012</t>
  </si>
  <si>
    <t>大阪市住吉区庭井2-18-81</t>
  </si>
  <si>
    <t>06-6692-0356</t>
  </si>
  <si>
    <t>6692</t>
  </si>
  <si>
    <t>0356</t>
  </si>
  <si>
    <t>558-0011</t>
  </si>
  <si>
    <t>大阪市住吉区苅田4-1-72</t>
  </si>
  <si>
    <t>06-6692-0006</t>
  </si>
  <si>
    <t>0006</t>
  </si>
  <si>
    <t>547-0033</t>
  </si>
  <si>
    <t>大阪市平野区平野西2-3-77</t>
  </si>
  <si>
    <t>06-6702-3838</t>
  </si>
  <si>
    <t>6702</t>
  </si>
  <si>
    <t>3838</t>
  </si>
  <si>
    <t>547-0015</t>
  </si>
  <si>
    <t>大阪市平野区長吉長原西3-11-33</t>
  </si>
  <si>
    <t>06-6790-0700</t>
  </si>
  <si>
    <t>6790</t>
  </si>
  <si>
    <t>0700</t>
  </si>
  <si>
    <t>547-0014</t>
  </si>
  <si>
    <t>大阪市平野区長吉川辺4-2-11</t>
  </si>
  <si>
    <t>0723-34-7400</t>
  </si>
  <si>
    <t>0723</t>
  </si>
  <si>
    <t>34</t>
  </si>
  <si>
    <t>7400</t>
  </si>
  <si>
    <t>557-0062</t>
  </si>
  <si>
    <t>大阪市西成区津守1-13-10</t>
  </si>
  <si>
    <t>06-6562-5751</t>
  </si>
  <si>
    <t>6562</t>
  </si>
  <si>
    <t>5751</t>
  </si>
  <si>
    <t>560-0011</t>
  </si>
  <si>
    <t>豊中市上野西2-5-12</t>
  </si>
  <si>
    <t>06-6854-1207</t>
  </si>
  <si>
    <t>6854</t>
  </si>
  <si>
    <t>1207</t>
  </si>
  <si>
    <t>561-0881</t>
    <phoneticPr fontId="2"/>
  </si>
  <si>
    <t>豊中市中桜塚4-1-1</t>
  </si>
  <si>
    <t>06-6853-2244</t>
  </si>
  <si>
    <t>6853</t>
  </si>
  <si>
    <t>2244</t>
  </si>
  <si>
    <t>565-0084</t>
  </si>
  <si>
    <t>豊中市新千里南町1-5-1</t>
  </si>
  <si>
    <t>06-6831-3045</t>
  </si>
  <si>
    <t>6831</t>
  </si>
  <si>
    <t>3045</t>
  </si>
  <si>
    <t>560-0001</t>
  </si>
  <si>
    <t>豊中市北緑丘3-2-1</t>
  </si>
  <si>
    <t>06-6849-7651</t>
  </si>
  <si>
    <t>6849</t>
  </si>
  <si>
    <t>7651</t>
  </si>
  <si>
    <t>560-0045</t>
  </si>
  <si>
    <t>豊中市刀根山6-9-1</t>
  </si>
  <si>
    <t>06-6843-3781</t>
  </si>
  <si>
    <t>6843</t>
  </si>
  <si>
    <t>3781</t>
  </si>
  <si>
    <t>563-0022</t>
  </si>
  <si>
    <t>池田市旭丘2-2-1</t>
  </si>
  <si>
    <t>072-761-1131</t>
  </si>
  <si>
    <t>072</t>
  </si>
  <si>
    <t>761</t>
  </si>
  <si>
    <t>1131</t>
  </si>
  <si>
    <t>563-0021</t>
  </si>
  <si>
    <t>池田市畑4-1-1</t>
  </si>
  <si>
    <t>072-751-2895</t>
  </si>
  <si>
    <t>751</t>
  </si>
  <si>
    <t>2895</t>
  </si>
  <si>
    <t>562-0004</t>
  </si>
  <si>
    <t>箕面市牧落4-8-66</t>
  </si>
  <si>
    <t>072-721-7091</t>
  </si>
  <si>
    <t>721</t>
  </si>
  <si>
    <t>7091</t>
  </si>
  <si>
    <t>562-0025</t>
  </si>
  <si>
    <t>箕面市粟生外院5-4-63</t>
  </si>
  <si>
    <t>072-729-4008</t>
  </si>
  <si>
    <t>729</t>
  </si>
  <si>
    <t>4008</t>
  </si>
  <si>
    <t>563-0122</t>
  </si>
  <si>
    <t>豊能郡能勢町上田尻580</t>
  </si>
  <si>
    <t>072-737-0666</t>
  </si>
  <si>
    <t>737</t>
  </si>
  <si>
    <t>0666</t>
  </si>
  <si>
    <t>564-0004</t>
  </si>
  <si>
    <t>吹田市原町4-24-14</t>
  </si>
  <si>
    <t>06-6387-6651</t>
  </si>
  <si>
    <t>6387</t>
  </si>
  <si>
    <t>565-0861</t>
  </si>
  <si>
    <t>吹田市高野台2-17-1</t>
  </si>
  <si>
    <t>06-6871-0050</t>
  </si>
  <si>
    <t>6871</t>
  </si>
  <si>
    <t>0050</t>
  </si>
  <si>
    <t>565-0802</t>
  </si>
  <si>
    <t>吹田市青葉丘南16-1</t>
  </si>
  <si>
    <t>06-6877-6715</t>
  </si>
  <si>
    <t>6877</t>
  </si>
  <si>
    <t>6715</t>
  </si>
  <si>
    <t>565-0873</t>
  </si>
  <si>
    <t>吹田市藤白台5-6-1</t>
  </si>
  <si>
    <t>06-6872-0535</t>
  </si>
  <si>
    <t>6872</t>
  </si>
  <si>
    <t>0535</t>
  </si>
  <si>
    <t>565-0821</t>
  </si>
  <si>
    <t>吹田市山田東3-28-1</t>
  </si>
  <si>
    <t>06-6875-5010</t>
  </si>
  <si>
    <t>6875</t>
  </si>
  <si>
    <t>5010</t>
  </si>
  <si>
    <t>566-0033</t>
  </si>
  <si>
    <t>摂津市学園町1-5-1</t>
  </si>
  <si>
    <t>072-635-1441</t>
  </si>
  <si>
    <t>635</t>
  </si>
  <si>
    <t>1441</t>
  </si>
  <si>
    <t>567-0031</t>
  </si>
  <si>
    <t>茨木市春日2-1-2</t>
  </si>
  <si>
    <t>072-623-2061</t>
  </si>
  <si>
    <t>623</t>
  </si>
  <si>
    <t>2061</t>
  </si>
  <si>
    <t>567-8523</t>
  </si>
  <si>
    <t>茨木市新庄町12-1</t>
  </si>
  <si>
    <t>072-622-3423</t>
  </si>
  <si>
    <t>622</t>
  </si>
  <si>
    <t>3423</t>
  </si>
  <si>
    <t>567-0848</t>
    <phoneticPr fontId="2"/>
  </si>
  <si>
    <t>茨木市玉島2-15</t>
  </si>
  <si>
    <t>072-633-0058</t>
  </si>
  <si>
    <t>633</t>
  </si>
  <si>
    <t>0058</t>
  </si>
  <si>
    <t>567-0045</t>
  </si>
  <si>
    <t>茨木市紫明園10-68</t>
  </si>
  <si>
    <t>072-625-5711</t>
  </si>
  <si>
    <t>625</t>
  </si>
  <si>
    <t>5711</t>
  </si>
  <si>
    <t>567-0067</t>
  </si>
  <si>
    <t>茨木市西福井3-33-11</t>
  </si>
  <si>
    <t>072-641-4361</t>
  </si>
  <si>
    <t>641</t>
  </si>
  <si>
    <t>4361</t>
  </si>
  <si>
    <t>569-1135</t>
  </si>
  <si>
    <t>高槻市今城町27-1</t>
  </si>
  <si>
    <t>072-682-5884</t>
  </si>
  <si>
    <t>682</t>
  </si>
  <si>
    <t>5884</t>
  </si>
  <si>
    <t>569-0075</t>
  </si>
  <si>
    <t>高槻市城内町2-13</t>
  </si>
  <si>
    <t>072-675-2600</t>
  </si>
  <si>
    <t>675</t>
  </si>
  <si>
    <t>2600</t>
  </si>
  <si>
    <t>569-1112</t>
  </si>
  <si>
    <t>高槻市別所本町36-3</t>
  </si>
  <si>
    <t>072-683-8739</t>
  </si>
  <si>
    <t>683</t>
  </si>
  <si>
    <t>8739</t>
  </si>
  <si>
    <t>569-1027</t>
  </si>
  <si>
    <t>高槻市浦堂1-12-1</t>
  </si>
  <si>
    <t>072-689-0109</t>
  </si>
  <si>
    <t>689</t>
  </si>
  <si>
    <t>0109</t>
  </si>
  <si>
    <t>569-1141</t>
  </si>
  <si>
    <t>高槻市氷室町3-38-1</t>
  </si>
  <si>
    <t>072-693-4670</t>
  </si>
  <si>
    <t>693</t>
  </si>
  <si>
    <t>4670</t>
  </si>
  <si>
    <t>618-0023</t>
  </si>
  <si>
    <t>三島郡島本町桜井台15-1</t>
  </si>
  <si>
    <t>075-962-3265</t>
  </si>
  <si>
    <t>075</t>
  </si>
  <si>
    <t>962</t>
  </si>
  <si>
    <t>3265</t>
  </si>
  <si>
    <t>569-0034</t>
  </si>
  <si>
    <t>高槻市大塚町4-50-1</t>
  </si>
  <si>
    <t>072-672-3450</t>
  </si>
  <si>
    <t>672</t>
  </si>
  <si>
    <t>3450</t>
  </si>
  <si>
    <t>570-0096</t>
  </si>
  <si>
    <t>守口市外島町1-43</t>
  </si>
  <si>
    <t>06-6993-7687</t>
  </si>
  <si>
    <t>6993</t>
  </si>
  <si>
    <t>7687</t>
  </si>
  <si>
    <t>570-0005</t>
  </si>
  <si>
    <t>守口市八雲中町2-1-32</t>
  </si>
  <si>
    <t>06-6906-8211</t>
  </si>
  <si>
    <t>6906</t>
  </si>
  <si>
    <t>8211</t>
  </si>
  <si>
    <t>571-0038</t>
  </si>
  <si>
    <t>門真市柳田町29-1</t>
  </si>
  <si>
    <t>06-6909-0318</t>
  </si>
  <si>
    <t>6909</t>
  </si>
  <si>
    <t>0318</t>
  </si>
  <si>
    <t>571-0016</t>
    <phoneticPr fontId="2"/>
  </si>
  <si>
    <t>門真市島頭4-9-1</t>
    <phoneticPr fontId="2"/>
  </si>
  <si>
    <t>072-881-2331</t>
  </si>
  <si>
    <t>881</t>
  </si>
  <si>
    <t>572-0832</t>
  </si>
  <si>
    <t>寝屋川市本町15-64</t>
  </si>
  <si>
    <t>072-821-0546</t>
  </si>
  <si>
    <t>821</t>
  </si>
  <si>
    <t>0546</t>
  </si>
  <si>
    <t>572-0851</t>
    <phoneticPr fontId="2"/>
  </si>
  <si>
    <t>寝屋川市寝屋北町1-1</t>
    <rPh sb="6" eb="8">
      <t>キタマチ</t>
    </rPh>
    <phoneticPr fontId="2"/>
  </si>
  <si>
    <t>072-822-2241</t>
  </si>
  <si>
    <t>822</t>
  </si>
  <si>
    <t>2241</t>
  </si>
  <si>
    <t>572-0075</t>
  </si>
  <si>
    <t>寝屋川市葛原2-19-1</t>
  </si>
  <si>
    <t>072-828-6700</t>
  </si>
  <si>
    <t>828</t>
  </si>
  <si>
    <t>6700</t>
  </si>
  <si>
    <t>574-0072</t>
  </si>
  <si>
    <t>大東市深野4-12-1</t>
  </si>
  <si>
    <t>072-871-5473</t>
  </si>
  <si>
    <t>871</t>
  </si>
  <si>
    <t>5473</t>
  </si>
  <si>
    <t>574-0014</t>
  </si>
  <si>
    <t>大東市寺川1-2-1</t>
  </si>
  <si>
    <t>072-874-0911</t>
  </si>
  <si>
    <t>874</t>
  </si>
  <si>
    <t>0911</t>
  </si>
  <si>
    <t>573-0027</t>
  </si>
  <si>
    <t>枚方市大垣内町3-16-1</t>
  </si>
  <si>
    <t>072-843-3081</t>
  </si>
  <si>
    <t>843</t>
  </si>
  <si>
    <t>3081</t>
  </si>
  <si>
    <t>573-0102</t>
  </si>
  <si>
    <t>枚方市長尾家具町5-1-1</t>
  </si>
  <si>
    <t>072-855-1700</t>
  </si>
  <si>
    <t>855</t>
  </si>
  <si>
    <t>1700</t>
  </si>
  <si>
    <t>573-1123</t>
  </si>
  <si>
    <t>枚方市南船橋1-11-1</t>
  </si>
  <si>
    <t>072-851-1050</t>
  </si>
  <si>
    <t>851</t>
  </si>
  <si>
    <t>1050</t>
  </si>
  <si>
    <t>573-0093</t>
  </si>
  <si>
    <t>枚方市東中振2-18-1</t>
  </si>
  <si>
    <t>072-832-3421</t>
  </si>
  <si>
    <t>832</t>
  </si>
  <si>
    <t>3421</t>
  </si>
  <si>
    <t>573-1187</t>
  </si>
  <si>
    <t>枚方市磯島元町20-1</t>
  </si>
  <si>
    <t>072-847-1001</t>
  </si>
  <si>
    <t>847</t>
  </si>
  <si>
    <t>1001</t>
  </si>
  <si>
    <t>573-0121</t>
  </si>
  <si>
    <t>枚方市津田北町2-50-1</t>
  </si>
  <si>
    <t>072-858-7003</t>
  </si>
  <si>
    <t>858</t>
  </si>
  <si>
    <t>7003</t>
  </si>
  <si>
    <t>575-0035</t>
  </si>
  <si>
    <t>四條畷市雁屋北町1-1</t>
  </si>
  <si>
    <t>072-877-0004</t>
  </si>
  <si>
    <t>877</t>
  </si>
  <si>
    <t>0004</t>
  </si>
  <si>
    <t>576-0064</t>
  </si>
  <si>
    <t>交野市寺南野10-1</t>
  </si>
  <si>
    <t>072-891-9251</t>
  </si>
  <si>
    <t>891</t>
  </si>
  <si>
    <t>9251</t>
  </si>
  <si>
    <t>577-0803</t>
  </si>
  <si>
    <t>東大阪市下小阪3-14-21</t>
  </si>
  <si>
    <t>06-6723-7500</t>
  </si>
  <si>
    <t>6723</t>
  </si>
  <si>
    <t>7500</t>
  </si>
  <si>
    <t>578-0931</t>
  </si>
  <si>
    <t>東大阪市花園東町3-1-25</t>
  </si>
  <si>
    <t>072-961-4926</t>
  </si>
  <si>
    <t>961</t>
  </si>
  <si>
    <t>4926</t>
  </si>
  <si>
    <t>579-8036</t>
  </si>
  <si>
    <t>東大阪市鷹殿町18-1</t>
  </si>
  <si>
    <t>072-982-5437</t>
  </si>
  <si>
    <t>982</t>
  </si>
  <si>
    <t>5437</t>
  </si>
  <si>
    <t>579-8064</t>
  </si>
  <si>
    <t>東大阪市池島町6-3-9</t>
  </si>
  <si>
    <t>072-987-3302</t>
  </si>
  <si>
    <t>987</t>
  </si>
  <si>
    <t>3302</t>
  </si>
  <si>
    <t>578-0963</t>
  </si>
  <si>
    <t>東大阪市新庄4-11-95</t>
  </si>
  <si>
    <t>072-963-7002</t>
  </si>
  <si>
    <t>963</t>
  </si>
  <si>
    <t>7002</t>
  </si>
  <si>
    <t>577-0024</t>
  </si>
  <si>
    <t>東大阪市荒本西1-28</t>
  </si>
  <si>
    <t>06-6787-2666</t>
  </si>
  <si>
    <t>6787</t>
  </si>
  <si>
    <t>2666</t>
  </si>
  <si>
    <t>581-0831</t>
  </si>
  <si>
    <t>八尾市山本町北1-1-44</t>
  </si>
  <si>
    <t>072-999-0552</t>
  </si>
  <si>
    <t>999</t>
  </si>
  <si>
    <t>0552</t>
  </si>
  <si>
    <t>581-0073</t>
  </si>
  <si>
    <t>八尾市高町1-74</t>
  </si>
  <si>
    <t>072-923-4261</t>
  </si>
  <si>
    <t>923</t>
  </si>
  <si>
    <t>4261</t>
  </si>
  <si>
    <t>581-0885</t>
  </si>
  <si>
    <t>八尾市神宮寺3-107</t>
  </si>
  <si>
    <t>072-943-8107</t>
  </si>
  <si>
    <t>943</t>
  </si>
  <si>
    <t>8107</t>
  </si>
  <si>
    <t>581-0834</t>
  </si>
  <si>
    <t>八尾市萱振町7-42</t>
  </si>
  <si>
    <t>072-998-2100</t>
  </si>
  <si>
    <t>998</t>
  </si>
  <si>
    <t>2100</t>
  </si>
  <si>
    <t>582-0015</t>
  </si>
  <si>
    <t>柏原市高井田1015</t>
  </si>
  <si>
    <t>072-976-0501</t>
  </si>
  <si>
    <t>976</t>
  </si>
  <si>
    <t>0501</t>
  </si>
  <si>
    <t>580-0015</t>
  </si>
  <si>
    <t>松原市新堂1-552</t>
  </si>
  <si>
    <t>072-332-0531</t>
  </si>
  <si>
    <t>332</t>
  </si>
  <si>
    <t>0531</t>
  </si>
  <si>
    <t>580-0041</t>
  </si>
  <si>
    <t>松原市三宅東3-4-1</t>
  </si>
  <si>
    <t>072-334-8008</t>
  </si>
  <si>
    <t>334</t>
  </si>
  <si>
    <t>8008</t>
  </si>
  <si>
    <t>580-0011</t>
  </si>
  <si>
    <t>松原市西大塚2-1005</t>
  </si>
  <si>
    <t>072-332-7515</t>
  </si>
  <si>
    <t>7515</t>
  </si>
  <si>
    <t>583-0037</t>
  </si>
  <si>
    <t>藤井寺市津堂3-516</t>
  </si>
  <si>
    <t>072-939-7750</t>
  </si>
  <si>
    <t>939</t>
  </si>
  <si>
    <t>7750</t>
  </si>
  <si>
    <t>583-0847</t>
  </si>
  <si>
    <t>羽曳野市大黒776</t>
  </si>
  <si>
    <t>072-957-0001</t>
  </si>
  <si>
    <t>957</t>
  </si>
  <si>
    <t>584-0038</t>
  </si>
  <si>
    <t>富田林市錦ヶ丘町1-15</t>
  </si>
  <si>
    <t>0721-23-2081</t>
  </si>
  <si>
    <t>0721</t>
  </si>
  <si>
    <t>23</t>
  </si>
  <si>
    <t>2081</t>
  </si>
  <si>
    <t>584-0035</t>
  </si>
  <si>
    <t>富田林市谷川町4-30</t>
  </si>
  <si>
    <t>0721-23-2281</t>
  </si>
  <si>
    <t>2281</t>
  </si>
  <si>
    <t>584-0071</t>
  </si>
  <si>
    <t>富田林市藤沢台2-1-1</t>
  </si>
  <si>
    <t>0721-28-3811</t>
  </si>
  <si>
    <t>28</t>
  </si>
  <si>
    <t>3811</t>
  </si>
  <si>
    <t>586-0021</t>
  </si>
  <si>
    <t>河内長野市原町2-1-1</t>
  </si>
  <si>
    <t>0721-53-7371</t>
  </si>
  <si>
    <t>53</t>
  </si>
  <si>
    <t>7371</t>
  </si>
  <si>
    <t>586-0008</t>
  </si>
  <si>
    <t>河内長野市木戸東町3-1</t>
  </si>
  <si>
    <t>0721-54-2781</t>
  </si>
  <si>
    <t>54</t>
  </si>
  <si>
    <t>2781</t>
  </si>
  <si>
    <t>587-0022</t>
  </si>
  <si>
    <t>堺市美原区平尾234-1</t>
  </si>
  <si>
    <t>072-362-3100</t>
  </si>
  <si>
    <t>362</t>
  </si>
  <si>
    <t>589-0011</t>
  </si>
  <si>
    <t>大阪狭山市半田4-1510</t>
  </si>
  <si>
    <t>072-366-8400</t>
  </si>
  <si>
    <t>366</t>
  </si>
  <si>
    <t>8400</t>
  </si>
  <si>
    <t>599-8125</t>
  </si>
  <si>
    <t>堺市東区西野51</t>
  </si>
  <si>
    <t>072-236-5041</t>
  </si>
  <si>
    <t>236</t>
  </si>
  <si>
    <t>5041</t>
  </si>
  <si>
    <t>590-0943</t>
  </si>
  <si>
    <t>堺市堺区車之町東3-2-1</t>
  </si>
  <si>
    <t>072-233-0588</t>
  </si>
  <si>
    <t>233</t>
  </si>
  <si>
    <t>0588</t>
  </si>
  <si>
    <t>590-0023</t>
  </si>
  <si>
    <t>堺市堺区南三国ヶ丘町2-2-36</t>
  </si>
  <si>
    <t>072-233-6005</t>
  </si>
  <si>
    <t>6005</t>
  </si>
  <si>
    <t>590-0116</t>
  </si>
  <si>
    <t>堺市南区若松台3-2-2</t>
  </si>
  <si>
    <t>072-297-1065</t>
  </si>
  <si>
    <t>297</t>
  </si>
  <si>
    <t>1065</t>
  </si>
  <si>
    <t>593-8317</t>
  </si>
  <si>
    <t>堺市西区原田150</t>
  </si>
  <si>
    <t>072-271-5151</t>
  </si>
  <si>
    <t>271</t>
  </si>
  <si>
    <t>5151</t>
  </si>
  <si>
    <t>590-0141</t>
  </si>
  <si>
    <t>堺市南区桃山台4-16</t>
  </si>
  <si>
    <t>072-298-4410</t>
  </si>
  <si>
    <t>298</t>
  </si>
  <si>
    <t>4410</t>
  </si>
  <si>
    <t>590-0113</t>
  </si>
  <si>
    <t>堺市南区晴美台1-1-2</t>
  </si>
  <si>
    <t>072-291-5510</t>
  </si>
  <si>
    <t>291</t>
  </si>
  <si>
    <t>5510</t>
  </si>
  <si>
    <t>590-0137</t>
  </si>
  <si>
    <t>堺市南区城山台4-1-1</t>
  </si>
  <si>
    <t>072-299-9000</t>
  </si>
  <si>
    <t>299</t>
  </si>
  <si>
    <t>9000</t>
  </si>
  <si>
    <t>591-8022</t>
  </si>
  <si>
    <t>堺市北区金岡町2651</t>
  </si>
  <si>
    <t>072-257-1431</t>
  </si>
  <si>
    <t>257</t>
  </si>
  <si>
    <t>1431</t>
  </si>
  <si>
    <t>593-8311</t>
  </si>
  <si>
    <t>堺市西区上61</t>
  </si>
  <si>
    <t>072-271-0808</t>
  </si>
  <si>
    <t>0808</t>
  </si>
  <si>
    <t>599-8234</t>
  </si>
  <si>
    <t>堺市中区土塔町2377-5</t>
  </si>
  <si>
    <t>072-235-3781</t>
  </si>
  <si>
    <t>235</t>
  </si>
  <si>
    <t>593-8314</t>
  </si>
  <si>
    <t>堺市西区太平寺323</t>
  </si>
  <si>
    <t>072-299-9500</t>
  </si>
  <si>
    <t>9500</t>
  </si>
  <si>
    <t>594-0023</t>
  </si>
  <si>
    <t>和泉市伯太町2-4-11</t>
  </si>
  <si>
    <t>0725-45-9321</t>
  </si>
  <si>
    <t>0725</t>
  </si>
  <si>
    <t>45</t>
  </si>
  <si>
    <t>9321</t>
  </si>
  <si>
    <t>594-0081</t>
  </si>
  <si>
    <t>和泉市葛の葉町3-6-8</t>
    <phoneticPr fontId="2"/>
  </si>
  <si>
    <t>0725-23-3631</t>
  </si>
  <si>
    <t>3631</t>
  </si>
  <si>
    <t>592-0005</t>
  </si>
  <si>
    <t>高石市千代田6-12-1</t>
  </si>
  <si>
    <t>072-265-1941</t>
  </si>
  <si>
    <t>265</t>
  </si>
  <si>
    <t>1941</t>
  </si>
  <si>
    <t>595-0012</t>
  </si>
  <si>
    <t>泉大津市北豊中町1-1-1</t>
  </si>
  <si>
    <t>0725-32-2876</t>
  </si>
  <si>
    <t>32</t>
  </si>
  <si>
    <t>2876</t>
  </si>
  <si>
    <t>596-0825</t>
  </si>
  <si>
    <t>岸和田市土生町1-2-1</t>
    <phoneticPr fontId="2"/>
  </si>
  <si>
    <t>0724-23-1926</t>
  </si>
  <si>
    <t>0724</t>
  </si>
  <si>
    <t>1926</t>
  </si>
  <si>
    <t>596-0073</t>
  </si>
  <si>
    <t>岸和田市岸城町10-1</t>
  </si>
  <si>
    <t>0724-22-3691</t>
  </si>
  <si>
    <t>22</t>
  </si>
  <si>
    <t>3691</t>
  </si>
  <si>
    <t>596-0822</t>
  </si>
  <si>
    <t>岸和田市額原町1100</t>
  </si>
  <si>
    <t>0724-43-6651</t>
  </si>
  <si>
    <t>43</t>
  </si>
  <si>
    <t>597-0072</t>
  </si>
  <si>
    <t>貝塚市畠中1-1-1</t>
  </si>
  <si>
    <t>0724-23-1401</t>
  </si>
  <si>
    <t>597-0043</t>
  </si>
  <si>
    <t>貝塚市橋本620</t>
  </si>
  <si>
    <t>0724-32-2004</t>
  </si>
  <si>
    <t>2004</t>
  </si>
  <si>
    <t>598-0005</t>
  </si>
  <si>
    <t>泉佐野市市場東2-398</t>
  </si>
  <si>
    <t>0724-62-3825</t>
  </si>
  <si>
    <t>62</t>
  </si>
  <si>
    <t>3825</t>
  </si>
  <si>
    <t>590-0521</t>
  </si>
  <si>
    <t>泉南市樽井2-35-54</t>
  </si>
  <si>
    <t>0724-83-4474</t>
  </si>
  <si>
    <t>83</t>
  </si>
  <si>
    <t>4474</t>
  </si>
  <si>
    <t>599-0216</t>
  </si>
  <si>
    <t>阪南市緑ヶ丘1-1-10</t>
  </si>
  <si>
    <t>0724-71-2921</t>
  </si>
  <si>
    <t>71</t>
  </si>
  <si>
    <t>2921</t>
  </si>
  <si>
    <t>599-0301</t>
  </si>
  <si>
    <t>泉南郡岬町淡輪3246</t>
  </si>
  <si>
    <t>0724-94-0301</t>
  </si>
  <si>
    <t>94</t>
  </si>
  <si>
    <t>0301</t>
  </si>
  <si>
    <t>598-0021</t>
  </si>
  <si>
    <t>泉佐野市日根野2372-1</t>
  </si>
  <si>
    <t>0724-67-1555</t>
  </si>
  <si>
    <t>67</t>
  </si>
  <si>
    <t>1555</t>
  </si>
  <si>
    <t>563-0037</t>
  </si>
  <si>
    <t>池田市八王寺2-5-1</t>
  </si>
  <si>
    <t>072-761-8830</t>
  </si>
  <si>
    <t>8830</t>
  </si>
  <si>
    <t>587-0051</t>
  </si>
  <si>
    <t>堺市美原区北余部595-1</t>
  </si>
  <si>
    <t>072-361-0581</t>
  </si>
  <si>
    <t>361</t>
  </si>
  <si>
    <t>0581</t>
  </si>
  <si>
    <t>553-0007</t>
  </si>
  <si>
    <t>大阪市福島区大開2-17-62</t>
  </si>
  <si>
    <t>06-6461-0023</t>
  </si>
  <si>
    <t>6461</t>
  </si>
  <si>
    <t>0023</t>
  </si>
  <si>
    <t>535-0001</t>
  </si>
  <si>
    <t>大阪市旭区太子橋3-1-32</t>
  </si>
  <si>
    <t>06-6952-0001</t>
  </si>
  <si>
    <t>6952</t>
  </si>
  <si>
    <t>536-0021</t>
  </si>
  <si>
    <t>大阪市城東区諏訪3-11-41</t>
  </si>
  <si>
    <t>06-6962-2801</t>
  </si>
  <si>
    <t>6962</t>
  </si>
  <si>
    <t>2801</t>
  </si>
  <si>
    <t>547-0026</t>
  </si>
  <si>
    <t>大阪市平野区喜連西2-11-66</t>
  </si>
  <si>
    <t>06-6702-1231</t>
  </si>
  <si>
    <t>1231</t>
  </si>
  <si>
    <t>557-0024</t>
  </si>
  <si>
    <t>大阪市西成区出城1-1-6</t>
  </si>
  <si>
    <t>06-6631-0055</t>
  </si>
  <si>
    <t>6631</t>
  </si>
  <si>
    <t>0055</t>
  </si>
  <si>
    <t>茨木市春日5-6-41</t>
  </si>
  <si>
    <t>072-623-1331</t>
  </si>
  <si>
    <t>1331</t>
  </si>
  <si>
    <t>578-0976</t>
  </si>
  <si>
    <t>東大阪市西鴻池町2-5-33</t>
  </si>
  <si>
    <t>06-6745-0051</t>
  </si>
  <si>
    <t>6745</t>
  </si>
  <si>
    <t>577-0805</t>
  </si>
  <si>
    <t>東大阪市宝持3-7-5</t>
  </si>
  <si>
    <t>06-6722-0221</t>
  </si>
  <si>
    <t>6722</t>
  </si>
  <si>
    <t>0221</t>
  </si>
  <si>
    <t>583-0021</t>
  </si>
  <si>
    <t>藤井寺市御舟町10-1</t>
  </si>
  <si>
    <t>072-955-0281</t>
  </si>
  <si>
    <t>955</t>
  </si>
  <si>
    <t>0281</t>
  </si>
  <si>
    <t>590-0801</t>
  </si>
  <si>
    <t>堺市堺区大仙中町12-1</t>
  </si>
  <si>
    <t>072-241-1401</t>
  </si>
  <si>
    <t>241</t>
  </si>
  <si>
    <t>594-0082</t>
  </si>
  <si>
    <t>和泉市富秋町33</t>
  </si>
  <si>
    <t>0725-41-1250</t>
  </si>
  <si>
    <t>41</t>
  </si>
  <si>
    <t>1250</t>
  </si>
  <si>
    <t>598-0012</t>
    <phoneticPr fontId="2"/>
  </si>
  <si>
    <t>泉佐野市高松東1-3-50</t>
  </si>
  <si>
    <t>0724-62-2772</t>
  </si>
  <si>
    <t>2772</t>
  </si>
  <si>
    <t>559-0031</t>
  </si>
  <si>
    <t>大阪市住之江区南港東2-5-72</t>
  </si>
  <si>
    <t>06-6613-1072</t>
  </si>
  <si>
    <t>6613</t>
  </si>
  <si>
    <t>1072</t>
  </si>
  <si>
    <t>590-0035</t>
  </si>
  <si>
    <t>堺市堺区大仙町1-1</t>
  </si>
  <si>
    <t>072-232-6761</t>
  </si>
  <si>
    <t>232</t>
  </si>
  <si>
    <t>558-0023</t>
  </si>
  <si>
    <t>大阪市住吉区山之内1-10-12</t>
  </si>
  <si>
    <t>06-6693-3471</t>
  </si>
  <si>
    <t>6693</t>
  </si>
  <si>
    <t>3471</t>
  </si>
  <si>
    <t>572-8572</t>
  </si>
  <si>
    <t>寝屋川市幸町26-12</t>
  </si>
  <si>
    <t>072-821-6401</t>
  </si>
  <si>
    <t>6401</t>
  </si>
  <si>
    <t>534-0001</t>
  </si>
  <si>
    <t>大阪市都島区毛馬町5-22-28</t>
  </si>
  <si>
    <t>06-6921-5231</t>
  </si>
  <si>
    <t>6921</t>
  </si>
  <si>
    <t>5231</t>
  </si>
  <si>
    <t>534-0024</t>
  </si>
  <si>
    <t>大阪市都島区東野田町4-15-14</t>
  </si>
  <si>
    <t>06-6354-1251</t>
  </si>
  <si>
    <t>6354</t>
  </si>
  <si>
    <t>1251</t>
  </si>
  <si>
    <t>542-0012</t>
  </si>
  <si>
    <t>大阪市中央区谷町6-17-32</t>
  </si>
  <si>
    <t>06-6762-0105</t>
  </si>
  <si>
    <t>0105</t>
  </si>
  <si>
    <t>538-0042</t>
  </si>
  <si>
    <t>大阪市鶴見区今津中2-1-52</t>
  </si>
  <si>
    <t>06-6961-0431</t>
  </si>
  <si>
    <t>6961</t>
  </si>
  <si>
    <t>0431</t>
  </si>
  <si>
    <t>573-0064</t>
  </si>
  <si>
    <t>枚方市北中振2-8-1</t>
  </si>
  <si>
    <t>072-833-0101</t>
  </si>
  <si>
    <t>833</t>
  </si>
  <si>
    <t>0101</t>
  </si>
  <si>
    <t>530-0037</t>
  </si>
  <si>
    <t>大阪市北区松ヶ枝町1-38</t>
  </si>
  <si>
    <t>06-6351-0036</t>
  </si>
  <si>
    <t>6351</t>
  </si>
  <si>
    <t>0036</t>
  </si>
  <si>
    <t>550-0014</t>
  </si>
  <si>
    <t>大阪市西区北堀江4-7-1</t>
  </si>
  <si>
    <t>06-6531-0505</t>
  </si>
  <si>
    <t>6531</t>
  </si>
  <si>
    <t>0505</t>
  </si>
  <si>
    <t>543-0042</t>
  </si>
  <si>
    <t>大阪市天王寺区鳥ヶ辻2-9-26</t>
    <phoneticPr fontId="2"/>
  </si>
  <si>
    <t>06-6772-0031</t>
  </si>
  <si>
    <t>6772</t>
  </si>
  <si>
    <t>0031</t>
  </si>
  <si>
    <t>555-0024</t>
  </si>
  <si>
    <t>大阪市西淀川区野里3-3-15</t>
  </si>
  <si>
    <t>06-6474-2221</t>
  </si>
  <si>
    <t>6474</t>
  </si>
  <si>
    <t>2221</t>
  </si>
  <si>
    <t>538-0054</t>
  </si>
  <si>
    <t>大阪市鶴見区緑2-10-9</t>
  </si>
  <si>
    <t>06-6911-0415</t>
  </si>
  <si>
    <t>0415</t>
  </si>
  <si>
    <t>559-0013</t>
  </si>
  <si>
    <t>大阪市住之江区御崎7-12-55</t>
  </si>
  <si>
    <t>06-6681-0577</t>
  </si>
  <si>
    <t>6681</t>
  </si>
  <si>
    <t>0577</t>
  </si>
  <si>
    <t>534-0015</t>
  </si>
  <si>
    <t>大阪市都島区善源寺町1-5-64</t>
  </si>
  <si>
    <t>06-6921-0231</t>
  </si>
  <si>
    <t>0231</t>
  </si>
  <si>
    <t>554-0012</t>
  </si>
  <si>
    <t>大阪市此花区西九条6-1-44</t>
  </si>
  <si>
    <t>06-6464-8881</t>
  </si>
  <si>
    <t>6464</t>
  </si>
  <si>
    <t>8881</t>
  </si>
  <si>
    <t>大阪市大正区泉尾5-16-7</t>
  </si>
  <si>
    <t>06-6552-2221</t>
  </si>
  <si>
    <t>532-0031</t>
  </si>
  <si>
    <t>大阪市淀川区加島1-52-81</t>
  </si>
  <si>
    <t>06-6302-1035</t>
  </si>
  <si>
    <t>6302</t>
  </si>
  <si>
    <t>1035</t>
  </si>
  <si>
    <t>544-0025</t>
  </si>
  <si>
    <t>大阪市生野区生野東2-3-66</t>
  </si>
  <si>
    <t>06-6731-5551</t>
  </si>
  <si>
    <t>6731</t>
  </si>
  <si>
    <t>5551</t>
  </si>
  <si>
    <t>545-0004</t>
  </si>
  <si>
    <t>大阪市阿倍野区文の里1-7-2</t>
  </si>
  <si>
    <t>06-6623-0485</t>
  </si>
  <si>
    <t>6623</t>
  </si>
  <si>
    <t>0485</t>
  </si>
  <si>
    <t>大阪市東淀川区豊里7-5-26</t>
  </si>
  <si>
    <t>06-6328-7000</t>
  </si>
  <si>
    <t>7000</t>
  </si>
  <si>
    <t>540-0005</t>
  </si>
  <si>
    <t>大阪市中央区上町1-19-31</t>
  </si>
  <si>
    <t>06-6761-1419</t>
  </si>
  <si>
    <t>1419</t>
  </si>
  <si>
    <t>540-0035</t>
    <phoneticPr fontId="2"/>
  </si>
  <si>
    <t>大阪市中央区釣鐘町1-1-5</t>
    <rPh sb="0" eb="3">
      <t>オオサカシ</t>
    </rPh>
    <rPh sb="3" eb="6">
      <t>チュウオウク</t>
    </rPh>
    <rPh sb="6" eb="9">
      <t>ツリガネチョウ</t>
    </rPh>
    <phoneticPr fontId="2"/>
  </si>
  <si>
    <t>06-6944-4401</t>
    <phoneticPr fontId="2"/>
  </si>
  <si>
    <t>6944</t>
  </si>
  <si>
    <t>4401</t>
  </si>
  <si>
    <t>579-8003</t>
  </si>
  <si>
    <t>東大阪市日下町7-9-11</t>
  </si>
  <si>
    <t>072-985-5551</t>
  </si>
  <si>
    <t>985</t>
  </si>
  <si>
    <t>590-0011</t>
  </si>
  <si>
    <t>堺市堺区香ヶ丘町1-11-1</t>
  </si>
  <si>
    <t>072-233-2345</t>
  </si>
  <si>
    <t>2345</t>
  </si>
  <si>
    <t>590-0025</t>
  </si>
  <si>
    <t>堺市堺区向陵東町1-10-1</t>
  </si>
  <si>
    <t>072-240-0840</t>
  </si>
  <si>
    <t>240</t>
  </si>
  <si>
    <t>0840</t>
  </si>
  <si>
    <t>596-0045</t>
  </si>
  <si>
    <t>岸和田市別所町3-33-1</t>
  </si>
  <si>
    <t>0724-22-4861</t>
  </si>
  <si>
    <t>4861</t>
  </si>
  <si>
    <t>554-0011</t>
  </si>
  <si>
    <t>大阪市此花区朝日1-1-9</t>
  </si>
  <si>
    <t>06-6461-0091</t>
  </si>
  <si>
    <t>0091</t>
  </si>
  <si>
    <t>541-0053</t>
  </si>
  <si>
    <t>大阪市中央区本町4-1-23</t>
  </si>
  <si>
    <t>06-6262-0621</t>
  </si>
  <si>
    <t>6262</t>
  </si>
  <si>
    <t>0621</t>
  </si>
  <si>
    <t>540-0004</t>
  </si>
  <si>
    <t>大阪市中央区玉造2-26-54</t>
  </si>
  <si>
    <t>06-6761-4113</t>
  </si>
  <si>
    <t>4113</t>
  </si>
  <si>
    <t>大阪市中央区大手前1-3-20</t>
  </si>
  <si>
    <t>06-6942-2235</t>
  </si>
  <si>
    <t>6942</t>
  </si>
  <si>
    <t>2235</t>
  </si>
  <si>
    <t>大阪市中央区玉造2-23-26</t>
  </si>
  <si>
    <t>06-6941-5977</t>
  </si>
  <si>
    <t>5977</t>
  </si>
  <si>
    <t>大阪市天王寺区餌差町5-44</t>
  </si>
  <si>
    <t>06-6761-5606</t>
  </si>
  <si>
    <t>5606</t>
  </si>
  <si>
    <t>543-0031</t>
  </si>
  <si>
    <t>大阪市天王寺区石ヶ辻町12-16</t>
  </si>
  <si>
    <t>06-6771-5757</t>
  </si>
  <si>
    <t>5757</t>
  </si>
  <si>
    <t>543-0037</t>
  </si>
  <si>
    <t>大阪市天王寺区上之宮町3-16</t>
  </si>
  <si>
    <t>06-6771-5701</t>
  </si>
  <si>
    <t>5701</t>
  </si>
  <si>
    <t>543-0061</t>
  </si>
  <si>
    <t>大阪市天王寺区伶人町1-6</t>
  </si>
  <si>
    <t>06-6771-0737</t>
  </si>
  <si>
    <t>0737</t>
  </si>
  <si>
    <t>543-0045</t>
  </si>
  <si>
    <t>大阪市天王寺区寺田町1-4-26</t>
  </si>
  <si>
    <t>06-6779-8151</t>
  </si>
  <si>
    <t>6779</t>
  </si>
  <si>
    <t>8151</t>
  </si>
  <si>
    <t>543-0051</t>
  </si>
  <si>
    <t>大阪市天王寺区四天王寺1-11-73</t>
  </si>
  <si>
    <t>06-6772-6201</t>
  </si>
  <si>
    <t>6201</t>
  </si>
  <si>
    <t>543-0073</t>
  </si>
  <si>
    <t>大阪市天王寺区生玉寺町7-72</t>
  </si>
  <si>
    <t>06-6771-9510</t>
  </si>
  <si>
    <t>9510</t>
  </si>
  <si>
    <t>531-0075</t>
  </si>
  <si>
    <t>大阪市北区大淀南3-3-7</t>
  </si>
  <si>
    <t>06-6453-0281</t>
  </si>
  <si>
    <t>6453</t>
  </si>
  <si>
    <t>555-0013</t>
  </si>
  <si>
    <t>大阪市西淀川区千舟3-8-22</t>
  </si>
  <si>
    <t>06-6472-2281</t>
  </si>
  <si>
    <t>6472</t>
  </si>
  <si>
    <t>533-0006</t>
  </si>
  <si>
    <t>大阪市東淀川区上新庄1-3-26</t>
  </si>
  <si>
    <t>06-6328-5964</t>
  </si>
  <si>
    <t>5964</t>
  </si>
  <si>
    <t>533-0007</t>
  </si>
  <si>
    <t>大阪市東淀川区相川2-18-51</t>
  </si>
  <si>
    <t>06-6340-3031</t>
  </si>
  <si>
    <t>6340</t>
  </si>
  <si>
    <t>3031</t>
  </si>
  <si>
    <t>大阪市東淀川区相川3-10-62</t>
  </si>
  <si>
    <t>06-6829-2510</t>
  </si>
  <si>
    <t>6829</t>
  </si>
  <si>
    <t>2510</t>
  </si>
  <si>
    <t>532-0023</t>
  </si>
  <si>
    <t>大阪市淀川区十三東5-4-38</t>
  </si>
  <si>
    <t>06-6303-2181</t>
  </si>
  <si>
    <t>2181</t>
  </si>
  <si>
    <t>544-0021</t>
  </si>
  <si>
    <t>大阪市生野区勝山南2-6-38</t>
  </si>
  <si>
    <t>06-6716-0003</t>
  </si>
  <si>
    <t>6716</t>
  </si>
  <si>
    <t>0003</t>
  </si>
  <si>
    <t>544-0033</t>
  </si>
  <si>
    <t>大阪市生野区勝山北1-19-31</t>
  </si>
  <si>
    <t>06-6741-7005</t>
  </si>
  <si>
    <t>6741</t>
  </si>
  <si>
    <t>7005</t>
  </si>
  <si>
    <t>544-0003</t>
  </si>
  <si>
    <t>大阪市生野区小路東4-1-26</t>
  </si>
  <si>
    <t>06-6751-2461</t>
  </si>
  <si>
    <t>6751</t>
  </si>
  <si>
    <t>2461</t>
  </si>
  <si>
    <t>535-8585</t>
  </si>
  <si>
    <t>大阪市旭区大宮5-16-1</t>
  </si>
  <si>
    <t>06-6954-4435</t>
  </si>
  <si>
    <t>6954</t>
  </si>
  <si>
    <t>4435</t>
  </si>
  <si>
    <t>536-8585</t>
  </si>
  <si>
    <t>大阪市城東区古市2-7-30</t>
  </si>
  <si>
    <t>06-6939-4391</t>
  </si>
  <si>
    <t>6939</t>
  </si>
  <si>
    <t>4391</t>
  </si>
  <si>
    <t>536-0001</t>
  </si>
  <si>
    <t>大阪市城東区古市1-20-26</t>
  </si>
  <si>
    <t>06-6939-1491</t>
  </si>
  <si>
    <t>1491</t>
  </si>
  <si>
    <t>536-0006</t>
  </si>
  <si>
    <t>大阪市城東区野江1-9-9</t>
  </si>
  <si>
    <t>06-6932-4461</t>
  </si>
  <si>
    <t>6932</t>
  </si>
  <si>
    <t>4461</t>
  </si>
  <si>
    <t>545-0011</t>
  </si>
  <si>
    <t>大阪市阿倍野区昭和町3-1-64</t>
  </si>
  <si>
    <t>06-6621-1181</t>
  </si>
  <si>
    <t>6621</t>
  </si>
  <si>
    <t>1181</t>
  </si>
  <si>
    <t>545-0002</t>
  </si>
  <si>
    <t>大阪市阿倍野区天王寺町南2-8-19</t>
  </si>
  <si>
    <t>06-6719-2801</t>
  </si>
  <si>
    <t>6719</t>
  </si>
  <si>
    <t>545-0041</t>
  </si>
  <si>
    <t>大阪市阿倍野区共立通2-8-4</t>
  </si>
  <si>
    <t>06-6661-8400</t>
  </si>
  <si>
    <t>6661</t>
  </si>
  <si>
    <t>590-0111</t>
    <phoneticPr fontId="2"/>
  </si>
  <si>
    <t>072-289-8067</t>
    <phoneticPr fontId="2"/>
  </si>
  <si>
    <t>072</t>
    <phoneticPr fontId="2"/>
  </si>
  <si>
    <t>289</t>
    <phoneticPr fontId="2"/>
  </si>
  <si>
    <t>8067</t>
    <phoneticPr fontId="2"/>
  </si>
  <si>
    <t>599-8245</t>
  </si>
  <si>
    <t>堺市中区辻之1517</t>
  </si>
  <si>
    <t>072-234-3391</t>
  </si>
  <si>
    <t>234</t>
  </si>
  <si>
    <t>3391</t>
  </si>
  <si>
    <t>大阪市阿倍野区文の里3-15-7</t>
  </si>
  <si>
    <t>06-6623-0016</t>
  </si>
  <si>
    <t>0016</t>
  </si>
  <si>
    <t>大阪市住吉区山之内2-13-57</t>
  </si>
  <si>
    <t>06-6693-4031</t>
  </si>
  <si>
    <t>4031</t>
  </si>
  <si>
    <t>558-0003</t>
  </si>
  <si>
    <t>大阪市住吉区長居1-4-15</t>
    <phoneticPr fontId="2"/>
  </si>
  <si>
    <t>06-6693-63011</t>
    <phoneticPr fontId="2"/>
  </si>
  <si>
    <t>558-0032</t>
  </si>
  <si>
    <t>大阪市住吉区遠里小野2-3-13</t>
  </si>
  <si>
    <t>06-6691-1231</t>
  </si>
  <si>
    <t>6691</t>
  </si>
  <si>
    <t>558-0053</t>
  </si>
  <si>
    <t>大阪市住吉区帝塚山中3-10-51</t>
  </si>
  <si>
    <t>06-6672-1151</t>
  </si>
  <si>
    <t>6672</t>
  </si>
  <si>
    <t>1151</t>
  </si>
  <si>
    <t>558-0043</t>
  </si>
  <si>
    <t>大阪市住吉区墨江2-4-4</t>
  </si>
  <si>
    <t>06-6673-8181</t>
  </si>
  <si>
    <t>6673</t>
  </si>
  <si>
    <t>8181</t>
  </si>
  <si>
    <t>546-0021</t>
  </si>
  <si>
    <t>大阪市東住吉区照ヶ丘矢田2-14-10</t>
  </si>
  <si>
    <t>06-6702-9781</t>
  </si>
  <si>
    <t>9781</t>
  </si>
  <si>
    <t>561-0846</t>
  </si>
  <si>
    <t>豊中市利倉東1-2-1</t>
  </si>
  <si>
    <t>06-6862-5223</t>
  </si>
  <si>
    <t>6862</t>
  </si>
  <si>
    <t>5223</t>
  </si>
  <si>
    <t>561-0874</t>
  </si>
  <si>
    <t>豊中市長興寺南4-3-19</t>
  </si>
  <si>
    <t>06-6864-0456</t>
  </si>
  <si>
    <t>6864</t>
  </si>
  <si>
    <t>0456</t>
  </si>
  <si>
    <t>豊中市上野西1-5-30</t>
  </si>
  <si>
    <t>06-6852-0001</t>
  </si>
  <si>
    <t>6852</t>
  </si>
  <si>
    <t>560-0056</t>
  </si>
  <si>
    <t>豊中市宮山町4-21-1</t>
  </si>
  <si>
    <t>06-6852-7595</t>
  </si>
  <si>
    <t>7595</t>
  </si>
  <si>
    <t>563-0038</t>
  </si>
  <si>
    <t>池田市荘園2-3-12</t>
  </si>
  <si>
    <t>072-761-8801</t>
  </si>
  <si>
    <t>8801</t>
  </si>
  <si>
    <t>562-0001</t>
  </si>
  <si>
    <t>箕面市箕面7-7-31</t>
  </si>
  <si>
    <t>072-723-6551</t>
  </si>
  <si>
    <t>723</t>
  </si>
  <si>
    <t>6551</t>
  </si>
  <si>
    <t>562-8543</t>
  </si>
  <si>
    <t>箕面市如意谷1-13-23</t>
  </si>
  <si>
    <t>072-721-3080</t>
  </si>
  <si>
    <t>3080</t>
  </si>
  <si>
    <t>564-0073</t>
  </si>
  <si>
    <t>吹田市山手町3-3-24</t>
  </si>
  <si>
    <t>06-6337-7750</t>
  </si>
  <si>
    <t>6337</t>
  </si>
  <si>
    <t>564-0012</t>
  </si>
  <si>
    <t>吹田市南正雀3-12-1</t>
  </si>
  <si>
    <t>06-6381-6661</t>
  </si>
  <si>
    <t>6381</t>
  </si>
  <si>
    <t>吹田市藤白台5-25-1</t>
  </si>
  <si>
    <t>06-6872-0263</t>
  </si>
  <si>
    <t>0263</t>
  </si>
  <si>
    <t>566-0022</t>
  </si>
  <si>
    <t>摂津市三島3-5-36</t>
  </si>
  <si>
    <t>06-6381-0220</t>
  </si>
  <si>
    <t>0220</t>
  </si>
  <si>
    <t>566-8501</t>
  </si>
  <si>
    <t>摂津市正雀1-4-1</t>
  </si>
  <si>
    <t>06-6381-5381</t>
  </si>
  <si>
    <t>5381</t>
  </si>
  <si>
    <t>567-0052</t>
  </si>
  <si>
    <t>茨木市室山2-14-1</t>
  </si>
  <si>
    <t>072-643-6321</t>
  </si>
  <si>
    <t>643</t>
  </si>
  <si>
    <t>6321</t>
  </si>
  <si>
    <t>567-0051</t>
  </si>
  <si>
    <t>茨木市宿久庄7-20-1</t>
  </si>
  <si>
    <t>072-643-6363</t>
  </si>
  <si>
    <t>6363</t>
  </si>
  <si>
    <t>567-0008</t>
  </si>
  <si>
    <t>茨木市西安威2-1-15</t>
  </si>
  <si>
    <t>072-643-1333</t>
  </si>
  <si>
    <t>1333</t>
  </si>
  <si>
    <t>569-8505</t>
  </si>
  <si>
    <t>高槻市沢良木町2-5</t>
  </si>
  <si>
    <t>072-671-0001</t>
  </si>
  <si>
    <t>671</t>
  </si>
  <si>
    <t>570-0039</t>
  </si>
  <si>
    <t>守口市橋波西之町1-5-18</t>
  </si>
  <si>
    <t>06-6992-6261</t>
  </si>
  <si>
    <t>6992</t>
  </si>
  <si>
    <t>6261</t>
  </si>
  <si>
    <t>570-0062</t>
  </si>
  <si>
    <t>守口市馬場町2-8-24</t>
  </si>
  <si>
    <t>06-6996-5691</t>
  </si>
  <si>
    <t>6996</t>
  </si>
  <si>
    <t>5691</t>
  </si>
  <si>
    <t>570-8555</t>
  </si>
  <si>
    <t>守口市藤田町6-21-57</t>
  </si>
  <si>
    <t>06-6904-1118</t>
  </si>
  <si>
    <t>6904</t>
  </si>
  <si>
    <t>1118</t>
  </si>
  <si>
    <t>572-8585</t>
  </si>
  <si>
    <t>寝屋川市三井南町15-1</t>
  </si>
  <si>
    <t>072-831-0285</t>
  </si>
  <si>
    <t>831</t>
  </si>
  <si>
    <t>0285</t>
  </si>
  <si>
    <t>572-8531</t>
  </si>
  <si>
    <t>寝屋川市美井町18-10</t>
  </si>
  <si>
    <t>072-831-1381</t>
  </si>
  <si>
    <t>1381</t>
  </si>
  <si>
    <t>573-1197</t>
  </si>
  <si>
    <t>枚方市禁野本町1-13-21</t>
  </si>
  <si>
    <t>072-848-0521</t>
  </si>
  <si>
    <t>848</t>
  </si>
  <si>
    <t>0521</t>
  </si>
  <si>
    <t>574-0044</t>
  </si>
  <si>
    <t>大東市諸福7-2-23</t>
  </si>
  <si>
    <t>072-871-1921</t>
  </si>
  <si>
    <t>1921</t>
  </si>
  <si>
    <t>574-0001</t>
  </si>
  <si>
    <t>大東市学園町6-45</t>
  </si>
  <si>
    <t>072-876-1321</t>
  </si>
  <si>
    <t>876</t>
  </si>
  <si>
    <t>1321</t>
  </si>
  <si>
    <t>576-0063</t>
  </si>
  <si>
    <t>交野市寺3-20-1</t>
  </si>
  <si>
    <t>072-891-0011</t>
  </si>
  <si>
    <t>0011</t>
  </si>
  <si>
    <t>578-0944</t>
  </si>
  <si>
    <t>東大阪市若江西新町5-3-1</t>
  </si>
  <si>
    <t>06-6722-1261</t>
  </si>
  <si>
    <t>1261</t>
  </si>
  <si>
    <t>577-8505</t>
  </si>
  <si>
    <t>東大阪市御厨栄町4-1-10</t>
  </si>
  <si>
    <t>06-6781-3050</t>
  </si>
  <si>
    <t>6781</t>
  </si>
  <si>
    <t>3050</t>
  </si>
  <si>
    <t>577-8567</t>
  </si>
  <si>
    <t>東大阪市西堤学園町3-1-1</t>
  </si>
  <si>
    <t>06-6782-2881</t>
  </si>
  <si>
    <t>6782</t>
  </si>
  <si>
    <t>2881</t>
  </si>
  <si>
    <t>577-8550</t>
  </si>
  <si>
    <t>東大阪市菱屋西4-2-26</t>
  </si>
  <si>
    <t>06-6723-8185</t>
  </si>
  <si>
    <t>8185</t>
  </si>
  <si>
    <t>東大阪市若江西新町3-1-8</t>
  </si>
  <si>
    <t>06-6723-5511</t>
  </si>
  <si>
    <t>5511</t>
  </si>
  <si>
    <t>582-0026</t>
  </si>
  <si>
    <t>柏原市旭ヶ丘3-11-1</t>
  </si>
  <si>
    <t>072-976-1112</t>
  </si>
  <si>
    <t>1112</t>
  </si>
  <si>
    <t>582-8585</t>
  </si>
  <si>
    <t>柏原市本郷5-993</t>
  </si>
  <si>
    <t>072-972-1565</t>
  </si>
  <si>
    <t>972</t>
  </si>
  <si>
    <t>1565</t>
  </si>
  <si>
    <t>580-0022</t>
  </si>
  <si>
    <t>松原市河合2-10-65</t>
  </si>
  <si>
    <t>072-332-1221</t>
  </si>
  <si>
    <t>1221</t>
  </si>
  <si>
    <t>583-8558</t>
  </si>
  <si>
    <t>藤井寺市春日丘3-8-1</t>
  </si>
  <si>
    <t>072-955-0718</t>
  </si>
  <si>
    <t>0718</t>
  </si>
  <si>
    <t>584-8555</t>
  </si>
  <si>
    <t>富田林市喜志2055</t>
  </si>
  <si>
    <t>0721-24-5132</t>
  </si>
  <si>
    <t>24</t>
  </si>
  <si>
    <t>5132</t>
  </si>
  <si>
    <t>586-8577</t>
  </si>
  <si>
    <t>河内長野市楠町西1211</t>
  </si>
  <si>
    <t>0721-53-5281</t>
  </si>
  <si>
    <t>5281</t>
  </si>
  <si>
    <t>586-8585</t>
  </si>
  <si>
    <t>河内長野市末広町623</t>
  </si>
  <si>
    <t>0721-62-6828</t>
  </si>
  <si>
    <t>6828</t>
  </si>
  <si>
    <t>599-8114</t>
  </si>
  <si>
    <t>堺市東区日置荘西町2-40-1</t>
  </si>
  <si>
    <t>072-285-0128</t>
  </si>
  <si>
    <t>285</t>
  </si>
  <si>
    <t>0128</t>
  </si>
  <si>
    <t>590-0012</t>
  </si>
  <si>
    <t>堺市堺区浅香山町1-2-20</t>
  </si>
  <si>
    <t>072-238-7881</t>
  </si>
  <si>
    <t>238</t>
  </si>
  <si>
    <t>7881</t>
  </si>
  <si>
    <t>590-0812</t>
  </si>
  <si>
    <t>堺市堺区霞ヶ丘町4-3-30</t>
  </si>
  <si>
    <t>072-241-1679</t>
  </si>
  <si>
    <t>1679</t>
  </si>
  <si>
    <t>599-8261</t>
  </si>
  <si>
    <t>堺市中区堀上町358</t>
  </si>
  <si>
    <t>072-278-2252</t>
  </si>
  <si>
    <t>278</t>
  </si>
  <si>
    <t>2252</t>
  </si>
  <si>
    <t>592-0003</t>
  </si>
  <si>
    <t>高石市東羽衣1-11-57</t>
  </si>
  <si>
    <t>072-265-7561</t>
  </si>
  <si>
    <t>7561</t>
  </si>
  <si>
    <t>592-0014</t>
  </si>
  <si>
    <t>高石市綾園5-7-64</t>
  </si>
  <si>
    <t>072-261-7761</t>
  </si>
  <si>
    <t>261</t>
  </si>
  <si>
    <t>7761</t>
  </si>
  <si>
    <t>596-0105</t>
  </si>
  <si>
    <t>岸和田市内畑町後谷3558</t>
  </si>
  <si>
    <t>0724-79-1231</t>
  </si>
  <si>
    <t>79</t>
  </si>
  <si>
    <t>573-0018</t>
  </si>
  <si>
    <t>枚方市桜丘町60-1</t>
  </si>
  <si>
    <t>072-849-7211</t>
  </si>
  <si>
    <t>849</t>
  </si>
  <si>
    <t>569-0002</t>
    <phoneticPr fontId="2"/>
  </si>
  <si>
    <t>高槻市東上牧1-3-1</t>
  </si>
  <si>
    <t>072-669-5211</t>
  </si>
  <si>
    <t>669</t>
  </si>
  <si>
    <t>5211</t>
  </si>
  <si>
    <t>583-0868</t>
  </si>
  <si>
    <t>羽曳野市学園前3-1-1</t>
  </si>
  <si>
    <t>072-956-6000</t>
  </si>
  <si>
    <t>956</t>
  </si>
  <si>
    <t>6000</t>
  </si>
  <si>
    <t>569-0021</t>
  </si>
  <si>
    <t>高槻市前島3-2-1</t>
  </si>
  <si>
    <t>072-669-4111</t>
  </si>
  <si>
    <t>4111</t>
  </si>
  <si>
    <t>581-0022</t>
  </si>
  <si>
    <t>八尾市柏村町1-63</t>
  </si>
  <si>
    <t>072-922-9162</t>
  </si>
  <si>
    <t>922</t>
  </si>
  <si>
    <t>9162</t>
  </si>
  <si>
    <t>584-0058</t>
  </si>
  <si>
    <t>富田林市彼方1801</t>
  </si>
  <si>
    <t>0721-34-1010</t>
  </si>
  <si>
    <t>1010</t>
  </si>
  <si>
    <t>590-0459</t>
  </si>
  <si>
    <t>泉南郡熊取町朝代台1-1</t>
  </si>
  <si>
    <t>0724-53-7001</t>
  </si>
  <si>
    <t>7001</t>
  </si>
  <si>
    <t>574-0013</t>
  </si>
  <si>
    <t>大東市中垣内3-1-1</t>
  </si>
  <si>
    <t>072-870-1001</t>
  </si>
  <si>
    <t>870</t>
  </si>
  <si>
    <t>583-0995</t>
  </si>
  <si>
    <t>南河内郡太子町太子1053</t>
  </si>
  <si>
    <t>0721-98-3611</t>
  </si>
  <si>
    <t>98</t>
  </si>
  <si>
    <t>3611</t>
  </si>
  <si>
    <t>578-0984</t>
  </si>
  <si>
    <t>東大阪市菱江2-18-26</t>
  </si>
  <si>
    <t>072-963-3481</t>
  </si>
  <si>
    <t>3481</t>
  </si>
  <si>
    <t>堺市南区晴美台4-2-1</t>
  </si>
  <si>
    <t>072-293-1221</t>
  </si>
  <si>
    <t>293</t>
  </si>
  <si>
    <t>567-0012</t>
  </si>
  <si>
    <t>茨木市東太田4-5-11</t>
  </si>
  <si>
    <t>072-627-1796</t>
  </si>
  <si>
    <t>627</t>
  </si>
  <si>
    <t>1796</t>
  </si>
  <si>
    <t>559-0034</t>
    <phoneticPr fontId="2"/>
  </si>
  <si>
    <t>大阪市住之江区南港北2-6-10</t>
    <rPh sb="3" eb="6">
      <t>スミノエ</t>
    </rPh>
    <rPh sb="7" eb="9">
      <t>ナンコウ</t>
    </rPh>
    <rPh sb="9" eb="10">
      <t>キタ</t>
    </rPh>
    <phoneticPr fontId="2"/>
  </si>
  <si>
    <t>06-4703-1780</t>
    <phoneticPr fontId="2"/>
  </si>
  <si>
    <t>562-0032</t>
    <phoneticPr fontId="2"/>
  </si>
  <si>
    <t>箕面市小野原西4-4-16</t>
    <rPh sb="0" eb="3">
      <t>ミノオシ</t>
    </rPh>
    <rPh sb="3" eb="5">
      <t>オノ</t>
    </rPh>
    <rPh sb="5" eb="6">
      <t>ハラ</t>
    </rPh>
    <rPh sb="6" eb="7">
      <t>ニシ</t>
    </rPh>
    <phoneticPr fontId="2"/>
  </si>
  <si>
    <t>072-727-5050</t>
    <phoneticPr fontId="2"/>
  </si>
  <si>
    <t>大阪市住吉区長居1-5-8</t>
  </si>
  <si>
    <t>06-6694-8411</t>
  </si>
  <si>
    <t>6694</t>
  </si>
  <si>
    <t>8411</t>
  </si>
  <si>
    <t>573-0163</t>
  </si>
  <si>
    <t>枚方市長尾元町2-29-27</t>
    <rPh sb="0" eb="3">
      <t>ヒラカタシ</t>
    </rPh>
    <rPh sb="3" eb="5">
      <t>ナガオ</t>
    </rPh>
    <rPh sb="5" eb="7">
      <t>モトマチ</t>
    </rPh>
    <phoneticPr fontId="2"/>
  </si>
  <si>
    <t>072-850-9111</t>
  </si>
  <si>
    <t>850</t>
    <phoneticPr fontId="2"/>
  </si>
  <si>
    <t>9111</t>
    <phoneticPr fontId="2"/>
  </si>
  <si>
    <t>547-0045</t>
    <phoneticPr fontId="2"/>
  </si>
  <si>
    <t>大阪市天王寺区寺田町2-1-21</t>
    <rPh sb="0" eb="3">
      <t>オオサカシ</t>
    </rPh>
    <rPh sb="3" eb="7">
      <t>テンノウジク</t>
    </rPh>
    <rPh sb="7" eb="10">
      <t>テラダチョウ</t>
    </rPh>
    <phoneticPr fontId="2"/>
  </si>
  <si>
    <t>06-6772-6666</t>
  </si>
  <si>
    <t>6772</t>
    <phoneticPr fontId="2"/>
  </si>
  <si>
    <t>6666</t>
    <phoneticPr fontId="2"/>
  </si>
  <si>
    <t>茨木市宿久庄7-20-1</t>
    <rPh sb="0" eb="3">
      <t>イバラキシ</t>
    </rPh>
    <rPh sb="3" eb="6">
      <t>シュクノショウ</t>
    </rPh>
    <phoneticPr fontId="2"/>
  </si>
  <si>
    <t>072-643-6681</t>
  </si>
  <si>
    <t>643</t>
    <phoneticPr fontId="2"/>
  </si>
  <si>
    <t>6681</t>
    <phoneticPr fontId="2"/>
  </si>
  <si>
    <t>556-0024</t>
  </si>
  <si>
    <t>大阪市浪速区木津川2-3-30</t>
    <rPh sb="0" eb="3">
      <t>オオサカシ</t>
    </rPh>
    <rPh sb="3" eb="6">
      <t>ナニワク</t>
    </rPh>
    <rPh sb="6" eb="9">
      <t>キヅガワ</t>
    </rPh>
    <phoneticPr fontId="2"/>
  </si>
  <si>
    <t>06-6561-7361</t>
  </si>
  <si>
    <t>6561</t>
    <phoneticPr fontId="2"/>
  </si>
  <si>
    <t>7361</t>
    <phoneticPr fontId="2"/>
  </si>
  <si>
    <t>573-1178</t>
  </si>
  <si>
    <t>枚方市渚西1-43-1</t>
    <rPh sb="0" eb="3">
      <t>ヒラカタシ</t>
    </rPh>
    <rPh sb="3" eb="4">
      <t>ナギサ</t>
    </rPh>
    <rPh sb="4" eb="5">
      <t>ニシ</t>
    </rPh>
    <phoneticPr fontId="2"/>
  </si>
  <si>
    <t>072-840-5800</t>
  </si>
  <si>
    <t>840</t>
    <phoneticPr fontId="2"/>
  </si>
  <si>
    <t>5800</t>
    <phoneticPr fontId="2"/>
  </si>
  <si>
    <t>大阪府立大正白陵高等学校</t>
    <rPh sb="4" eb="6">
      <t>タイショウ</t>
    </rPh>
    <rPh sb="6" eb="8">
      <t>ハクリョウ</t>
    </rPh>
    <phoneticPr fontId="2"/>
  </si>
  <si>
    <t>大正白陵</t>
    <rPh sb="0" eb="4">
      <t>タイショウハクリョウ</t>
    </rPh>
    <phoneticPr fontId="2"/>
  </si>
  <si>
    <t>大正白陵</t>
    <rPh sb="0" eb="2">
      <t>タイショウ</t>
    </rPh>
    <rPh sb="2" eb="4">
      <t>ハクリョウ</t>
    </rPh>
    <phoneticPr fontId="2"/>
  </si>
  <si>
    <t>大阪産業大学附属</t>
    <rPh sb="0" eb="2">
      <t>オオサカ</t>
    </rPh>
    <rPh sb="2" eb="4">
      <t>サンギョウ</t>
    </rPh>
    <rPh sb="4" eb="5">
      <t>ダイ</t>
    </rPh>
    <rPh sb="5" eb="6">
      <t>ガク</t>
    </rPh>
    <rPh sb="6" eb="7">
      <t>フ</t>
    </rPh>
    <rPh sb="7" eb="8">
      <t>ゾク</t>
    </rPh>
    <phoneticPr fontId="2"/>
  </si>
  <si>
    <t>大阪学院大学</t>
    <rPh sb="0" eb="2">
      <t>オオサカ</t>
    </rPh>
    <rPh sb="2" eb="4">
      <t>ガクイン</t>
    </rPh>
    <rPh sb="4" eb="6">
      <t>ダイガク</t>
    </rPh>
    <phoneticPr fontId="2"/>
  </si>
  <si>
    <t>大阪電気通信大学</t>
    <rPh sb="6" eb="7">
      <t>ダイ</t>
    </rPh>
    <rPh sb="7" eb="8">
      <t>ガク</t>
    </rPh>
    <phoneticPr fontId="2"/>
  </si>
  <si>
    <t>四天王寺学園高等学校</t>
    <rPh sb="0" eb="4">
      <t>シテンノウジ</t>
    </rPh>
    <rPh sb="4" eb="6">
      <t>ガクエン</t>
    </rPh>
    <rPh sb="6" eb="8">
      <t>コウトウ</t>
    </rPh>
    <rPh sb="8" eb="10">
      <t>ガッコウ</t>
    </rPh>
    <phoneticPr fontId="2"/>
  </si>
  <si>
    <t>四天学園</t>
    <rPh sb="0" eb="1">
      <t>ヨン</t>
    </rPh>
    <rPh sb="1" eb="2">
      <t>テン</t>
    </rPh>
    <rPh sb="2" eb="4">
      <t>ガクエン</t>
    </rPh>
    <phoneticPr fontId="2"/>
  </si>
  <si>
    <t>四天王寺学園</t>
    <rPh sb="0" eb="4">
      <t>シテンノウジ</t>
    </rPh>
    <rPh sb="4" eb="6">
      <t>ガクエン</t>
    </rPh>
    <phoneticPr fontId="2"/>
  </si>
  <si>
    <t>堺リベラル高等学校</t>
    <rPh sb="0" eb="1">
      <t>サカイ</t>
    </rPh>
    <rPh sb="5" eb="7">
      <t>コウトウ</t>
    </rPh>
    <rPh sb="7" eb="9">
      <t>ガッコウ</t>
    </rPh>
    <phoneticPr fontId="2"/>
  </si>
  <si>
    <t>リベラル</t>
    <phoneticPr fontId="2"/>
  </si>
  <si>
    <t>堺リベラル</t>
    <rPh sb="0" eb="1">
      <t>サカイ</t>
    </rPh>
    <phoneticPr fontId="2"/>
  </si>
  <si>
    <t>神須学園高等学校</t>
    <rPh sb="0" eb="1">
      <t>カミ</t>
    </rPh>
    <rPh sb="1" eb="2">
      <t>ス</t>
    </rPh>
    <rPh sb="2" eb="4">
      <t>ガクエン</t>
    </rPh>
    <rPh sb="4" eb="6">
      <t>コウトウ</t>
    </rPh>
    <rPh sb="6" eb="8">
      <t>ガッコウ</t>
    </rPh>
    <phoneticPr fontId="2"/>
  </si>
  <si>
    <t>神須学園</t>
    <rPh sb="0" eb="2">
      <t>カミス</t>
    </rPh>
    <rPh sb="2" eb="4">
      <t>ガクエン</t>
    </rPh>
    <phoneticPr fontId="2"/>
  </si>
  <si>
    <t>596-0076</t>
    <phoneticPr fontId="2"/>
  </si>
  <si>
    <t>岸和田市野田町1-7-12</t>
    <rPh sb="0" eb="7">
      <t>596-0076</t>
    </rPh>
    <phoneticPr fontId="2"/>
  </si>
  <si>
    <t>072-493-3977</t>
    <phoneticPr fontId="2"/>
  </si>
  <si>
    <t>493</t>
    <phoneticPr fontId="2"/>
  </si>
  <si>
    <t>3977</t>
    <phoneticPr fontId="2"/>
  </si>
  <si>
    <t>583-0026</t>
    <phoneticPr fontId="2"/>
  </si>
  <si>
    <t>藤井寺市春日丘3-1-78</t>
    <rPh sb="0" eb="7">
      <t>583-0026</t>
    </rPh>
    <phoneticPr fontId="2"/>
  </si>
  <si>
    <t>072-937-2855</t>
    <phoneticPr fontId="2"/>
  </si>
  <si>
    <t>937</t>
    <phoneticPr fontId="2"/>
  </si>
  <si>
    <t>2855</t>
    <phoneticPr fontId="2"/>
  </si>
  <si>
    <t>590-0012</t>
    <phoneticPr fontId="2"/>
  </si>
  <si>
    <t>堺市堺区浅香山町1-2-20</t>
    <rPh sb="0" eb="8">
      <t>590-0012</t>
    </rPh>
    <phoneticPr fontId="2"/>
  </si>
  <si>
    <t>072-226-8814</t>
    <phoneticPr fontId="2"/>
  </si>
  <si>
    <t>226</t>
    <phoneticPr fontId="2"/>
  </si>
  <si>
    <t>8814</t>
    <phoneticPr fontId="2"/>
  </si>
  <si>
    <t>整理番号</t>
    <rPh sb="0" eb="2">
      <t>セイリ</t>
    </rPh>
    <rPh sb="2" eb="4">
      <t>バンゴウ</t>
    </rPh>
    <phoneticPr fontId="2"/>
  </si>
  <si>
    <t>学年</t>
    <rPh sb="0" eb="2">
      <t>ガクネン</t>
    </rPh>
    <phoneticPr fontId="2"/>
  </si>
  <si>
    <t>数は半角</t>
    <rPh sb="0" eb="1">
      <t>スウ</t>
    </rPh>
    <rPh sb="2" eb="4">
      <t>ハンカク</t>
    </rPh>
    <phoneticPr fontId="2"/>
  </si>
  <si>
    <t>★学年を数字に変換</t>
    <rPh sb="1" eb="3">
      <t>ガクネン</t>
    </rPh>
    <rPh sb="4" eb="6">
      <t>スウジ</t>
    </rPh>
    <rPh sb="7" eb="9">
      <t>ヘンカン</t>
    </rPh>
    <phoneticPr fontId="2"/>
  </si>
  <si>
    <t>リスト</t>
    <phoneticPr fontId="2"/>
  </si>
  <si>
    <t>１部</t>
    <rPh sb="1" eb="2">
      <t>ブ</t>
    </rPh>
    <phoneticPr fontId="2"/>
  </si>
  <si>
    <t>２部</t>
    <rPh sb="1" eb="2">
      <t>ブ</t>
    </rPh>
    <phoneticPr fontId="2"/>
  </si>
  <si>
    <t>大阪府立北淀・淀川清流高等学校</t>
    <rPh sb="7" eb="9">
      <t>ヨドガワ</t>
    </rPh>
    <rPh sb="9" eb="11">
      <t>セイリュウ</t>
    </rPh>
    <phoneticPr fontId="2"/>
  </si>
  <si>
    <t>北淀・清流</t>
    <rPh sb="0" eb="1">
      <t>キタ</t>
    </rPh>
    <rPh sb="1" eb="2">
      <t>ヨド</t>
    </rPh>
    <rPh sb="3" eb="5">
      <t>セイリュウ</t>
    </rPh>
    <phoneticPr fontId="2"/>
  </si>
  <si>
    <t>北淀・淀川清流</t>
    <rPh sb="0" eb="1">
      <t>キタ</t>
    </rPh>
    <rPh sb="1" eb="2">
      <t>ヨド</t>
    </rPh>
    <rPh sb="3" eb="5">
      <t>ヨドガワ</t>
    </rPh>
    <rPh sb="5" eb="7">
      <t>セイリュウ</t>
    </rPh>
    <phoneticPr fontId="2"/>
  </si>
  <si>
    <t>金光藤蔭高等学校</t>
    <rPh sb="0" eb="2">
      <t>カネミツ</t>
    </rPh>
    <phoneticPr fontId="2"/>
  </si>
  <si>
    <r>
      <t>　</t>
    </r>
    <r>
      <rPr>
        <sz val="10.5"/>
        <color rgb="FFFF0000"/>
        <rFont val="ＭＳ Ｐゴシック"/>
        <family val="3"/>
        <charset val="128"/>
      </rPr>
      <t>　※申込に不備があった場合などの連絡先です。
　　　　</t>
    </r>
    <r>
      <rPr>
        <b/>
        <u/>
        <sz val="10.5"/>
        <color rgb="FFFF0000"/>
        <rFont val="ＭＳ Ｐゴシック"/>
        <family val="3"/>
        <charset val="128"/>
      </rPr>
      <t>申込の当日</t>
    </r>
    <r>
      <rPr>
        <b/>
        <sz val="10.5"/>
        <color rgb="FFFF0000"/>
        <rFont val="ＭＳ Ｐゴシック"/>
        <family val="3"/>
        <charset val="128"/>
      </rPr>
      <t>に</t>
    </r>
    <r>
      <rPr>
        <sz val="10.5"/>
        <color rgb="FFFF0000"/>
        <rFont val="ＭＳ Ｐゴシック"/>
        <family val="3"/>
        <charset val="128"/>
      </rPr>
      <t>連絡が付く携帯の番号などを
　　　　入れて下さい</t>
    </r>
    <rPh sb="3" eb="5">
      <t>モウシコミ</t>
    </rPh>
    <rPh sb="6" eb="8">
      <t>フビ</t>
    </rPh>
    <rPh sb="12" eb="14">
      <t>バアイ</t>
    </rPh>
    <rPh sb="17" eb="20">
      <t>レンラクサキ</t>
    </rPh>
    <rPh sb="28" eb="30">
      <t>モウシコミ</t>
    </rPh>
    <rPh sb="31" eb="33">
      <t>トウジツ</t>
    </rPh>
    <rPh sb="34" eb="36">
      <t>レンラク</t>
    </rPh>
    <rPh sb="37" eb="38">
      <t>ツ</t>
    </rPh>
    <rPh sb="39" eb="41">
      <t>ケイタイ</t>
    </rPh>
    <rPh sb="42" eb="44">
      <t>バンゴウ</t>
    </rPh>
    <rPh sb="52" eb="53">
      <t>イ</t>
    </rPh>
    <rPh sb="55" eb="56">
      <t>クダ</t>
    </rPh>
    <phoneticPr fontId="2"/>
  </si>
  <si>
    <t>関西福科</t>
    <rPh sb="0" eb="2">
      <t>カンサイ</t>
    </rPh>
    <rPh sb="2" eb="3">
      <t>フク</t>
    </rPh>
    <rPh sb="3" eb="4">
      <t>カ</t>
    </rPh>
    <phoneticPr fontId="2"/>
  </si>
  <si>
    <t>　　　　　　　　　申　　込　　書</t>
    <rPh sb="9" eb="10">
      <t>サル</t>
    </rPh>
    <rPh sb="12" eb="13">
      <t>コミ</t>
    </rPh>
    <rPh sb="15" eb="16">
      <t>ショ</t>
    </rPh>
    <phoneticPr fontId="2"/>
  </si>
  <si>
    <t>人</t>
    <rPh sb="0" eb="1">
      <t>ニン</t>
    </rPh>
    <phoneticPr fontId="2"/>
  </si>
  <si>
    <t>←男子・女子を選んでください。</t>
    <rPh sb="1" eb="3">
      <t>ダンシ</t>
    </rPh>
    <rPh sb="4" eb="6">
      <t>ジョシ</t>
    </rPh>
    <rPh sb="7" eb="8">
      <t>エラ</t>
    </rPh>
    <phoneticPr fontId="2"/>
  </si>
  <si>
    <r>
      <t>※日本卓球協会の登録システムで、</t>
    </r>
    <r>
      <rPr>
        <b/>
        <sz val="14"/>
        <rFont val="ＭＳ Ｐゴシック"/>
        <family val="3"/>
        <charset val="128"/>
      </rPr>
      <t>「個人会員一覧」</t>
    </r>
    <r>
      <rPr>
        <b/>
        <sz val="14"/>
        <color rgb="FFFF3300"/>
        <rFont val="ＭＳ Ｐゴシック"/>
        <family val="3"/>
        <charset val="128"/>
      </rPr>
      <t>をダウンロードして</t>
    </r>
    <r>
      <rPr>
        <b/>
        <sz val="14"/>
        <rFont val="ＭＳ Ｐゴシック"/>
        <family val="3"/>
        <charset val="128"/>
      </rPr>
      <t>「会員ＩＤ」</t>
    </r>
    <r>
      <rPr>
        <b/>
        <sz val="14"/>
        <color rgb="FFFF3300"/>
        <rFont val="ＭＳ Ｐゴシック"/>
        <family val="3"/>
        <charset val="128"/>
      </rPr>
      <t>から後を、この表にコピーして貼り付けて下さい。この表に手入力して頂いてもかまいません。</t>
    </r>
    <rPh sb="1" eb="3">
      <t>ニホン</t>
    </rPh>
    <rPh sb="3" eb="5">
      <t>タッキュウ</t>
    </rPh>
    <rPh sb="5" eb="7">
      <t>キョウカイ</t>
    </rPh>
    <rPh sb="8" eb="10">
      <t>トウロク</t>
    </rPh>
    <rPh sb="17" eb="19">
      <t>コジン</t>
    </rPh>
    <rPh sb="19" eb="21">
      <t>カイイン</t>
    </rPh>
    <rPh sb="21" eb="23">
      <t>イチラン</t>
    </rPh>
    <rPh sb="34" eb="36">
      <t>カイイン</t>
    </rPh>
    <rPh sb="41" eb="42">
      <t>アト</t>
    </rPh>
    <rPh sb="46" eb="47">
      <t>ヒョウ</t>
    </rPh>
    <rPh sb="53" eb="54">
      <t>ハ</t>
    </rPh>
    <rPh sb="55" eb="56">
      <t>ツ</t>
    </rPh>
    <rPh sb="58" eb="59">
      <t>クダ</t>
    </rPh>
    <rPh sb="64" eb="65">
      <t>ヒョウ</t>
    </rPh>
    <rPh sb="66" eb="67">
      <t>テ</t>
    </rPh>
    <rPh sb="67" eb="69">
      <t>ニュウリョク</t>
    </rPh>
    <rPh sb="71" eb="72">
      <t>イタダ</t>
    </rPh>
    <phoneticPr fontId="2"/>
  </si>
  <si>
    <r>
      <t>※学年は</t>
    </r>
    <r>
      <rPr>
        <b/>
        <sz val="14"/>
        <color rgb="FF00B0F0"/>
        <rFont val="HG創英角ﾎﾟｯﾌﾟ体"/>
        <family val="3"/>
        <charset val="128"/>
      </rPr>
      <t>「学年入力」</t>
    </r>
    <r>
      <rPr>
        <b/>
        <sz val="14"/>
        <color rgb="FFFF3300"/>
        <rFont val="ＭＳ Ｐゴシック"/>
        <family val="3"/>
        <charset val="128"/>
      </rPr>
      <t>のボタンを押すと出ます。違う場合は手入力して下さい。シートを右に送ると漢字氏名の横に学年を寄せて表示できます。</t>
    </r>
    <rPh sb="1" eb="3">
      <t>ガクネン</t>
    </rPh>
    <rPh sb="5" eb="7">
      <t>ガクネン</t>
    </rPh>
    <rPh sb="7" eb="9">
      <t>ニュウリョク</t>
    </rPh>
    <rPh sb="15" eb="16">
      <t>オ</t>
    </rPh>
    <rPh sb="18" eb="19">
      <t>デ</t>
    </rPh>
    <rPh sb="22" eb="23">
      <t>チガ</t>
    </rPh>
    <rPh sb="24" eb="26">
      <t>バアイ</t>
    </rPh>
    <rPh sb="27" eb="30">
      <t>テニュウリョク</t>
    </rPh>
    <rPh sb="32" eb="33">
      <t>クダ</t>
    </rPh>
    <rPh sb="40" eb="41">
      <t>ミギ</t>
    </rPh>
    <rPh sb="42" eb="43">
      <t>オク</t>
    </rPh>
    <rPh sb="45" eb="47">
      <t>カンジ</t>
    </rPh>
    <rPh sb="47" eb="49">
      <t>シメイ</t>
    </rPh>
    <rPh sb="50" eb="51">
      <t>ヨコ</t>
    </rPh>
    <rPh sb="52" eb="54">
      <t>ガクネン</t>
    </rPh>
    <rPh sb="55" eb="56">
      <t>ヨ</t>
    </rPh>
    <rPh sb="58" eb="60">
      <t>ヒョウジ</t>
    </rPh>
    <phoneticPr fontId="2"/>
  </si>
  <si>
    <r>
      <t xml:space="preserve">国籍
</t>
    </r>
    <r>
      <rPr>
        <sz val="6"/>
        <color rgb="FF0070C0"/>
        <rFont val="ＭＳ Ｐゴシック"/>
        <family val="3"/>
        <charset val="128"/>
      </rPr>
      <t>日本以外</t>
    </r>
    <rPh sb="4" eb="6">
      <t>ニホン</t>
    </rPh>
    <rPh sb="6" eb="8">
      <t>イガイ</t>
    </rPh>
    <phoneticPr fontId="2"/>
  </si>
  <si>
    <t>堺市南区三原台2-2-2</t>
    <rPh sb="0" eb="2">
      <t>サカイシ</t>
    </rPh>
    <rPh sb="2" eb="4">
      <t>ミナミク</t>
    </rPh>
    <rPh sb="4" eb="7">
      <t>ミハラダイ</t>
    </rPh>
    <phoneticPr fontId="2"/>
  </si>
  <si>
    <t>名前</t>
    <rPh sb="0" eb="2">
      <t>ナマエ</t>
    </rPh>
    <phoneticPr fontId="3"/>
  </si>
  <si>
    <t>上記の通り申し込みます。</t>
    <phoneticPr fontId="2"/>
  </si>
  <si>
    <t>チーム名</t>
    <rPh sb="3" eb="4">
      <t>メイ</t>
    </rPh>
    <phoneticPr fontId="2"/>
  </si>
  <si>
    <t>代表者</t>
    <rPh sb="0" eb="3">
      <t>ダイヒョウシャ</t>
    </rPh>
    <phoneticPr fontId="2"/>
  </si>
  <si>
    <t>代表者連絡先</t>
    <rPh sb="0" eb="3">
      <t>ダイヒョウシャ</t>
    </rPh>
    <rPh sb="3" eb="6">
      <t>レンラクサキ</t>
    </rPh>
    <phoneticPr fontId="2"/>
  </si>
  <si>
    <t>出場者</t>
    <rPh sb="0" eb="3">
      <t>シュツジョウシャ</t>
    </rPh>
    <phoneticPr fontId="2"/>
  </si>
  <si>
    <t>←チーム名・代表者・代表者連絡先を入力してください。</t>
    <rPh sb="4" eb="5">
      <t>メイ</t>
    </rPh>
    <rPh sb="6" eb="9">
      <t>ダイヒョウシャ</t>
    </rPh>
    <rPh sb="10" eb="13">
      <t>ダイヒョウシャ</t>
    </rPh>
    <rPh sb="13" eb="16">
      <t>レンラクサキ</t>
    </rPh>
    <rPh sb="17" eb="19">
      <t>ニュウリョク</t>
    </rPh>
    <phoneticPr fontId="2"/>
  </si>
  <si>
    <t>年齢 (学年)</t>
    <rPh sb="0" eb="2">
      <t>ネンレイ</t>
    </rPh>
    <rPh sb="4" eb="6">
      <t>ガクネン</t>
    </rPh>
    <phoneticPr fontId="2"/>
  </si>
  <si>
    <t>←出場者の合計人数 (3 ページ目まで) を入力してください。</t>
    <rPh sb="1" eb="4">
      <t>シュツジョウシャ</t>
    </rPh>
    <rPh sb="5" eb="7">
      <t>ゴウケイ</t>
    </rPh>
    <rPh sb="7" eb="9">
      <t>ニンズウ</t>
    </rPh>
    <rPh sb="16" eb="17">
      <t>メ</t>
    </rPh>
    <rPh sb="22" eb="24">
      <t>ニュウリョク</t>
    </rPh>
    <phoneticPr fontId="2"/>
  </si>
  <si>
    <t>戦績 (府大会以上)</t>
    <rPh sb="0" eb="2">
      <t>センセキ</t>
    </rPh>
    <rPh sb="4" eb="7">
      <t>フタイカイ</t>
    </rPh>
    <rPh sb="7" eb="9">
      <t>イジョウ</t>
    </rPh>
    <phoneticPr fontId="2"/>
  </si>
  <si>
    <t>第  6  回　八尾ジュニアオープン</t>
    <rPh sb="0" eb="1">
      <t>ダイ</t>
    </rPh>
    <rPh sb="6" eb="7">
      <t>カイ</t>
    </rPh>
    <rPh sb="8" eb="10">
      <t>ヤオ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</si>
</sst>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e&quot;年&quot;m&quot;月&quot;d&quot;日&quot;;@"/>
    <numFmt numFmtId="177" formatCode="yyyy&quot;年&quot;m&quot;月&quot;d&quot;日&quot;;@"/>
    <numFmt numFmtId="178" formatCode="0_);[Red]\(0\)"/>
  </numFmts>
  <fonts count="40" x14ac:knownFonts="1">
    <font>
      <sz val="11"/>
      <name val="ＭＳ Ｐゴシック"/>
      <family val="3"/>
      <charset val="128"/>
    </font>
    <font>
      <sz val="11"/>
      <name val="ＭＳ Ｐゴシック"/>
      <family val="3"/>
      <charset val="128"/>
    </font>
    <font>
      <sz val="6"/>
      <name val="ＭＳ Ｐゴシック"/>
      <family val="3"/>
      <charset val="128"/>
    </font>
    <font>
      <sz val="6"/>
      <name val="ＭＳ ゴシック"/>
      <family val="3"/>
      <charset val="128"/>
    </font>
    <font>
      <sz val="11"/>
      <name val="ＭＳ Ｐ明朝"/>
      <family val="1"/>
      <charset val="128"/>
    </font>
    <font>
      <sz val="14"/>
      <name val="ＭＳ Ｐ明朝"/>
      <family val="1"/>
      <charset val="128"/>
    </font>
    <font>
      <sz val="8"/>
      <name val="ＭＳ Ｐ明朝"/>
      <family val="1"/>
      <charset val="128"/>
    </font>
    <font>
      <sz val="12"/>
      <name val="ＭＳ Ｐ明朝"/>
      <family val="1"/>
      <charset val="128"/>
    </font>
    <font>
      <b/>
      <sz val="12"/>
      <name val="ＭＳ Ｐ明朝"/>
      <family val="1"/>
      <charset val="128"/>
    </font>
    <font>
      <sz val="11"/>
      <color indexed="10"/>
      <name val="ＭＳ Ｐゴシック"/>
      <family val="3"/>
      <charset val="128"/>
    </font>
    <font>
      <sz val="14"/>
      <name val="ＭＳ Ｐゴシック"/>
      <family val="3"/>
      <charset val="128"/>
    </font>
    <font>
      <b/>
      <sz val="11"/>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b/>
      <sz val="12"/>
      <color indexed="10"/>
      <name val="ＭＳ Ｐ明朝"/>
      <family val="1"/>
      <charset val="128"/>
    </font>
    <font>
      <sz val="9.5"/>
      <name val="ＭＳ ゴシック"/>
      <family val="3"/>
      <charset val="128"/>
    </font>
    <font>
      <sz val="13"/>
      <name val="ＭＳ Ｐ明朝"/>
      <family val="1"/>
      <charset val="128"/>
    </font>
    <font>
      <sz val="13"/>
      <name val="ＭＳ Ｐゴシック"/>
      <family val="3"/>
      <charset val="128"/>
    </font>
    <font>
      <sz val="16"/>
      <name val="HG正楷書体-PRO"/>
      <family val="4"/>
      <charset val="128"/>
    </font>
    <font>
      <b/>
      <sz val="11"/>
      <color indexed="36"/>
      <name val="ＭＳ Ｐゴシック"/>
      <family val="3"/>
      <charset val="128"/>
    </font>
    <font>
      <b/>
      <sz val="10"/>
      <color indexed="30"/>
      <name val="ＭＳ Ｐゴシック"/>
      <family val="3"/>
      <charset val="128"/>
    </font>
    <font>
      <sz val="11"/>
      <color rgb="FFFF0000"/>
      <name val="ＭＳ Ｐゴシック"/>
      <family val="3"/>
      <charset val="128"/>
    </font>
    <font>
      <b/>
      <sz val="14"/>
      <name val="ＭＳ Ｐゴシック"/>
      <family val="3"/>
      <charset val="128"/>
    </font>
    <font>
      <sz val="11"/>
      <color rgb="FF0070C0"/>
      <name val="ＭＳ Ｐゴシック"/>
      <family val="3"/>
      <charset val="128"/>
    </font>
    <font>
      <sz val="9"/>
      <color rgb="FF0070C0"/>
      <name val="ＭＳ Ｐゴシック"/>
      <family val="3"/>
      <charset val="128"/>
    </font>
    <font>
      <sz val="10"/>
      <color rgb="FF0070C0"/>
      <name val="ＭＳ Ｐゴシック"/>
      <family val="3"/>
      <charset val="128"/>
    </font>
    <font>
      <b/>
      <sz val="14"/>
      <color rgb="FFFF3300"/>
      <name val="ＭＳ Ｐゴシック"/>
      <family val="3"/>
      <charset val="128"/>
    </font>
    <font>
      <sz val="8"/>
      <color rgb="FF0070C0"/>
      <name val="ＭＳ Ｐゴシック"/>
      <family val="3"/>
      <charset val="128"/>
    </font>
    <font>
      <sz val="9"/>
      <color indexed="81"/>
      <name val="ＭＳ Ｐゴシック"/>
      <family val="3"/>
      <charset val="128"/>
    </font>
    <font>
      <b/>
      <sz val="14"/>
      <color rgb="FFFF0000"/>
      <name val="ＭＳ Ｐ明朝"/>
      <family val="1"/>
      <charset val="128"/>
    </font>
    <font>
      <b/>
      <sz val="14"/>
      <color indexed="17"/>
      <name val="ＭＳ Ｐゴシック"/>
      <family val="3"/>
      <charset val="128"/>
    </font>
    <font>
      <sz val="10.5"/>
      <color rgb="FFFF0000"/>
      <name val="ＭＳ Ｐゴシック"/>
      <family val="3"/>
      <charset val="128"/>
    </font>
    <font>
      <b/>
      <u/>
      <sz val="10.5"/>
      <color rgb="FFFF0000"/>
      <name val="ＭＳ Ｐゴシック"/>
      <family val="3"/>
      <charset val="128"/>
    </font>
    <font>
      <b/>
      <sz val="10.5"/>
      <color rgb="FFFF0000"/>
      <name val="ＭＳ Ｐゴシック"/>
      <family val="3"/>
      <charset val="128"/>
    </font>
    <font>
      <sz val="16"/>
      <color rgb="FFFF0000"/>
      <name val="ＭＳ Ｐ明朝"/>
      <family val="1"/>
      <charset val="128"/>
    </font>
    <font>
      <b/>
      <sz val="14"/>
      <color rgb="FF00B0F0"/>
      <name val="HG創英角ﾎﾟｯﾌﾟ体"/>
      <family val="3"/>
      <charset val="128"/>
    </font>
    <font>
      <sz val="6"/>
      <color rgb="FF0070C0"/>
      <name val="ＭＳ Ｐゴシック"/>
      <family val="3"/>
      <charset val="128"/>
    </font>
    <font>
      <sz val="10"/>
      <name val="Arial"/>
      <family val="2"/>
    </font>
    <font>
      <sz val="10"/>
      <name val="ＭＳ ゴシック"/>
      <family val="3"/>
      <charset val="128"/>
    </font>
  </fonts>
  <fills count="9">
    <fill>
      <patternFill patternType="none"/>
    </fill>
    <fill>
      <patternFill patternType="gray125"/>
    </fill>
    <fill>
      <patternFill patternType="solid">
        <fgColor indexed="43"/>
        <bgColor indexed="64"/>
      </patternFill>
    </fill>
    <fill>
      <patternFill patternType="solid">
        <fgColor indexed="46"/>
        <bgColor indexed="64"/>
      </patternFill>
    </fill>
    <fill>
      <patternFill patternType="solid">
        <fgColor indexed="51"/>
        <bgColor indexed="64"/>
      </patternFill>
    </fill>
    <fill>
      <patternFill patternType="solid">
        <fgColor indexed="41"/>
        <bgColor indexed="64"/>
      </patternFill>
    </fill>
    <fill>
      <patternFill patternType="solid">
        <fgColor rgb="FFCCFFFF"/>
        <bgColor indexed="64"/>
      </patternFill>
    </fill>
    <fill>
      <patternFill patternType="solid">
        <fgColor theme="5" tint="0.79998168889431442"/>
        <bgColor indexed="64"/>
      </patternFill>
    </fill>
    <fill>
      <patternFill patternType="solid">
        <fgColor theme="2" tint="-9.9978637043366805E-2"/>
        <bgColor indexed="64"/>
      </patternFill>
    </fill>
  </fills>
  <borders count="41">
    <border>
      <left/>
      <right/>
      <top/>
      <bottom/>
      <diagonal/>
    </border>
    <border>
      <left/>
      <right/>
      <top/>
      <bottom style="thin">
        <color indexed="64"/>
      </bottom>
      <diagonal/>
    </border>
    <border>
      <left style="thin">
        <color indexed="64"/>
      </left>
      <right/>
      <top style="medium">
        <color indexed="64"/>
      </top>
      <bottom style="medium">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top/>
      <bottom style="slantDashDot">
        <color indexed="64"/>
      </bottom>
      <diagonal/>
    </border>
    <border>
      <left style="slantDashDot">
        <color indexed="64"/>
      </left>
      <right/>
      <top/>
      <bottom style="slantDashDot">
        <color indexed="64"/>
      </bottom>
      <diagonal/>
    </border>
    <border>
      <left/>
      <right style="slantDashDot">
        <color indexed="64"/>
      </right>
      <top/>
      <bottom style="slantDashDot">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diagonalUp="1">
      <left/>
      <right/>
      <top/>
      <bottom/>
      <diagonal style="thin">
        <color auto="1"/>
      </diagonal>
    </border>
  </borders>
  <cellStyleXfs count="4">
    <xf numFmtId="0" fontId="0" fillId="0" borderId="0">
      <alignment vertical="center"/>
    </xf>
    <xf numFmtId="0" fontId="1" fillId="0" borderId="0"/>
    <xf numFmtId="49" fontId="1" fillId="0" borderId="10">
      <alignment horizontal="center" vertical="center"/>
    </xf>
    <xf numFmtId="0" fontId="38" fillId="0" borderId="0"/>
  </cellStyleXfs>
  <cellXfs count="164">
    <xf numFmtId="0" fontId="0" fillId="0" borderId="0" xfId="0">
      <alignment vertical="center"/>
    </xf>
    <xf numFmtId="0" fontId="4" fillId="0" borderId="0" xfId="0" applyFont="1">
      <alignment vertical="center"/>
    </xf>
    <xf numFmtId="0" fontId="7" fillId="0" borderId="0" xfId="0" applyFont="1">
      <alignment vertical="center"/>
    </xf>
    <xf numFmtId="0" fontId="10" fillId="0" borderId="0" xfId="0" applyFont="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1" fillId="0" borderId="0" xfId="0" applyFont="1">
      <alignment vertical="center"/>
    </xf>
    <xf numFmtId="0" fontId="11" fillId="0" borderId="6" xfId="0" applyFont="1" applyBorder="1" applyAlignment="1">
      <alignment horizontal="center" vertical="center"/>
    </xf>
    <xf numFmtId="0" fontId="0" fillId="0" borderId="7" xfId="0" applyBorder="1">
      <alignment vertical="center"/>
    </xf>
    <xf numFmtId="0" fontId="0" fillId="0" borderId="0" xfId="0" applyAlignment="1">
      <alignment horizontal="center" vertical="center"/>
    </xf>
    <xf numFmtId="0" fontId="1" fillId="0" borderId="0" xfId="0" applyFont="1" applyAlignment="1">
      <alignment horizontal="center" vertical="center"/>
    </xf>
    <xf numFmtId="0" fontId="11" fillId="0" borderId="0" xfId="0" applyFont="1">
      <alignment vertical="center"/>
    </xf>
    <xf numFmtId="0" fontId="9" fillId="0" borderId="0" xfId="0" quotePrefix="1" applyFont="1" applyAlignment="1">
      <alignment vertical="center" wrapText="1"/>
    </xf>
    <xf numFmtId="0" fontId="0" fillId="0" borderId="6" xfId="0" applyBorder="1">
      <alignment vertical="center"/>
    </xf>
    <xf numFmtId="0" fontId="0" fillId="0" borderId="6" xfId="0" applyBorder="1" applyAlignment="1">
      <alignment horizontal="center" vertical="center"/>
    </xf>
    <xf numFmtId="0" fontId="9" fillId="0" borderId="16" xfId="0" quotePrefix="1" applyFont="1" applyBorder="1" applyAlignment="1">
      <alignment vertical="center" wrapText="1"/>
    </xf>
    <xf numFmtId="0" fontId="15" fillId="0" borderId="0" xfId="0" applyFont="1">
      <alignment vertical="center"/>
    </xf>
    <xf numFmtId="0" fontId="6" fillId="0" borderId="0" xfId="0" applyFont="1">
      <alignment vertical="center"/>
    </xf>
    <xf numFmtId="0" fontId="16" fillId="0" borderId="0" xfId="0" applyFont="1" applyAlignment="1">
      <alignment horizontal="left" vertical="center" wrapText="1"/>
    </xf>
    <xf numFmtId="0" fontId="0" fillId="0" borderId="0" xfId="0" applyAlignment="1">
      <alignment horizontal="left" vertical="center"/>
    </xf>
    <xf numFmtId="0" fontId="11" fillId="0" borderId="0" xfId="0" applyFont="1" applyAlignment="1">
      <alignment horizontal="center" vertical="center"/>
    </xf>
    <xf numFmtId="0" fontId="11" fillId="0" borderId="17" xfId="0" applyFont="1" applyBorder="1" applyAlignment="1">
      <alignment horizontal="center" vertical="center"/>
    </xf>
    <xf numFmtId="0" fontId="0" fillId="0" borderId="16" xfId="0" applyBorder="1">
      <alignment vertical="center"/>
    </xf>
    <xf numFmtId="0" fontId="0" fillId="0" borderId="18" xfId="0" applyBorder="1">
      <alignment vertical="center"/>
    </xf>
    <xf numFmtId="0" fontId="20" fillId="0" borderId="0" xfId="0" applyFont="1">
      <alignment vertical="center"/>
    </xf>
    <xf numFmtId="0" fontId="0" fillId="0" borderId="0" xfId="0" applyAlignment="1">
      <alignment horizontal="right" vertical="center"/>
    </xf>
    <xf numFmtId="0" fontId="0" fillId="0" borderId="0" xfId="0" applyAlignment="1"/>
    <xf numFmtId="176" fontId="1" fillId="0" borderId="6" xfId="1" applyNumberFormat="1" applyBorder="1" applyAlignment="1">
      <alignment vertical="center"/>
    </xf>
    <xf numFmtId="0" fontId="21" fillId="0" borderId="0" xfId="0" applyFont="1">
      <alignment vertical="center"/>
    </xf>
    <xf numFmtId="0" fontId="22" fillId="0" borderId="0" xfId="0" applyFont="1">
      <alignment vertical="center"/>
    </xf>
    <xf numFmtId="0" fontId="0" fillId="0" borderId="10" xfId="2" applyNumberFormat="1" applyFont="1">
      <alignment horizontal="center" vertical="center"/>
    </xf>
    <xf numFmtId="0" fontId="0" fillId="3" borderId="0" xfId="0" applyFill="1" applyAlignment="1"/>
    <xf numFmtId="0" fontId="23" fillId="0" borderId="0" xfId="0" applyFont="1">
      <alignment vertical="center"/>
    </xf>
    <xf numFmtId="0" fontId="4" fillId="0" borderId="20" xfId="0" applyFont="1" applyBorder="1" applyAlignment="1">
      <alignment horizontal="left" vertical="center"/>
    </xf>
    <xf numFmtId="0" fontId="4" fillId="0" borderId="20" xfId="0" applyFont="1" applyBorder="1" applyAlignment="1">
      <alignment horizontal="center" vertical="center"/>
    </xf>
    <xf numFmtId="0" fontId="0" fillId="0" borderId="8" xfId="0" applyBorder="1" applyAlignment="1">
      <alignment horizontal="center" vertical="center" wrapText="1"/>
    </xf>
    <xf numFmtId="0" fontId="0" fillId="0" borderId="19" xfId="0" applyBorder="1" applyAlignment="1">
      <alignment horizontal="center" vertical="center" wrapText="1"/>
    </xf>
    <xf numFmtId="0" fontId="10" fillId="0" borderId="0" xfId="0" applyFont="1" applyAlignment="1">
      <alignment horizontal="center" vertical="center"/>
    </xf>
    <xf numFmtId="0" fontId="13" fillId="0" borderId="8" xfId="0" applyFont="1" applyBorder="1" applyAlignment="1" applyProtection="1">
      <alignment horizontal="center"/>
      <protection locked="0"/>
    </xf>
    <xf numFmtId="0" fontId="13" fillId="0" borderId="8" xfId="0" applyFont="1" applyBorder="1" applyAlignment="1" applyProtection="1">
      <alignment horizontal="center" vertical="center"/>
      <protection locked="0"/>
    </xf>
    <xf numFmtId="0" fontId="22" fillId="0" borderId="0" xfId="0" applyFont="1" applyAlignment="1">
      <alignment horizontal="center" vertical="center"/>
    </xf>
    <xf numFmtId="0" fontId="25" fillId="0" borderId="12" xfId="0" applyFont="1" applyBorder="1" applyAlignment="1">
      <alignment horizontal="center" vertical="center"/>
    </xf>
    <xf numFmtId="0" fontId="13" fillId="0" borderId="19" xfId="0" applyFont="1" applyBorder="1" applyAlignment="1" applyProtection="1">
      <alignment horizontal="center" vertical="center"/>
      <protection locked="0"/>
    </xf>
    <xf numFmtId="0" fontId="26" fillId="0" borderId="12" xfId="0" applyFont="1" applyBorder="1" applyAlignment="1" applyProtection="1">
      <alignment horizontal="center" vertical="center" shrinkToFit="1"/>
      <protection locked="0"/>
    </xf>
    <xf numFmtId="0" fontId="13" fillId="0" borderId="19" xfId="0" applyFont="1" applyBorder="1" applyAlignment="1" applyProtection="1">
      <alignment horizontal="center" vertical="center" wrapText="1"/>
      <protection locked="0"/>
    </xf>
    <xf numFmtId="0" fontId="0" fillId="4" borderId="8" xfId="0" applyFill="1" applyBorder="1" applyAlignment="1">
      <alignment horizontal="center" vertical="center"/>
    </xf>
    <xf numFmtId="0" fontId="27" fillId="0" borderId="0" xfId="0" applyFont="1" applyAlignment="1">
      <alignment horizontal="left" vertical="center"/>
    </xf>
    <xf numFmtId="49" fontId="0" fillId="0" borderId="8" xfId="2" applyFont="1" applyBorder="1">
      <alignment horizontal="center" vertical="center"/>
    </xf>
    <xf numFmtId="0" fontId="0" fillId="0" borderId="0" xfId="0" quotePrefix="1" applyAlignment="1">
      <alignment horizontal="center" vertical="center"/>
    </xf>
    <xf numFmtId="49" fontId="0" fillId="0" borderId="0" xfId="0" applyNumberFormat="1" applyAlignment="1"/>
    <xf numFmtId="49" fontId="0" fillId="0" borderId="0" xfId="0" applyNumberFormat="1" applyAlignment="1">
      <alignment horizontal="left"/>
    </xf>
    <xf numFmtId="0" fontId="13" fillId="0" borderId="0" xfId="0" applyFont="1" applyAlignment="1">
      <alignment horizontal="center" vertical="center"/>
    </xf>
    <xf numFmtId="0" fontId="0" fillId="0" borderId="0" xfId="0" applyAlignment="1">
      <alignment horizontal="center"/>
    </xf>
    <xf numFmtId="0" fontId="22" fillId="0" borderId="0" xfId="0" applyFont="1" applyAlignment="1">
      <alignment horizontal="left" vertical="center"/>
    </xf>
    <xf numFmtId="0" fontId="0" fillId="0" borderId="10" xfId="0" applyBorder="1" applyAlignment="1">
      <alignment horizontal="center" vertical="center"/>
    </xf>
    <xf numFmtId="0" fontId="0" fillId="0" borderId="8" xfId="0" applyBorder="1" applyAlignment="1" applyProtection="1">
      <protection locked="0"/>
    </xf>
    <xf numFmtId="49" fontId="0" fillId="0" borderId="8" xfId="0" applyNumberFormat="1" applyBorder="1" applyAlignment="1">
      <alignment horizontal="center" vertical="center" shrinkToFit="1"/>
    </xf>
    <xf numFmtId="14" fontId="0" fillId="0" borderId="8" xfId="0" applyNumberFormat="1"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8" xfId="0" applyBorder="1" applyAlignment="1" applyProtection="1">
      <alignment horizontal="center"/>
      <protection locked="0"/>
    </xf>
    <xf numFmtId="49" fontId="0" fillId="0" borderId="9" xfId="0" applyNumberFormat="1" applyBorder="1" applyAlignment="1">
      <alignment vertical="center" shrinkToFit="1"/>
    </xf>
    <xf numFmtId="0" fontId="0" fillId="0" borderId="8" xfId="0" quotePrefix="1" applyBorder="1" applyAlignment="1">
      <alignment horizontal="center" vertical="center"/>
    </xf>
    <xf numFmtId="49" fontId="0" fillId="0" borderId="8" xfId="0" applyNumberFormat="1" applyBorder="1" applyAlignment="1">
      <alignment horizontal="center" vertical="center"/>
    </xf>
    <xf numFmtId="0" fontId="0" fillId="0" borderId="8" xfId="0" applyBorder="1" applyAlignment="1"/>
    <xf numFmtId="0" fontId="0" fillId="0" borderId="8" xfId="0" applyBorder="1" applyAlignment="1">
      <alignment shrinkToFit="1"/>
    </xf>
    <xf numFmtId="0" fontId="0" fillId="0" borderId="9" xfId="0" applyBorder="1" applyAlignment="1">
      <alignment vertical="center" shrinkToFit="1"/>
    </xf>
    <xf numFmtId="0" fontId="31" fillId="0" borderId="0" xfId="0" applyFont="1">
      <alignment vertical="center"/>
    </xf>
    <xf numFmtId="0" fontId="4" fillId="0" borderId="0" xfId="0" applyFont="1" applyAlignment="1">
      <alignment horizontal="center" vertical="center"/>
    </xf>
    <xf numFmtId="0" fontId="8" fillId="0" borderId="0" xfId="0" applyFont="1" applyAlignment="1">
      <alignment horizontal="distributed" vertical="center"/>
    </xf>
    <xf numFmtId="0" fontId="15" fillId="0" borderId="0" xfId="0" applyFont="1" applyAlignment="1">
      <alignment horizontal="left" vertical="center" wrapText="1"/>
    </xf>
    <xf numFmtId="0" fontId="14" fillId="0" borderId="0" xfId="0" applyFont="1" applyAlignment="1">
      <alignment horizontal="center" vertical="center"/>
    </xf>
    <xf numFmtId="0" fontId="18" fillId="0" borderId="0" xfId="0" applyFont="1" applyAlignment="1">
      <alignment horizontal="center" vertical="center"/>
    </xf>
    <xf numFmtId="14" fontId="18" fillId="0" borderId="0" xfId="0" applyNumberFormat="1" applyFont="1" applyAlignment="1">
      <alignment horizontal="center" vertical="center"/>
    </xf>
    <xf numFmtId="0" fontId="30" fillId="0" borderId="0" xfId="0" applyFont="1">
      <alignment vertical="center"/>
    </xf>
    <xf numFmtId="0" fontId="35" fillId="0" borderId="0" xfId="0" applyFont="1">
      <alignment vertical="center"/>
    </xf>
    <xf numFmtId="0" fontId="11" fillId="7" borderId="19" xfId="0" applyFont="1" applyFill="1" applyBorder="1" applyAlignment="1">
      <alignment horizontal="center" vertical="center" wrapText="1"/>
    </xf>
    <xf numFmtId="0" fontId="28" fillId="7" borderId="12" xfId="0" applyFont="1" applyFill="1" applyBorder="1" applyAlignment="1">
      <alignment horizontal="center" vertical="center"/>
    </xf>
    <xf numFmtId="0" fontId="13" fillId="0" borderId="8" xfId="3" applyFont="1" applyBorder="1" applyAlignment="1" applyProtection="1">
      <alignment horizontal="center"/>
      <protection locked="0"/>
    </xf>
    <xf numFmtId="0" fontId="13" fillId="0" borderId="8" xfId="3" applyFont="1" applyBorder="1" applyProtection="1">
      <protection locked="0"/>
    </xf>
    <xf numFmtId="14" fontId="13" fillId="0" borderId="8" xfId="3" applyNumberFormat="1" applyFont="1" applyBorder="1" applyProtection="1">
      <protection locked="0"/>
    </xf>
    <xf numFmtId="0" fontId="13" fillId="0" borderId="8" xfId="3" applyFont="1" applyBorder="1" applyAlignment="1" applyProtection="1">
      <alignment wrapText="1"/>
      <protection locked="0"/>
    </xf>
    <xf numFmtId="178" fontId="13" fillId="0" borderId="8" xfId="3" applyNumberFormat="1" applyFont="1" applyBorder="1" applyAlignment="1">
      <alignment horizontal="center"/>
    </xf>
    <xf numFmtId="0" fontId="14" fillId="0" borderId="35" xfId="0" applyFont="1" applyBorder="1">
      <alignment vertical="center"/>
    </xf>
    <xf numFmtId="0" fontId="14" fillId="0" borderId="36" xfId="0" applyFont="1" applyBorder="1">
      <alignment vertical="center"/>
    </xf>
    <xf numFmtId="0" fontId="8" fillId="0" borderId="0" xfId="0" applyFont="1">
      <alignment vertical="center"/>
    </xf>
    <xf numFmtId="0" fontId="8" fillId="0" borderId="20" xfId="0" applyFont="1" applyBorder="1">
      <alignment vertical="center"/>
    </xf>
    <xf numFmtId="0" fontId="14" fillId="0" borderId="0" xfId="0" applyFont="1">
      <alignment vertical="center"/>
    </xf>
    <xf numFmtId="0" fontId="14" fillId="2" borderId="0" xfId="0" applyFont="1" applyFill="1" applyAlignment="1">
      <alignment horizontal="center" vertical="center"/>
    </xf>
    <xf numFmtId="0" fontId="11" fillId="0" borderId="0" xfId="0" applyFont="1" applyAlignment="1">
      <alignment horizontal="center" vertical="center"/>
    </xf>
    <xf numFmtId="0" fontId="14" fillId="5" borderId="0" xfId="0" applyFont="1" applyFill="1" applyAlignment="1">
      <alignment horizontal="center" vertical="center" shrinkToFit="1"/>
    </xf>
    <xf numFmtId="49" fontId="10" fillId="2" borderId="0" xfId="0" applyNumberFormat="1" applyFont="1" applyFill="1" applyAlignment="1">
      <alignment horizontal="center" vertical="center"/>
    </xf>
    <xf numFmtId="0" fontId="10" fillId="5" borderId="0" xfId="0" applyFont="1" applyFill="1" applyAlignment="1">
      <alignment horizontal="center" vertical="center"/>
    </xf>
    <xf numFmtId="0" fontId="14" fillId="5" borderId="0" xfId="0" applyFont="1" applyFill="1" applyAlignment="1">
      <alignment horizontal="left" vertical="center" indent="1"/>
    </xf>
    <xf numFmtId="0" fontId="10" fillId="6" borderId="0" xfId="0" applyFont="1" applyFill="1" applyAlignment="1">
      <alignment horizontal="center" vertical="center"/>
    </xf>
    <xf numFmtId="0" fontId="22" fillId="0" borderId="0" xfId="0" applyFont="1" applyAlignment="1">
      <alignment horizontal="left" vertical="top" wrapText="1"/>
    </xf>
    <xf numFmtId="0" fontId="22" fillId="0" borderId="7" xfId="0" applyFont="1" applyBorder="1" applyAlignment="1">
      <alignment horizontal="left" vertical="top" wrapText="1"/>
    </xf>
    <xf numFmtId="0" fontId="10" fillId="0" borderId="0" xfId="0" applyFont="1" applyAlignment="1">
      <alignment horizontal="center" vertical="center"/>
    </xf>
    <xf numFmtId="0" fontId="10" fillId="2" borderId="0" xfId="0" applyFont="1" applyFill="1" applyAlignment="1">
      <alignment horizontal="center" vertical="center"/>
    </xf>
    <xf numFmtId="0" fontId="0" fillId="0" borderId="9"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13" fillId="0" borderId="19" xfId="0" applyFont="1" applyBorder="1" applyAlignment="1" applyProtection="1">
      <alignment horizontal="center" vertical="center" wrapText="1"/>
      <protection locked="0"/>
    </xf>
    <xf numFmtId="0" fontId="13" fillId="0" borderId="12" xfId="0" applyFont="1" applyBorder="1" applyAlignment="1" applyProtection="1">
      <alignment horizontal="center" vertical="center"/>
      <protection locked="0"/>
    </xf>
    <xf numFmtId="0" fontId="13" fillId="0" borderId="19" xfId="0" applyFont="1" applyBorder="1" applyAlignment="1" applyProtection="1">
      <alignment horizontal="center" vertical="center"/>
      <protection locked="0"/>
    </xf>
    <xf numFmtId="0" fontId="0" fillId="0" borderId="19" xfId="0" applyBorder="1" applyAlignment="1">
      <alignment horizontal="center" vertical="center" wrapText="1"/>
    </xf>
    <xf numFmtId="0" fontId="0" fillId="0" borderId="12" xfId="0" applyBorder="1" applyAlignment="1">
      <alignment horizontal="center" vertical="center"/>
    </xf>
    <xf numFmtId="0" fontId="12" fillId="0" borderId="8" xfId="0" applyFont="1" applyBorder="1" applyAlignment="1">
      <alignment horizontal="center" vertical="center" wrapText="1" shrinkToFit="1"/>
    </xf>
    <xf numFmtId="0" fontId="0" fillId="0" borderId="25" xfId="0" applyBorder="1" applyAlignment="1">
      <alignment horizontal="center" vertical="center" wrapText="1"/>
    </xf>
    <xf numFmtId="0" fontId="0" fillId="0" borderId="13" xfId="0" applyBorder="1" applyAlignment="1">
      <alignment horizontal="center" vertical="center" wrapText="1"/>
    </xf>
    <xf numFmtId="0" fontId="0" fillId="0" borderId="12" xfId="0" applyBorder="1" applyAlignment="1">
      <alignment horizontal="center" vertical="center" wrapText="1"/>
    </xf>
    <xf numFmtId="0" fontId="0" fillId="0" borderId="19" xfId="0" applyBorder="1" applyAlignment="1">
      <alignment horizontal="center" vertical="center"/>
    </xf>
    <xf numFmtId="0" fontId="4" fillId="0" borderId="20" xfId="0" applyFont="1" applyBorder="1" applyAlignment="1">
      <alignment horizontal="center" vertical="center"/>
    </xf>
    <xf numFmtId="0" fontId="4" fillId="0" borderId="1" xfId="0" applyFont="1" applyBorder="1" applyAlignment="1">
      <alignment horizontal="center" vertical="center"/>
    </xf>
    <xf numFmtId="0" fontId="19" fillId="0" borderId="20" xfId="0" applyFont="1" applyBorder="1" applyAlignment="1">
      <alignment horizontal="center"/>
    </xf>
    <xf numFmtId="0" fontId="19" fillId="0" borderId="1" xfId="0" applyFont="1" applyBorder="1" applyAlignment="1">
      <alignment horizontal="center"/>
    </xf>
    <xf numFmtId="0" fontId="14" fillId="0" borderId="27" xfId="0" applyFont="1" applyBorder="1" applyAlignment="1">
      <alignment horizontal="center" vertical="center"/>
    </xf>
    <xf numFmtId="0" fontId="14" fillId="0" borderId="11" xfId="0" applyFont="1" applyBorder="1" applyAlignment="1">
      <alignment horizontal="center" vertical="center"/>
    </xf>
    <xf numFmtId="0" fontId="14" fillId="0" borderId="10" xfId="0" applyFont="1" applyBorder="1" applyAlignment="1">
      <alignment horizontal="center" vertical="center"/>
    </xf>
    <xf numFmtId="0" fontId="18" fillId="0" borderId="9" xfId="0" applyFont="1" applyBorder="1" applyAlignment="1">
      <alignment horizontal="center" vertical="center"/>
    </xf>
    <xf numFmtId="0" fontId="18" fillId="0" borderId="10" xfId="0" applyFont="1" applyBorder="1" applyAlignment="1">
      <alignment horizontal="center" vertical="center"/>
    </xf>
    <xf numFmtId="14" fontId="18" fillId="0" borderId="9" xfId="0" applyNumberFormat="1" applyFont="1" applyBorder="1" applyAlignment="1">
      <alignment horizontal="center" vertical="center"/>
    </xf>
    <xf numFmtId="14" fontId="18" fillId="0" borderId="11" xfId="0" applyNumberFormat="1" applyFont="1" applyBorder="1" applyAlignment="1">
      <alignment horizontal="center" vertical="center"/>
    </xf>
    <xf numFmtId="14" fontId="18" fillId="0" borderId="32" xfId="0" applyNumberFormat="1" applyFont="1" applyBorder="1" applyAlignment="1">
      <alignment horizontal="center" vertical="center"/>
    </xf>
    <xf numFmtId="0" fontId="14" fillId="0" borderId="28" xfId="0" applyFont="1" applyBorder="1" applyAlignment="1">
      <alignment horizontal="center" vertical="center"/>
    </xf>
    <xf numFmtId="0" fontId="14" fillId="0" borderId="31" xfId="0" applyFont="1" applyBorder="1" applyAlignment="1">
      <alignment horizontal="center" vertical="center"/>
    </xf>
    <xf numFmtId="0" fontId="14"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29" xfId="0" applyFont="1" applyBorder="1" applyAlignment="1">
      <alignment horizontal="center" vertical="center"/>
    </xf>
    <xf numFmtId="14" fontId="18" fillId="0" borderId="30" xfId="0" applyNumberFormat="1" applyFont="1" applyBorder="1" applyAlignment="1">
      <alignment horizontal="center" vertical="center"/>
    </xf>
    <xf numFmtId="14" fontId="18" fillId="0" borderId="31" xfId="0" applyNumberFormat="1" applyFont="1" applyBorder="1" applyAlignment="1">
      <alignment horizontal="center" vertical="center"/>
    </xf>
    <xf numFmtId="14" fontId="18" fillId="0" borderId="33" xfId="0" applyNumberFormat="1" applyFont="1" applyBorder="1" applyAlignment="1">
      <alignment horizontal="center" vertical="center"/>
    </xf>
    <xf numFmtId="177" fontId="17" fillId="0" borderId="0" xfId="0" applyNumberFormat="1" applyFont="1" applyAlignment="1">
      <alignment horizontal="center" vertical="center"/>
    </xf>
    <xf numFmtId="0" fontId="39" fillId="0" borderId="0" xfId="0" applyFont="1" applyAlignment="1">
      <alignment horizontal="center" vertical="center" wrapText="1"/>
    </xf>
    <xf numFmtId="0" fontId="4" fillId="0" borderId="0" xfId="0" applyFont="1" applyAlignment="1">
      <alignment horizontal="center" vertical="center"/>
    </xf>
    <xf numFmtId="0" fontId="19" fillId="0" borderId="0" xfId="0" applyFont="1" applyAlignment="1">
      <alignment horizontal="center" shrinkToFit="1"/>
    </xf>
    <xf numFmtId="0" fontId="19" fillId="0" borderId="1" xfId="0" applyFont="1" applyBorder="1" applyAlignment="1">
      <alignment horizontal="center" shrinkToFit="1"/>
    </xf>
    <xf numFmtId="0" fontId="5" fillId="0" borderId="23"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7" fillId="0" borderId="15" xfId="0" applyFont="1" applyBorder="1" applyAlignment="1">
      <alignment horizontal="center" vertical="center" wrapText="1"/>
    </xf>
    <xf numFmtId="0" fontId="7" fillId="0" borderId="15" xfId="0" applyFont="1" applyBorder="1" applyAlignment="1">
      <alignment horizontal="center" vertical="center"/>
    </xf>
    <xf numFmtId="0" fontId="7" fillId="0" borderId="2"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4" xfId="0" applyFont="1" applyBorder="1" applyAlignment="1">
      <alignment horizontal="center" vertical="center" wrapText="1"/>
    </xf>
    <xf numFmtId="0" fontId="14" fillId="0" borderId="37" xfId="0" applyFont="1" applyBorder="1" applyAlignment="1">
      <alignment horizontal="center" vertical="center"/>
    </xf>
    <xf numFmtId="0" fontId="14" fillId="0" borderId="1" xfId="0" applyFont="1" applyBorder="1" applyAlignment="1">
      <alignment horizontal="center" vertical="center"/>
    </xf>
    <xf numFmtId="0" fontId="14" fillId="0" borderId="38" xfId="0" applyFont="1" applyBorder="1" applyAlignment="1">
      <alignment horizontal="center" vertical="center"/>
    </xf>
    <xf numFmtId="0" fontId="18" fillId="0" borderId="13" xfId="0" applyFont="1" applyBorder="1" applyAlignment="1">
      <alignment horizontal="center" vertical="center"/>
    </xf>
    <xf numFmtId="0" fontId="18" fillId="0" borderId="38" xfId="0" applyFont="1" applyBorder="1" applyAlignment="1">
      <alignment horizontal="center" vertical="center"/>
    </xf>
    <xf numFmtId="14" fontId="18" fillId="0" borderId="13" xfId="0" applyNumberFormat="1" applyFont="1" applyBorder="1" applyAlignment="1">
      <alignment horizontal="center" vertical="center"/>
    </xf>
    <xf numFmtId="14" fontId="18" fillId="0" borderId="1" xfId="0" applyNumberFormat="1" applyFont="1" applyBorder="1" applyAlignment="1">
      <alignment horizontal="center" vertical="center"/>
    </xf>
    <xf numFmtId="14" fontId="18" fillId="0" borderId="39" xfId="0" applyNumberFormat="1" applyFont="1" applyBorder="1" applyAlignment="1">
      <alignment horizontal="center" vertical="center"/>
    </xf>
    <xf numFmtId="0" fontId="4" fillId="0" borderId="40" xfId="0" applyFont="1" applyBorder="1" applyAlignment="1">
      <alignment horizontal="center" vertical="center"/>
    </xf>
    <xf numFmtId="0" fontId="5" fillId="0" borderId="0" xfId="0" applyFont="1" applyAlignment="1">
      <alignment horizontal="center" vertical="center"/>
    </xf>
    <xf numFmtId="0" fontId="5" fillId="0" borderId="26" xfId="0" applyFont="1" applyBorder="1" applyAlignment="1">
      <alignment horizontal="center" vertical="center"/>
    </xf>
    <xf numFmtId="0" fontId="14" fillId="0" borderId="14" xfId="0" applyFont="1" applyBorder="1" applyAlignment="1">
      <alignment horizontal="center" vertical="center"/>
    </xf>
    <xf numFmtId="0" fontId="19" fillId="8" borderId="0" xfId="0" applyFont="1" applyFill="1" applyAlignment="1">
      <alignment horizontal="center" shrinkToFit="1"/>
    </xf>
    <xf numFmtId="0" fontId="19" fillId="8" borderId="1" xfId="0" applyFont="1" applyFill="1" applyBorder="1" applyAlignment="1">
      <alignment horizontal="center" shrinkToFit="1"/>
    </xf>
    <xf numFmtId="0" fontId="19" fillId="8" borderId="20" xfId="0" applyFont="1" applyFill="1" applyBorder="1" applyAlignment="1">
      <alignment horizontal="center"/>
    </xf>
    <xf numFmtId="0" fontId="19" fillId="8" borderId="1" xfId="0" applyFont="1" applyFill="1" applyBorder="1" applyAlignment="1">
      <alignment horizontal="center"/>
    </xf>
    <xf numFmtId="0" fontId="15" fillId="0" borderId="0" xfId="0" applyFont="1" applyAlignment="1">
      <alignment horizontal="left" vertical="top" wrapText="1"/>
    </xf>
    <xf numFmtId="0" fontId="14" fillId="0" borderId="0" xfId="0" applyFont="1" applyAlignment="1">
      <alignment horizontal="center" vertical="center"/>
    </xf>
    <xf numFmtId="14" fontId="18" fillId="0" borderId="34" xfId="0" applyNumberFormat="1" applyFont="1" applyBorder="1" applyAlignment="1">
      <alignment horizontal="center" vertical="center"/>
    </xf>
  </cellXfs>
  <cellStyles count="4">
    <cellStyle name="スタイル 1" xfId="2" xr:uid="{00000000-0005-0000-0000-000000000000}"/>
    <cellStyle name="標準" xfId="0" builtinId="0"/>
    <cellStyle name="標準 2" xfId="3" xr:uid="{40101FFB-C4C4-471D-9175-F01453C24DA1}"/>
    <cellStyle name="標準_平成13年度加盟登録・料金・滋_日本卓球協会登録_日本卓球協会登録 筧作成分_日本卓球協会登録 筧作成分" xfId="1" xr:uid="{00000000-0005-0000-0000-000003000000}"/>
  </cellStyles>
  <dxfs count="7">
    <dxf>
      <fill>
        <patternFill>
          <bgColor rgb="FFFFFF99"/>
        </patternFill>
      </fill>
    </dxf>
    <dxf>
      <fill>
        <patternFill>
          <bgColor rgb="FFFFFF99"/>
        </patternFill>
      </fill>
    </dxf>
    <dxf>
      <fill>
        <patternFill>
          <bgColor rgb="FFFFFF99"/>
        </patternFill>
      </fill>
    </dxf>
    <dxf>
      <font>
        <color rgb="FFCCFFFF"/>
      </font>
      <fill>
        <patternFill>
          <bgColor rgb="FFCCFFFF"/>
        </patternFill>
      </fill>
    </dxf>
    <dxf>
      <font>
        <color rgb="FFCCFFFF"/>
      </font>
      <fill>
        <patternFill>
          <bgColor rgb="FFCCFFFF"/>
        </patternFill>
      </fill>
    </dxf>
    <dxf>
      <font>
        <color rgb="FFCCFFCC"/>
      </font>
    </dxf>
    <dxf>
      <font>
        <color rgb="FFCCFFFF"/>
      </font>
      <fill>
        <patternFill>
          <bgColor rgb="FFCCFFFF"/>
        </patternFill>
      </fill>
    </dxf>
  </dxfs>
  <tableStyles count="0" defaultTableStyle="TableStyleMedium9"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14</xdr:col>
      <xdr:colOff>0</xdr:colOff>
      <xdr:row>3</xdr:row>
      <xdr:rowOff>38100</xdr:rowOff>
    </xdr:from>
    <xdr:to>
      <xdr:col>15</xdr:col>
      <xdr:colOff>0</xdr:colOff>
      <xdr:row>3</xdr:row>
      <xdr:rowOff>273050</xdr:rowOff>
    </xdr:to>
    <xdr:sp macro="[1]!学年入力" textlink="">
      <xdr:nvSpPr>
        <xdr:cNvPr id="2" name="四角形: 角を丸くする 1">
          <a:extLst>
            <a:ext uri="{FF2B5EF4-FFF2-40B4-BE49-F238E27FC236}">
              <a16:creationId xmlns:a16="http://schemas.microsoft.com/office/drawing/2014/main" id="{00000000-0008-0000-0100-000002000000}"/>
            </a:ext>
          </a:extLst>
        </xdr:cNvPr>
        <xdr:cNvSpPr/>
      </xdr:nvSpPr>
      <xdr:spPr>
        <a:xfrm>
          <a:off x="10350500" y="628650"/>
          <a:ext cx="749300" cy="234950"/>
        </a:xfrm>
        <a:prstGeom prst="roundRect">
          <a:avLst>
            <a:gd name="adj" fmla="val 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a:latin typeface="HGP創英角ﾎﾟｯﾌﾟ体" panose="040B0A00000000000000" pitchFamily="50" charset="-128"/>
              <a:ea typeface="HGP創英角ﾎﾟｯﾌﾟ体" panose="040B0A00000000000000" pitchFamily="50" charset="-128"/>
            </a:rPr>
            <a:t>学年入力</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5689408d0b92ba69/&#12487;&#12473;&#12463;&#12488;&#12483;&#12503;/2023mousikomiM.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込基本"/>
      <sheetName val="登録用データのコピー"/>
      <sheetName val="生徒登録"/>
      <sheetName val="春"/>
      <sheetName val="夏"/>
      <sheetName val="秋"/>
      <sheetName val="ﾁｬﾚﾝｼﾞ"/>
      <sheetName val="選抜S"/>
      <sheetName val="選手変更届"/>
      <sheetName val="data"/>
      <sheetName val="2023mousikomiM"/>
    </sheetNames>
    <definedNames>
      <definedName name="学年入力"/>
    </defined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37"/>
  <sheetViews>
    <sheetView showGridLines="0" showRowColHeaders="0" workbookViewId="0">
      <selection activeCell="L7" sqref="L7:M7"/>
    </sheetView>
  </sheetViews>
  <sheetFormatPr defaultRowHeight="13.5" x14ac:dyDescent="0.15"/>
  <cols>
    <col min="1" max="1" width="4" customWidth="1"/>
    <col min="2" max="2" width="15.875" customWidth="1"/>
    <col min="3" max="9" width="4.75" customWidth="1"/>
    <col min="10" max="10" width="5.5" customWidth="1"/>
    <col min="11" max="20" width="4.75" customWidth="1"/>
    <col min="21" max="45" width="4.5" customWidth="1"/>
  </cols>
  <sheetData>
    <row r="1" spans="1:24" ht="17.25" customHeight="1" x14ac:dyDescent="0.15">
      <c r="A1" s="33" t="s">
        <v>2</v>
      </c>
      <c r="F1" s="13"/>
      <c r="G1" s="13"/>
      <c r="H1" s="13"/>
      <c r="I1" s="13"/>
      <c r="J1" s="13"/>
      <c r="K1" s="13"/>
      <c r="L1" s="13"/>
      <c r="M1" s="13"/>
      <c r="N1" s="13"/>
      <c r="O1" s="13"/>
      <c r="P1" s="13"/>
      <c r="Q1" s="13"/>
      <c r="R1" s="13"/>
      <c r="S1" s="13"/>
      <c r="T1" s="13"/>
      <c r="U1" s="13"/>
      <c r="V1" s="13"/>
    </row>
    <row r="2" spans="1:24" ht="28.5" customHeight="1" x14ac:dyDescent="0.15">
      <c r="A2" s="3"/>
      <c r="B2" s="25"/>
      <c r="F2" s="13"/>
      <c r="G2" s="13"/>
      <c r="H2" s="13"/>
      <c r="I2" s="13"/>
      <c r="J2" s="13"/>
      <c r="K2" s="13"/>
      <c r="L2" s="13"/>
      <c r="M2" s="13"/>
      <c r="N2" s="13"/>
      <c r="O2" s="13"/>
      <c r="P2" s="13"/>
      <c r="Q2" s="13"/>
      <c r="R2" s="13"/>
      <c r="S2" s="13"/>
      <c r="T2" s="13"/>
      <c r="U2" s="13"/>
      <c r="V2" s="13"/>
    </row>
    <row r="3" spans="1:24" ht="30.75" customHeight="1" thickBot="1" x14ac:dyDescent="0.2">
      <c r="B3" s="68" t="s">
        <v>503</v>
      </c>
      <c r="E3" s="16"/>
      <c r="F3" s="16"/>
      <c r="G3" s="16"/>
      <c r="H3" s="16"/>
      <c r="I3" s="16"/>
      <c r="J3" s="16"/>
      <c r="K3" s="16"/>
      <c r="L3" s="16"/>
      <c r="M3" s="16"/>
      <c r="N3" s="16"/>
      <c r="O3" s="16"/>
      <c r="P3" s="16"/>
      <c r="Q3" s="16"/>
      <c r="R3" s="16"/>
      <c r="S3" s="16"/>
      <c r="T3" s="16"/>
      <c r="U3" s="16"/>
      <c r="V3" s="16"/>
    </row>
    <row r="4" spans="1:24" x14ac:dyDescent="0.15">
      <c r="B4" s="4"/>
      <c r="C4" s="5"/>
      <c r="D4" s="5"/>
      <c r="E4" s="5"/>
      <c r="F4" s="5"/>
      <c r="G4" s="5"/>
      <c r="H4" s="5"/>
      <c r="I4" s="5"/>
      <c r="J4" s="5"/>
      <c r="K4" s="5"/>
      <c r="L4" s="5"/>
      <c r="M4" s="5"/>
      <c r="N4" s="5"/>
      <c r="O4" s="5"/>
      <c r="P4" s="5"/>
      <c r="Q4" s="5"/>
      <c r="R4" s="5"/>
      <c r="S4" s="5"/>
      <c r="T4" s="5"/>
      <c r="U4" s="5"/>
      <c r="V4" s="5"/>
      <c r="W4" s="6"/>
      <c r="X4" s="7"/>
    </row>
    <row r="5" spans="1:24" ht="23.25" customHeight="1" x14ac:dyDescent="0.15">
      <c r="B5" s="15" t="s">
        <v>497</v>
      </c>
      <c r="C5" s="98">
        <v>2023</v>
      </c>
      <c r="D5" s="98"/>
      <c r="E5" t="s">
        <v>497</v>
      </c>
      <c r="W5" s="9"/>
      <c r="X5" s="7"/>
    </row>
    <row r="6" spans="1:24" ht="6.75" customHeight="1" x14ac:dyDescent="0.15">
      <c r="B6" s="14"/>
      <c r="W6" s="9"/>
      <c r="X6" s="7"/>
    </row>
    <row r="7" spans="1:24" ht="23.25" customHeight="1" x14ac:dyDescent="0.15">
      <c r="B7" s="8" t="s">
        <v>4</v>
      </c>
      <c r="C7" s="99"/>
      <c r="D7" s="99"/>
      <c r="F7" s="90" t="s">
        <v>0</v>
      </c>
      <c r="G7" s="90"/>
      <c r="H7" s="91" t="e">
        <f>VLOOKUP($C$7,data!$A$3:$C$302,2,FALSE)</f>
        <v>#N/A</v>
      </c>
      <c r="I7" s="91"/>
      <c r="J7" s="91"/>
      <c r="K7" s="91"/>
      <c r="L7" s="91"/>
      <c r="M7" s="91"/>
      <c r="N7" s="91"/>
      <c r="O7" s="90" t="s">
        <v>5</v>
      </c>
      <c r="P7" s="90"/>
      <c r="Q7" s="93" t="e">
        <f>VLOOKUP($C$7,data!$A$3:$C$302,3,FALSE)</f>
        <v>#N/A</v>
      </c>
      <c r="R7" s="93"/>
      <c r="S7" s="93"/>
      <c r="W7" s="9"/>
      <c r="X7" s="11" t="str">
        <f>LEFT($C$30,1)</f>
        <v/>
      </c>
    </row>
    <row r="8" spans="1:24" ht="6.75" customHeight="1" x14ac:dyDescent="0.15">
      <c r="B8" s="8"/>
      <c r="C8" s="10"/>
      <c r="D8" s="10"/>
      <c r="E8" s="10"/>
      <c r="F8" s="10"/>
      <c r="G8" s="10"/>
      <c r="H8" s="10"/>
      <c r="I8" s="10"/>
      <c r="J8" s="10"/>
      <c r="K8" s="10"/>
      <c r="W8" s="9"/>
      <c r="X8" s="7"/>
    </row>
    <row r="9" spans="1:24" ht="23.25" customHeight="1" x14ac:dyDescent="0.15">
      <c r="B9" s="8" t="s">
        <v>1</v>
      </c>
      <c r="C9" s="89"/>
      <c r="D9" s="89"/>
      <c r="E9" s="89"/>
      <c r="F9" s="89"/>
      <c r="H9" s="90" t="s">
        <v>678</v>
      </c>
      <c r="I9" s="90"/>
      <c r="J9" s="95" t="e">
        <f>VLOOKUP($C$7,data!$A$3:$S$313,8,FALSE)</f>
        <v>#N/A</v>
      </c>
      <c r="K9" s="95"/>
      <c r="L9" s="95"/>
      <c r="N9" s="12"/>
      <c r="O9" s="12"/>
      <c r="W9" s="9"/>
      <c r="X9" s="20"/>
    </row>
    <row r="10" spans="1:24" ht="6.75" customHeight="1" x14ac:dyDescent="0.15">
      <c r="B10" s="8"/>
      <c r="C10" s="10"/>
      <c r="D10" s="10"/>
      <c r="E10" s="10"/>
      <c r="F10" s="10"/>
      <c r="G10" s="10"/>
      <c r="H10" s="10"/>
      <c r="I10" s="10"/>
      <c r="J10" s="10"/>
      <c r="K10" s="10"/>
      <c r="W10" s="9"/>
      <c r="X10" s="7"/>
    </row>
    <row r="11" spans="1:24" ht="23.25" customHeight="1" x14ac:dyDescent="0.15">
      <c r="A11" s="9"/>
      <c r="B11" s="21" t="s">
        <v>679</v>
      </c>
      <c r="C11" s="94" t="e">
        <f>VLOOKUP($C$7,data!$A$3:$S$313,9,FALSE)</f>
        <v>#N/A</v>
      </c>
      <c r="D11" s="94"/>
      <c r="E11" s="94"/>
      <c r="F11" s="94"/>
      <c r="G11" s="94"/>
      <c r="H11" s="94"/>
      <c r="I11" s="94"/>
      <c r="J11" s="94"/>
      <c r="K11" s="94"/>
      <c r="L11" s="94"/>
      <c r="M11" s="94"/>
      <c r="N11" s="94"/>
      <c r="O11" s="94"/>
      <c r="P11" s="94"/>
      <c r="W11" s="9"/>
      <c r="X11" s="7"/>
    </row>
    <row r="12" spans="1:24" ht="6.75" customHeight="1" x14ac:dyDescent="0.15">
      <c r="A12" s="9"/>
      <c r="B12" s="21"/>
      <c r="C12" s="10"/>
      <c r="D12" s="10"/>
      <c r="E12" s="10"/>
      <c r="F12" s="10"/>
      <c r="G12" s="10"/>
      <c r="H12" s="10"/>
      <c r="I12" s="10"/>
      <c r="J12" s="10"/>
      <c r="K12" s="10"/>
      <c r="W12" s="9"/>
      <c r="X12" s="7"/>
    </row>
    <row r="13" spans="1:24" ht="23.25" customHeight="1" x14ac:dyDescent="0.15">
      <c r="A13" s="9"/>
      <c r="B13" s="21" t="s">
        <v>680</v>
      </c>
      <c r="C13" s="95" t="e">
        <f>VLOOKUP($C$7,data!$A$3:$S$313,11,FALSE)</f>
        <v>#N/A</v>
      </c>
      <c r="D13" s="95"/>
      <c r="E13" s="49" t="s">
        <v>681</v>
      </c>
      <c r="F13" s="95" t="e">
        <f>VLOOKUP($C$7,data!$A$3:$S$313,12,FALSE)</f>
        <v>#N/A</v>
      </c>
      <c r="G13" s="95"/>
      <c r="H13" s="49" t="s">
        <v>681</v>
      </c>
      <c r="I13" s="95" t="e">
        <f>VLOOKUP($C$7,data!$A$3:$S$313,13,FALSE)</f>
        <v>#N/A</v>
      </c>
      <c r="J13" s="95"/>
      <c r="L13" s="90" t="s">
        <v>682</v>
      </c>
      <c r="M13" s="90"/>
      <c r="N13" s="95" t="e">
        <f>C13</f>
        <v>#N/A</v>
      </c>
      <c r="O13" s="95"/>
      <c r="P13" s="49" t="s">
        <v>683</v>
      </c>
      <c r="Q13" s="92"/>
      <c r="R13" s="92"/>
      <c r="S13" s="49" t="s">
        <v>681</v>
      </c>
      <c r="T13" s="92"/>
      <c r="U13" s="92"/>
      <c r="W13" s="9"/>
      <c r="X13" s="7"/>
    </row>
    <row r="14" spans="1:24" ht="6.75" customHeight="1" x14ac:dyDescent="0.15">
      <c r="B14" s="8"/>
      <c r="C14" s="10"/>
      <c r="D14" s="10"/>
      <c r="E14" s="10"/>
      <c r="F14" s="10"/>
      <c r="G14" s="10"/>
      <c r="H14" s="10"/>
      <c r="I14" s="10"/>
      <c r="J14" s="10"/>
      <c r="K14" s="10"/>
      <c r="W14" s="9"/>
      <c r="X14" s="7"/>
    </row>
    <row r="15" spans="1:24" ht="23.25" customHeight="1" x14ac:dyDescent="0.15">
      <c r="B15" s="8"/>
      <c r="C15" s="10"/>
      <c r="D15" s="10"/>
      <c r="E15" s="10"/>
      <c r="F15" s="10"/>
      <c r="G15" s="10"/>
      <c r="H15" s="10"/>
      <c r="I15" s="10"/>
      <c r="J15" s="10"/>
      <c r="K15" s="10"/>
      <c r="P15" s="90" t="s">
        <v>638</v>
      </c>
      <c r="Q15" s="90"/>
      <c r="R15" s="90"/>
      <c r="W15" s="9"/>
      <c r="X15" s="7"/>
    </row>
    <row r="16" spans="1:24" ht="6.75" customHeight="1" x14ac:dyDescent="0.15">
      <c r="B16" s="8"/>
      <c r="C16" s="10"/>
      <c r="D16" s="10"/>
      <c r="E16" s="10"/>
      <c r="F16" s="10"/>
      <c r="G16" s="10"/>
      <c r="H16" s="10"/>
      <c r="I16" s="10"/>
      <c r="J16" s="10"/>
      <c r="K16" s="10"/>
      <c r="W16" s="9"/>
      <c r="X16" s="7"/>
    </row>
    <row r="17" spans="2:24" ht="23.25" customHeight="1" x14ac:dyDescent="0.15">
      <c r="B17" s="8" t="s">
        <v>475</v>
      </c>
      <c r="C17" s="89"/>
      <c r="D17" s="89"/>
      <c r="E17" s="89"/>
      <c r="F17" s="89"/>
      <c r="H17" s="90" t="s">
        <v>479</v>
      </c>
      <c r="I17" s="90"/>
      <c r="J17" s="90"/>
      <c r="K17" s="89">
        <f>C17</f>
        <v>0</v>
      </c>
      <c r="L17" s="89"/>
      <c r="M17" s="89"/>
      <c r="N17" s="89"/>
      <c r="P17" s="92"/>
      <c r="Q17" s="92"/>
      <c r="R17" s="49" t="s">
        <v>683</v>
      </c>
      <c r="S17" s="92"/>
      <c r="T17" s="92"/>
      <c r="U17" s="49" t="s">
        <v>683</v>
      </c>
      <c r="V17" s="92"/>
      <c r="W17" s="92"/>
      <c r="X17" s="28"/>
    </row>
    <row r="18" spans="2:24" ht="6.75" customHeight="1" x14ac:dyDescent="0.15">
      <c r="B18" s="8"/>
      <c r="C18" s="10"/>
      <c r="D18" s="10"/>
      <c r="E18" s="10"/>
      <c r="F18" s="10"/>
      <c r="G18" s="10"/>
      <c r="H18" s="10"/>
      <c r="I18" s="10"/>
      <c r="J18" s="10"/>
      <c r="K18" s="10"/>
      <c r="W18" s="9"/>
      <c r="X18" s="7"/>
    </row>
    <row r="19" spans="2:24" ht="23.25" customHeight="1" x14ac:dyDescent="0.15">
      <c r="B19" s="8" t="s">
        <v>476</v>
      </c>
      <c r="C19" s="89">
        <f>C17</f>
        <v>0</v>
      </c>
      <c r="D19" s="89"/>
      <c r="E19" s="89"/>
      <c r="F19" s="89"/>
      <c r="H19" s="90" t="s">
        <v>478</v>
      </c>
      <c r="I19" s="90"/>
      <c r="J19" s="90"/>
      <c r="K19" s="89">
        <f>K17</f>
        <v>0</v>
      </c>
      <c r="L19" s="89"/>
      <c r="M19" s="89"/>
      <c r="N19" s="89"/>
      <c r="O19" s="96" t="s">
        <v>1950</v>
      </c>
      <c r="P19" s="96"/>
      <c r="Q19" s="96"/>
      <c r="R19" s="96"/>
      <c r="S19" s="96"/>
      <c r="T19" s="96"/>
      <c r="U19" s="96"/>
      <c r="V19" s="96"/>
      <c r="W19" s="97"/>
      <c r="X19" s="28"/>
    </row>
    <row r="20" spans="2:24" ht="6.75" customHeight="1" x14ac:dyDescent="0.15">
      <c r="B20" s="8"/>
      <c r="C20" s="10"/>
      <c r="D20" s="10"/>
      <c r="E20" s="10"/>
      <c r="F20" s="10"/>
      <c r="G20" s="10"/>
      <c r="H20" s="10"/>
      <c r="I20" s="10"/>
      <c r="J20" s="10"/>
      <c r="K20" s="10"/>
      <c r="O20" s="96"/>
      <c r="P20" s="96"/>
      <c r="Q20" s="96"/>
      <c r="R20" s="96"/>
      <c r="S20" s="96"/>
      <c r="T20" s="96"/>
      <c r="U20" s="96"/>
      <c r="V20" s="96"/>
      <c r="W20" s="97"/>
      <c r="X20" s="7"/>
    </row>
    <row r="21" spans="2:24" ht="23.25" customHeight="1" x14ac:dyDescent="0.15">
      <c r="B21" s="8" t="s">
        <v>603</v>
      </c>
      <c r="C21" s="89">
        <f>C19</f>
        <v>0</v>
      </c>
      <c r="D21" s="89"/>
      <c r="E21" s="89"/>
      <c r="F21" s="89"/>
      <c r="H21" s="90" t="s">
        <v>604</v>
      </c>
      <c r="I21" s="90"/>
      <c r="J21" s="90"/>
      <c r="K21" s="89">
        <f>K17</f>
        <v>0</v>
      </c>
      <c r="L21" s="89"/>
      <c r="M21" s="89"/>
      <c r="N21" s="89"/>
      <c r="O21" s="96"/>
      <c r="P21" s="96"/>
      <c r="Q21" s="96"/>
      <c r="R21" s="96"/>
      <c r="S21" s="96"/>
      <c r="T21" s="96"/>
      <c r="U21" s="96"/>
      <c r="V21" s="96"/>
      <c r="W21" s="97"/>
      <c r="X21" s="28"/>
    </row>
    <row r="22" spans="2:24" ht="6.75" customHeight="1" x14ac:dyDescent="0.15">
      <c r="B22" s="8"/>
      <c r="G22" s="10"/>
      <c r="H22" s="10"/>
      <c r="I22" s="10"/>
      <c r="J22" s="10"/>
      <c r="K22" s="10"/>
      <c r="W22" s="9"/>
      <c r="X22" s="7"/>
    </row>
    <row r="23" spans="2:24" ht="24.75" customHeight="1" x14ac:dyDescent="0.15">
      <c r="B23" s="8" t="s">
        <v>605</v>
      </c>
      <c r="C23" s="89">
        <f>C17</f>
        <v>0</v>
      </c>
      <c r="D23" s="89"/>
      <c r="E23" s="89"/>
      <c r="F23" s="89"/>
      <c r="H23" s="90" t="s">
        <v>606</v>
      </c>
      <c r="I23" s="90"/>
      <c r="J23" s="90"/>
      <c r="K23" s="89">
        <f>K17</f>
        <v>0</v>
      </c>
      <c r="L23" s="89"/>
      <c r="M23" s="89"/>
      <c r="N23" s="89"/>
      <c r="W23" s="9"/>
      <c r="X23" s="7"/>
    </row>
    <row r="24" spans="2:24" ht="6.75" customHeight="1" x14ac:dyDescent="0.15">
      <c r="B24" s="8"/>
      <c r="C24" s="10"/>
      <c r="D24" s="10"/>
      <c r="E24" s="10"/>
      <c r="F24" s="10"/>
      <c r="G24" s="10"/>
      <c r="H24" s="10"/>
      <c r="I24" s="10"/>
      <c r="J24" s="10"/>
      <c r="K24" s="10"/>
      <c r="W24" s="9"/>
      <c r="X24" s="7"/>
    </row>
    <row r="25" spans="2:24" ht="23.25" customHeight="1" x14ac:dyDescent="0.15">
      <c r="B25" s="8" t="s">
        <v>477</v>
      </c>
      <c r="C25" s="89">
        <f>C17</f>
        <v>0</v>
      </c>
      <c r="D25" s="89"/>
      <c r="E25" s="89"/>
      <c r="F25" s="89"/>
      <c r="H25" s="90" t="s">
        <v>480</v>
      </c>
      <c r="I25" s="90"/>
      <c r="J25" s="90"/>
      <c r="K25" s="89">
        <f>K17</f>
        <v>0</v>
      </c>
      <c r="L25" s="89"/>
      <c r="M25" s="89"/>
      <c r="N25" s="89"/>
      <c r="O25" s="26" t="s">
        <v>505</v>
      </c>
      <c r="P25" s="12" t="s">
        <v>562</v>
      </c>
      <c r="Q25" s="12"/>
      <c r="R25" s="10"/>
      <c r="S25" s="10"/>
      <c r="T25" s="10"/>
      <c r="U25" s="10"/>
      <c r="W25" s="9"/>
      <c r="X25" s="28"/>
    </row>
    <row r="26" spans="2:24" ht="6.75" customHeight="1" x14ac:dyDescent="0.15">
      <c r="B26" s="8"/>
      <c r="C26" s="10"/>
      <c r="D26" s="10"/>
      <c r="E26" s="10"/>
      <c r="F26" s="10"/>
      <c r="G26" s="10"/>
      <c r="H26" s="10"/>
      <c r="I26" s="10"/>
      <c r="J26" s="10"/>
      <c r="K26" s="10"/>
      <c r="W26" s="9"/>
      <c r="X26" s="7"/>
    </row>
    <row r="27" spans="2:24" ht="23.25" customHeight="1" x14ac:dyDescent="0.15">
      <c r="B27" s="8" t="s">
        <v>498</v>
      </c>
      <c r="C27" s="89">
        <f>C17</f>
        <v>0</v>
      </c>
      <c r="D27" s="89"/>
      <c r="E27" s="89"/>
      <c r="F27" s="89"/>
      <c r="H27" s="90" t="s">
        <v>501</v>
      </c>
      <c r="I27" s="90"/>
      <c r="J27" s="90"/>
      <c r="K27" s="89">
        <f>K17</f>
        <v>0</v>
      </c>
      <c r="L27" s="89"/>
      <c r="M27" s="89"/>
      <c r="N27" s="89"/>
      <c r="O27" s="12"/>
      <c r="P27" s="12" t="s">
        <v>561</v>
      </c>
      <c r="Q27" s="12"/>
      <c r="R27" s="10"/>
      <c r="S27" s="10"/>
      <c r="T27" s="10"/>
      <c r="U27" s="10"/>
      <c r="W27" s="9"/>
      <c r="X27" s="28"/>
    </row>
    <row r="28" spans="2:24" ht="6.75" customHeight="1" x14ac:dyDescent="0.15">
      <c r="B28" s="8"/>
      <c r="C28" s="10"/>
      <c r="D28" s="10"/>
      <c r="E28" s="10"/>
      <c r="F28" s="10"/>
      <c r="G28" s="10"/>
      <c r="H28" s="10"/>
      <c r="I28" s="10"/>
      <c r="J28" s="10"/>
      <c r="K28" s="10"/>
      <c r="W28" s="9"/>
      <c r="X28" s="7"/>
    </row>
    <row r="29" spans="2:24" ht="23.25" customHeight="1" x14ac:dyDescent="0.15">
      <c r="B29" s="8" t="s">
        <v>545</v>
      </c>
      <c r="C29" s="89">
        <f>C17</f>
        <v>0</v>
      </c>
      <c r="D29" s="89"/>
      <c r="E29" s="89"/>
      <c r="F29" s="89"/>
      <c r="H29" s="90" t="s">
        <v>546</v>
      </c>
      <c r="I29" s="90"/>
      <c r="J29" s="90"/>
      <c r="K29" s="89">
        <f>K17</f>
        <v>0</v>
      </c>
      <c r="L29" s="89"/>
      <c r="M29" s="89"/>
      <c r="N29" s="89"/>
      <c r="O29" s="26" t="s">
        <v>502</v>
      </c>
      <c r="P29" s="90" t="s">
        <v>500</v>
      </c>
      <c r="Q29" s="90"/>
      <c r="R29" s="90"/>
      <c r="S29" s="89">
        <f>K17</f>
        <v>0</v>
      </c>
      <c r="T29" s="89"/>
      <c r="U29" s="89"/>
      <c r="V29" s="89"/>
      <c r="W29" s="9"/>
      <c r="X29" s="28"/>
    </row>
    <row r="30" spans="2:24" ht="6.75" customHeight="1" x14ac:dyDescent="0.15">
      <c r="B30" s="14"/>
      <c r="H30" s="90"/>
      <c r="I30" s="90"/>
      <c r="J30" s="90"/>
      <c r="W30" s="9"/>
    </row>
    <row r="31" spans="2:24" ht="11.25" customHeight="1" thickBot="1" x14ac:dyDescent="0.2">
      <c r="B31" s="22"/>
      <c r="C31" s="23"/>
      <c r="D31" s="23"/>
      <c r="E31" s="23"/>
      <c r="F31" s="23"/>
      <c r="G31" s="23"/>
      <c r="H31" s="23"/>
      <c r="I31" s="23"/>
      <c r="J31" s="23"/>
      <c r="K31" s="23"/>
      <c r="L31" s="23"/>
      <c r="M31" s="23"/>
      <c r="N31" s="23"/>
      <c r="O31" s="23"/>
      <c r="P31" s="23"/>
      <c r="Q31" s="23"/>
      <c r="R31" s="23"/>
      <c r="S31" s="23"/>
      <c r="T31" s="23"/>
      <c r="U31" s="23"/>
      <c r="V31" s="23"/>
      <c r="W31" s="24"/>
    </row>
    <row r="32" spans="2:24" ht="5.25" customHeight="1" x14ac:dyDescent="0.15"/>
    <row r="33" spans="2:2" x14ac:dyDescent="0.15">
      <c r="B33" t="s">
        <v>504</v>
      </c>
    </row>
    <row r="34" spans="2:2" ht="6.75" customHeight="1" x14ac:dyDescent="0.15"/>
    <row r="35" spans="2:2" x14ac:dyDescent="0.15">
      <c r="B35" t="s">
        <v>640</v>
      </c>
    </row>
    <row r="36" spans="2:2" ht="6.75" customHeight="1" x14ac:dyDescent="0.15"/>
    <row r="37" spans="2:2" x14ac:dyDescent="0.15">
      <c r="B37" t="s">
        <v>639</v>
      </c>
    </row>
  </sheetData>
  <mergeCells count="46">
    <mergeCell ref="C5:D5"/>
    <mergeCell ref="F7:G7"/>
    <mergeCell ref="C17:F17"/>
    <mergeCell ref="H17:J17"/>
    <mergeCell ref="Q13:R13"/>
    <mergeCell ref="C7:D7"/>
    <mergeCell ref="C19:F19"/>
    <mergeCell ref="H19:J19"/>
    <mergeCell ref="K19:N19"/>
    <mergeCell ref="C11:P11"/>
    <mergeCell ref="H9:I9"/>
    <mergeCell ref="J9:L9"/>
    <mergeCell ref="C9:F9"/>
    <mergeCell ref="C13:D13"/>
    <mergeCell ref="F13:G13"/>
    <mergeCell ref="I13:J13"/>
    <mergeCell ref="L13:M13"/>
    <mergeCell ref="N13:O13"/>
    <mergeCell ref="O19:W21"/>
    <mergeCell ref="V17:W17"/>
    <mergeCell ref="P17:Q17"/>
    <mergeCell ref="S17:T17"/>
    <mergeCell ref="S29:V29"/>
    <mergeCell ref="H7:N7"/>
    <mergeCell ref="H29:J29"/>
    <mergeCell ref="K29:N29"/>
    <mergeCell ref="H27:J27"/>
    <mergeCell ref="K27:N27"/>
    <mergeCell ref="T13:U13"/>
    <mergeCell ref="Q7:S7"/>
    <mergeCell ref="H30:J30"/>
    <mergeCell ref="P29:R29"/>
    <mergeCell ref="K17:N17"/>
    <mergeCell ref="O7:P7"/>
    <mergeCell ref="H25:J25"/>
    <mergeCell ref="H23:J23"/>
    <mergeCell ref="K23:N23"/>
    <mergeCell ref="P15:R15"/>
    <mergeCell ref="C29:F29"/>
    <mergeCell ref="C21:F21"/>
    <mergeCell ref="H21:J21"/>
    <mergeCell ref="K21:N21"/>
    <mergeCell ref="C23:F23"/>
    <mergeCell ref="C27:F27"/>
    <mergeCell ref="K25:N25"/>
    <mergeCell ref="C25:F25"/>
  </mergeCells>
  <phoneticPr fontId="2"/>
  <conditionalFormatting sqref="C19:F19 C25:F25 C27 S29:V29 K27:N27 K25:N25 K19:N19 K17:N17 C29 K29:N29 K21:N21">
    <cfRule type="cellIs" dxfId="6" priority="6" stopIfTrue="1" operator="equal">
      <formula>0</formula>
    </cfRule>
  </conditionalFormatting>
  <conditionalFormatting sqref="H7:N7 Q7:S7">
    <cfRule type="containsErrors" dxfId="5" priority="7" stopIfTrue="1">
      <formula>ISERROR(H7)</formula>
    </cfRule>
  </conditionalFormatting>
  <conditionalFormatting sqref="C21:F21">
    <cfRule type="cellIs" dxfId="4" priority="2" stopIfTrue="1" operator="equal">
      <formula>0</formula>
    </cfRule>
  </conditionalFormatting>
  <conditionalFormatting sqref="C23:F23 K23:N23">
    <cfRule type="cellIs" dxfId="3" priority="1" stopIfTrue="1" operator="equal">
      <formula>0</formula>
    </cfRule>
  </conditionalFormatting>
  <dataValidations count="2">
    <dataValidation imeMode="off" allowBlank="1" showInputMessage="1" showErrorMessage="1" sqref="C5 C7:D7 T25 R27 T27 R25 J9 N13:O13 Q13:R13 T13:U13 C13 F13 I13 P17:Q17 S17:T17 V17:W17" xr:uid="{00000000-0002-0000-0000-000000000000}"/>
    <dataValidation imeMode="hiragana" allowBlank="1" showInputMessage="1" showErrorMessage="1" sqref="Q7:S7 C17:F17 C9:F9" xr:uid="{00000000-0002-0000-0000-000001000000}"/>
  </dataValidations>
  <pageMargins left="0.78700000000000003" right="0.78700000000000003" top="0.98399999999999999" bottom="0.98399999999999999" header="0.51200000000000001" footer="0.51200000000000001"/>
  <pageSetup paperSize="9" orientation="portrait" horizontalDpi="4294967293" verticalDpi="4294967293"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C90"/>
  <sheetViews>
    <sheetView showGridLines="0" showRowColHeaders="0" workbookViewId="0">
      <selection activeCell="L7" sqref="L7:M7"/>
    </sheetView>
  </sheetViews>
  <sheetFormatPr defaultColWidth="9" defaultRowHeight="17.25" x14ac:dyDescent="0.15"/>
  <cols>
    <col min="1" max="1" width="1" style="27" customWidth="1"/>
    <col min="2" max="2" width="5.125" style="38" customWidth="1"/>
    <col min="3" max="3" width="10.875" customWidth="1"/>
    <col min="4" max="4" width="13.25" customWidth="1"/>
    <col min="5" max="5" width="16.625" bestFit="1" customWidth="1"/>
    <col min="6" max="6" width="17.5" customWidth="1"/>
    <col min="7" max="7" width="5.25" style="10" customWidth="1"/>
    <col min="8" max="8" width="11.25" customWidth="1"/>
    <col min="9" max="9" width="6.25" customWidth="1"/>
    <col min="10" max="10" width="3.75" customWidth="1"/>
    <col min="11" max="11" width="9.625" style="10" bestFit="1" customWidth="1"/>
    <col min="12" max="12" width="25.25" style="10" customWidth="1"/>
    <col min="13" max="13" width="11.125" style="10" bestFit="1" customWidth="1"/>
    <col min="14" max="14" width="6.875" style="10" customWidth="1"/>
    <col min="15" max="15" width="6.75" customWidth="1"/>
    <col min="16" max="16" width="14" customWidth="1"/>
    <col min="17" max="17" width="5.25" style="10" customWidth="1"/>
    <col min="18" max="18" width="8" style="10" bestFit="1" customWidth="1"/>
    <col min="19" max="19" width="9" style="10" customWidth="1"/>
    <col min="20" max="22" width="14.75" customWidth="1"/>
    <col min="23" max="25" width="14.75" style="27" customWidth="1"/>
    <col min="26" max="27" width="12.5" style="27" bestFit="1" customWidth="1"/>
    <col min="28" max="29" width="14.375" style="27" customWidth="1"/>
    <col min="30" max="16384" width="9" style="27"/>
  </cols>
  <sheetData>
    <row r="1" spans="2:29" s="53" customFormat="1" ht="13.5" customHeight="1" x14ac:dyDescent="0.15">
      <c r="B1" s="52">
        <v>1</v>
      </c>
      <c r="C1" s="52">
        <v>2</v>
      </c>
      <c r="D1" s="52">
        <v>3</v>
      </c>
      <c r="E1" s="52">
        <v>4</v>
      </c>
      <c r="F1" s="52">
        <v>5</v>
      </c>
      <c r="G1" s="52">
        <v>6</v>
      </c>
      <c r="H1" s="52">
        <v>7</v>
      </c>
      <c r="I1" s="52">
        <v>8</v>
      </c>
      <c r="J1" s="52">
        <v>9</v>
      </c>
      <c r="K1" s="52">
        <v>10</v>
      </c>
      <c r="L1" s="52">
        <v>11</v>
      </c>
      <c r="M1" s="52">
        <v>12</v>
      </c>
      <c r="N1" s="52">
        <v>13</v>
      </c>
      <c r="O1" s="52">
        <v>14</v>
      </c>
      <c r="P1" s="52">
        <v>15</v>
      </c>
      <c r="Q1" s="52">
        <v>16</v>
      </c>
      <c r="R1" s="52">
        <v>17</v>
      </c>
      <c r="S1" s="52">
        <v>18</v>
      </c>
      <c r="T1" s="52">
        <v>19</v>
      </c>
      <c r="U1" s="52">
        <v>20</v>
      </c>
      <c r="V1" s="52">
        <v>21</v>
      </c>
      <c r="W1" s="52">
        <v>22</v>
      </c>
      <c r="X1" s="52">
        <v>23</v>
      </c>
      <c r="Y1" s="52">
        <v>24</v>
      </c>
      <c r="Z1" s="52">
        <v>25</v>
      </c>
      <c r="AA1" s="52">
        <v>26</v>
      </c>
      <c r="AB1" s="52">
        <v>27</v>
      </c>
      <c r="AC1" s="52">
        <v>28</v>
      </c>
    </row>
    <row r="2" spans="2:29" x14ac:dyDescent="0.15">
      <c r="B2" s="47" t="s">
        <v>1955</v>
      </c>
      <c r="C2" s="29"/>
      <c r="R2" s="41"/>
      <c r="U2" s="30"/>
      <c r="V2" s="27"/>
    </row>
    <row r="3" spans="2:29" ht="25.5" customHeight="1" x14ac:dyDescent="0.15">
      <c r="B3" s="47" t="s">
        <v>1956</v>
      </c>
      <c r="C3" s="29"/>
      <c r="R3" s="41"/>
      <c r="U3" s="30"/>
      <c r="V3" s="27"/>
    </row>
    <row r="4" spans="2:29" ht="27" x14ac:dyDescent="0.15">
      <c r="B4" s="105" t="s">
        <v>677</v>
      </c>
      <c r="C4" s="107" t="s">
        <v>666</v>
      </c>
      <c r="D4" s="108" t="s">
        <v>673</v>
      </c>
      <c r="E4" s="105" t="s">
        <v>672</v>
      </c>
      <c r="F4" s="43" t="s">
        <v>641</v>
      </c>
      <c r="G4" s="111" t="s">
        <v>667</v>
      </c>
      <c r="H4" s="36" t="s">
        <v>668</v>
      </c>
      <c r="I4" s="37" t="s">
        <v>664</v>
      </c>
      <c r="J4" s="104" t="s">
        <v>642</v>
      </c>
      <c r="K4" s="100" t="s">
        <v>669</v>
      </c>
      <c r="L4" s="101"/>
      <c r="M4" s="101"/>
      <c r="N4" s="77" t="s">
        <v>481</v>
      </c>
      <c r="O4" s="37"/>
      <c r="P4" s="43" t="s">
        <v>647</v>
      </c>
      <c r="Q4" s="102" t="s">
        <v>1957</v>
      </c>
      <c r="R4" s="104" t="s">
        <v>648</v>
      </c>
      <c r="S4" s="104" t="s">
        <v>649</v>
      </c>
      <c r="T4" s="43" t="s">
        <v>650</v>
      </c>
      <c r="U4" s="45" t="s">
        <v>671</v>
      </c>
      <c r="V4" s="43" t="s">
        <v>651</v>
      </c>
      <c r="W4" s="43" t="s">
        <v>652</v>
      </c>
      <c r="X4" s="43" t="s">
        <v>653</v>
      </c>
      <c r="Y4" s="43" t="s">
        <v>654</v>
      </c>
      <c r="Z4" s="43" t="s">
        <v>655</v>
      </c>
      <c r="AA4" s="43" t="s">
        <v>656</v>
      </c>
      <c r="AB4" s="43" t="s">
        <v>657</v>
      </c>
      <c r="AC4" s="43" t="s">
        <v>658</v>
      </c>
    </row>
    <row r="5" spans="2:29" ht="13.5" x14ac:dyDescent="0.15">
      <c r="B5" s="106"/>
      <c r="C5" s="107"/>
      <c r="D5" s="109"/>
      <c r="E5" s="110"/>
      <c r="F5" s="44" t="s">
        <v>670</v>
      </c>
      <c r="G5" s="106"/>
      <c r="H5" s="39" t="s">
        <v>663</v>
      </c>
      <c r="I5" s="42" t="s">
        <v>665</v>
      </c>
      <c r="J5" s="103"/>
      <c r="K5" s="40" t="s">
        <v>643</v>
      </c>
      <c r="L5" s="40" t="s">
        <v>644</v>
      </c>
      <c r="M5" s="40" t="s">
        <v>645</v>
      </c>
      <c r="N5" s="78" t="s">
        <v>1941</v>
      </c>
      <c r="O5" s="79" t="s">
        <v>646</v>
      </c>
      <c r="P5" s="44" t="s">
        <v>670</v>
      </c>
      <c r="Q5" s="103"/>
      <c r="R5" s="103"/>
      <c r="S5" s="103"/>
      <c r="T5" s="44" t="s">
        <v>670</v>
      </c>
      <c r="U5" s="44" t="s">
        <v>670</v>
      </c>
      <c r="V5" s="44" t="s">
        <v>670</v>
      </c>
      <c r="W5" s="44" t="s">
        <v>670</v>
      </c>
      <c r="X5" s="44" t="s">
        <v>670</v>
      </c>
      <c r="Y5" s="44" t="s">
        <v>670</v>
      </c>
      <c r="Z5" s="44" t="s">
        <v>670</v>
      </c>
      <c r="AA5" s="44" t="s">
        <v>670</v>
      </c>
      <c r="AB5" s="44" t="s">
        <v>670</v>
      </c>
      <c r="AC5" s="44" t="s">
        <v>670</v>
      </c>
    </row>
    <row r="6" spans="2:29" ht="13.5" x14ac:dyDescent="0.15">
      <c r="B6" s="46">
        <v>1</v>
      </c>
      <c r="C6" s="80"/>
      <c r="D6" s="80"/>
      <c r="E6" s="80"/>
      <c r="F6" s="80"/>
      <c r="G6" s="80"/>
      <c r="H6" s="81"/>
      <c r="I6" s="80"/>
      <c r="J6" s="80"/>
      <c r="K6" s="80"/>
      <c r="L6" s="80"/>
      <c r="M6" s="80"/>
      <c r="N6" s="83"/>
      <c r="O6" s="80"/>
      <c r="P6" s="80"/>
      <c r="Q6" s="80"/>
      <c r="R6" s="80"/>
      <c r="S6" s="80"/>
      <c r="T6" s="80"/>
      <c r="U6" s="80"/>
      <c r="V6" s="80"/>
      <c r="W6" s="80"/>
      <c r="X6" s="80"/>
      <c r="Y6" s="80"/>
      <c r="Z6" s="80"/>
      <c r="AA6" s="80"/>
      <c r="AB6" s="80"/>
      <c r="AC6" s="80"/>
    </row>
    <row r="7" spans="2:29" ht="13.5" x14ac:dyDescent="0.15">
      <c r="B7" s="46">
        <v>2</v>
      </c>
      <c r="C7" s="80"/>
      <c r="D7" s="80"/>
      <c r="E7" s="80"/>
      <c r="F7" s="80"/>
      <c r="G7" s="80"/>
      <c r="H7" s="81"/>
      <c r="I7" s="80"/>
      <c r="J7" s="80"/>
      <c r="K7" s="80"/>
      <c r="L7" s="80"/>
      <c r="M7" s="80"/>
      <c r="N7" s="83" t="str">
        <f t="shared" ref="N7:N70" si="0">IF(I7=18,3,IF(I7=17,2,IF(I7=16,1,"")))</f>
        <v/>
      </c>
      <c r="O7" s="80"/>
      <c r="P7" s="80"/>
      <c r="Q7" s="80"/>
      <c r="R7" s="80"/>
      <c r="S7" s="80"/>
      <c r="T7" s="80"/>
      <c r="U7" s="80"/>
      <c r="V7" s="80"/>
      <c r="W7" s="80"/>
      <c r="X7" s="80"/>
      <c r="Y7" s="80"/>
      <c r="Z7" s="80"/>
      <c r="AA7" s="80"/>
      <c r="AB7" s="80"/>
      <c r="AC7" s="80"/>
    </row>
    <row r="8" spans="2:29" ht="13.5" x14ac:dyDescent="0.15">
      <c r="B8" s="46">
        <v>3</v>
      </c>
      <c r="C8" s="80"/>
      <c r="D8" s="80"/>
      <c r="E8" s="80"/>
      <c r="F8" s="80"/>
      <c r="G8" s="80"/>
      <c r="H8" s="81"/>
      <c r="I8" s="80"/>
      <c r="J8" s="80"/>
      <c r="K8" s="80"/>
      <c r="L8" s="80"/>
      <c r="M8" s="80"/>
      <c r="N8" s="83" t="str">
        <f t="shared" si="0"/>
        <v/>
      </c>
      <c r="O8" s="80"/>
      <c r="P8" s="80"/>
      <c r="Q8" s="80"/>
      <c r="R8" s="80"/>
      <c r="S8" s="80"/>
      <c r="T8" s="80"/>
      <c r="U8" s="80"/>
      <c r="V8" s="80"/>
      <c r="W8" s="80"/>
      <c r="X8" s="80"/>
      <c r="Y8" s="80"/>
      <c r="Z8" s="80"/>
      <c r="AA8" s="80"/>
      <c r="AB8" s="80"/>
      <c r="AC8" s="80"/>
    </row>
    <row r="9" spans="2:29" ht="13.5" x14ac:dyDescent="0.15">
      <c r="B9" s="46">
        <v>4</v>
      </c>
      <c r="C9" s="80"/>
      <c r="D9" s="80"/>
      <c r="E9" s="80"/>
      <c r="F9" s="80"/>
      <c r="G9" s="80"/>
      <c r="H9" s="81"/>
      <c r="I9" s="80"/>
      <c r="J9" s="80"/>
      <c r="K9" s="80"/>
      <c r="L9" s="80"/>
      <c r="M9" s="80"/>
      <c r="N9" s="83" t="str">
        <f t="shared" si="0"/>
        <v/>
      </c>
      <c r="O9" s="80"/>
      <c r="P9" s="80"/>
      <c r="Q9" s="80"/>
      <c r="R9" s="80"/>
      <c r="S9" s="80"/>
      <c r="T9" s="80"/>
      <c r="U9" s="80"/>
      <c r="V9" s="80"/>
      <c r="W9" s="80"/>
      <c r="X9" s="80"/>
      <c r="Y9" s="80"/>
      <c r="Z9" s="80"/>
      <c r="AA9" s="80"/>
      <c r="AB9" s="80"/>
      <c r="AC9" s="80"/>
    </row>
    <row r="10" spans="2:29" ht="13.5" x14ac:dyDescent="0.15">
      <c r="B10" s="46">
        <v>5</v>
      </c>
      <c r="C10" s="80"/>
      <c r="D10" s="80"/>
      <c r="E10" s="80"/>
      <c r="F10" s="80"/>
      <c r="G10" s="80"/>
      <c r="H10" s="81"/>
      <c r="I10" s="80"/>
      <c r="J10" s="80"/>
      <c r="K10" s="80"/>
      <c r="L10" s="80"/>
      <c r="M10" s="80"/>
      <c r="N10" s="83" t="str">
        <f t="shared" si="0"/>
        <v/>
      </c>
      <c r="O10" s="80"/>
      <c r="P10" s="80"/>
      <c r="Q10" s="80"/>
      <c r="R10" s="80"/>
      <c r="S10" s="80"/>
      <c r="T10" s="80"/>
      <c r="U10" s="80"/>
      <c r="V10" s="80"/>
      <c r="W10" s="80"/>
      <c r="X10" s="80"/>
      <c r="Y10" s="80"/>
      <c r="Z10" s="80"/>
      <c r="AA10" s="80"/>
      <c r="AB10" s="80"/>
      <c r="AC10" s="80"/>
    </row>
    <row r="11" spans="2:29" ht="13.5" x14ac:dyDescent="0.15">
      <c r="B11" s="46">
        <v>6</v>
      </c>
      <c r="C11" s="80"/>
      <c r="D11" s="80"/>
      <c r="E11" s="80"/>
      <c r="F11" s="80"/>
      <c r="G11" s="80"/>
      <c r="H11" s="81"/>
      <c r="I11" s="80"/>
      <c r="J11" s="80"/>
      <c r="K11" s="80"/>
      <c r="L11" s="80"/>
      <c r="M11" s="80"/>
      <c r="N11" s="83" t="str">
        <f t="shared" si="0"/>
        <v/>
      </c>
      <c r="O11" s="80"/>
      <c r="P11" s="80"/>
      <c r="Q11" s="80"/>
      <c r="R11" s="80"/>
      <c r="S11" s="80"/>
      <c r="T11" s="80"/>
      <c r="U11" s="80"/>
      <c r="V11" s="80"/>
      <c r="W11" s="80"/>
      <c r="X11" s="80"/>
      <c r="Y11" s="80"/>
      <c r="Z11" s="80"/>
      <c r="AA11" s="80"/>
      <c r="AB11" s="80"/>
      <c r="AC11" s="80"/>
    </row>
    <row r="12" spans="2:29" ht="13.5" x14ac:dyDescent="0.15">
      <c r="B12" s="46">
        <v>7</v>
      </c>
      <c r="C12" s="80"/>
      <c r="D12" s="80"/>
      <c r="E12" s="80"/>
      <c r="F12" s="80"/>
      <c r="G12" s="80"/>
      <c r="H12" s="81"/>
      <c r="I12" s="80"/>
      <c r="J12" s="80"/>
      <c r="K12" s="80"/>
      <c r="L12" s="80"/>
      <c r="M12" s="80"/>
      <c r="N12" s="83" t="str">
        <f t="shared" si="0"/>
        <v/>
      </c>
      <c r="O12" s="80"/>
      <c r="P12" s="80" t="s">
        <v>659</v>
      </c>
      <c r="Q12" s="80"/>
      <c r="R12" s="80"/>
      <c r="S12" s="80"/>
      <c r="T12" s="80"/>
      <c r="U12" s="80"/>
      <c r="V12" s="80"/>
      <c r="W12" s="80"/>
      <c r="X12" s="80"/>
      <c r="Y12" s="80"/>
      <c r="Z12" s="80"/>
      <c r="AA12" s="80"/>
      <c r="AB12" s="80"/>
      <c r="AC12" s="80"/>
    </row>
    <row r="13" spans="2:29" ht="13.5" x14ac:dyDescent="0.15">
      <c r="B13" s="46">
        <v>8</v>
      </c>
      <c r="C13" s="80"/>
      <c r="D13" s="80"/>
      <c r="E13" s="80"/>
      <c r="F13" s="80"/>
      <c r="G13" s="80"/>
      <c r="H13" s="81"/>
      <c r="I13" s="80"/>
      <c r="J13" s="80"/>
      <c r="K13" s="80"/>
      <c r="L13" s="80"/>
      <c r="M13" s="80"/>
      <c r="N13" s="83" t="str">
        <f t="shared" si="0"/>
        <v/>
      </c>
      <c r="O13" s="80"/>
      <c r="P13" s="80" t="s">
        <v>659</v>
      </c>
      <c r="Q13" s="80"/>
      <c r="R13" s="80"/>
      <c r="S13" s="80"/>
      <c r="T13" s="80"/>
      <c r="U13" s="80"/>
      <c r="V13" s="80"/>
      <c r="W13" s="80"/>
      <c r="X13" s="80"/>
      <c r="Y13" s="80"/>
      <c r="Z13" s="80"/>
      <c r="AA13" s="80"/>
      <c r="AB13" s="80"/>
      <c r="AC13" s="80"/>
    </row>
    <row r="14" spans="2:29" ht="13.5" x14ac:dyDescent="0.15">
      <c r="B14" s="46">
        <v>9</v>
      </c>
      <c r="C14" s="80"/>
      <c r="D14" s="80"/>
      <c r="E14" s="80"/>
      <c r="F14" s="80"/>
      <c r="G14" s="80"/>
      <c r="H14" s="81"/>
      <c r="I14" s="80"/>
      <c r="J14" s="80"/>
      <c r="K14" s="80"/>
      <c r="L14" s="80"/>
      <c r="M14" s="80"/>
      <c r="N14" s="83" t="str">
        <f t="shared" si="0"/>
        <v/>
      </c>
      <c r="O14" s="80"/>
      <c r="P14" s="80" t="s">
        <v>659</v>
      </c>
      <c r="Q14" s="80"/>
      <c r="R14" s="80"/>
      <c r="S14" s="80"/>
      <c r="T14" s="80"/>
      <c r="U14" s="80"/>
      <c r="V14" s="80"/>
      <c r="W14" s="80"/>
      <c r="X14" s="80"/>
      <c r="Y14" s="80"/>
      <c r="Z14" s="80"/>
      <c r="AA14" s="80"/>
      <c r="AB14" s="80"/>
      <c r="AC14" s="80"/>
    </row>
    <row r="15" spans="2:29" ht="13.5" x14ac:dyDescent="0.15">
      <c r="B15" s="46">
        <v>10</v>
      </c>
      <c r="C15" s="80"/>
      <c r="D15" s="80"/>
      <c r="E15" s="80"/>
      <c r="F15" s="80"/>
      <c r="G15" s="80"/>
      <c r="H15" s="81"/>
      <c r="I15" s="80"/>
      <c r="J15" s="80"/>
      <c r="K15" s="80"/>
      <c r="L15" s="80"/>
      <c r="M15" s="80"/>
      <c r="N15" s="83" t="str">
        <f t="shared" si="0"/>
        <v/>
      </c>
      <c r="O15" s="80"/>
      <c r="P15" s="80" t="s">
        <v>659</v>
      </c>
      <c r="Q15" s="80"/>
      <c r="R15" s="80"/>
      <c r="S15" s="80"/>
      <c r="T15" s="80"/>
      <c r="U15" s="80"/>
      <c r="V15" s="80"/>
      <c r="W15" s="80"/>
      <c r="X15" s="80"/>
      <c r="Y15" s="80"/>
      <c r="Z15" s="80"/>
      <c r="AA15" s="80"/>
      <c r="AB15" s="80"/>
      <c r="AC15" s="80"/>
    </row>
    <row r="16" spans="2:29" ht="13.5" x14ac:dyDescent="0.15">
      <c r="B16" s="46">
        <v>11</v>
      </c>
      <c r="C16" s="80"/>
      <c r="D16" s="80"/>
      <c r="E16" s="80"/>
      <c r="F16" s="80"/>
      <c r="G16" s="80"/>
      <c r="H16" s="81"/>
      <c r="I16" s="80"/>
      <c r="J16" s="80"/>
      <c r="K16" s="80"/>
      <c r="L16" s="80"/>
      <c r="M16" s="80"/>
      <c r="N16" s="83" t="str">
        <f t="shared" si="0"/>
        <v/>
      </c>
      <c r="O16" s="80"/>
      <c r="P16" s="80" t="s">
        <v>659</v>
      </c>
      <c r="Q16" s="80"/>
      <c r="R16" s="80"/>
      <c r="S16" s="80"/>
      <c r="T16" s="80"/>
      <c r="U16" s="80"/>
      <c r="V16" s="80"/>
      <c r="W16" s="80"/>
      <c r="X16" s="80"/>
      <c r="Y16" s="80"/>
      <c r="Z16" s="80"/>
      <c r="AA16" s="80"/>
      <c r="AB16" s="80"/>
      <c r="AC16" s="80"/>
    </row>
    <row r="17" spans="2:29" ht="13.5" x14ac:dyDescent="0.15">
      <c r="B17" s="46">
        <v>12</v>
      </c>
      <c r="C17" s="80"/>
      <c r="D17" s="80"/>
      <c r="E17" s="80"/>
      <c r="F17" s="80"/>
      <c r="G17" s="80"/>
      <c r="H17" s="81"/>
      <c r="I17" s="80"/>
      <c r="J17" s="80"/>
      <c r="K17" s="80"/>
      <c r="L17" s="80"/>
      <c r="M17" s="80"/>
      <c r="N17" s="83" t="str">
        <f t="shared" si="0"/>
        <v/>
      </c>
      <c r="O17" s="80"/>
      <c r="P17" s="80" t="s">
        <v>659</v>
      </c>
      <c r="Q17" s="80"/>
      <c r="R17" s="80"/>
      <c r="S17" s="80"/>
      <c r="T17" s="80"/>
      <c r="U17" s="80"/>
      <c r="V17" s="80"/>
      <c r="W17" s="80"/>
      <c r="X17" s="80"/>
      <c r="Y17" s="80"/>
      <c r="Z17" s="80"/>
      <c r="AA17" s="80"/>
      <c r="AB17" s="80"/>
      <c r="AC17" s="80"/>
    </row>
    <row r="18" spans="2:29" ht="13.5" x14ac:dyDescent="0.15">
      <c r="B18" s="46">
        <v>13</v>
      </c>
      <c r="C18" s="80"/>
      <c r="D18" s="80"/>
      <c r="E18" s="80"/>
      <c r="F18" s="80"/>
      <c r="G18" s="80"/>
      <c r="H18" s="81"/>
      <c r="I18" s="80"/>
      <c r="J18" s="80"/>
      <c r="K18" s="80"/>
      <c r="L18" s="80"/>
      <c r="M18" s="80"/>
      <c r="N18" s="83" t="str">
        <f t="shared" si="0"/>
        <v/>
      </c>
      <c r="O18" s="80"/>
      <c r="P18" s="80" t="s">
        <v>659</v>
      </c>
      <c r="Q18" s="80"/>
      <c r="R18" s="80"/>
      <c r="S18" s="80"/>
      <c r="T18" s="80"/>
      <c r="U18" s="80"/>
      <c r="V18" s="80"/>
      <c r="W18" s="80"/>
      <c r="X18" s="80"/>
      <c r="Y18" s="80"/>
      <c r="Z18" s="80"/>
      <c r="AA18" s="80"/>
      <c r="AB18" s="80"/>
      <c r="AC18" s="80"/>
    </row>
    <row r="19" spans="2:29" ht="13.5" x14ac:dyDescent="0.15">
      <c r="B19" s="46">
        <v>14</v>
      </c>
      <c r="C19" s="80"/>
      <c r="D19" s="80"/>
      <c r="E19" s="80"/>
      <c r="F19" s="80"/>
      <c r="G19" s="80"/>
      <c r="H19" s="81"/>
      <c r="I19" s="80"/>
      <c r="J19" s="80"/>
      <c r="K19" s="80"/>
      <c r="L19" s="80"/>
      <c r="M19" s="80"/>
      <c r="N19" s="83" t="str">
        <f t="shared" si="0"/>
        <v/>
      </c>
      <c r="O19" s="80"/>
      <c r="P19" s="80"/>
      <c r="Q19" s="80"/>
      <c r="R19" s="80"/>
      <c r="S19" s="80"/>
      <c r="T19" s="80"/>
      <c r="U19" s="80"/>
      <c r="V19" s="80"/>
      <c r="W19" s="80"/>
      <c r="X19" s="80"/>
      <c r="Y19" s="80"/>
      <c r="Z19" s="80"/>
      <c r="AA19" s="80"/>
      <c r="AB19" s="82"/>
      <c r="AC19" s="80"/>
    </row>
    <row r="20" spans="2:29" ht="13.5" x14ac:dyDescent="0.15">
      <c r="B20" s="46">
        <v>15</v>
      </c>
      <c r="C20" s="80"/>
      <c r="D20" s="80"/>
      <c r="E20" s="80"/>
      <c r="F20" s="80"/>
      <c r="G20" s="80"/>
      <c r="H20" s="81"/>
      <c r="I20" s="80"/>
      <c r="J20" s="80"/>
      <c r="K20" s="80"/>
      <c r="L20" s="80"/>
      <c r="M20" s="80"/>
      <c r="N20" s="83" t="str">
        <f t="shared" si="0"/>
        <v/>
      </c>
      <c r="O20" s="80"/>
      <c r="P20" s="80"/>
      <c r="Q20" s="80"/>
      <c r="R20" s="80"/>
      <c r="S20" s="80"/>
      <c r="T20" s="80"/>
      <c r="U20" s="80"/>
      <c r="V20" s="80"/>
      <c r="W20" s="80"/>
      <c r="X20" s="80"/>
      <c r="Y20" s="80"/>
      <c r="Z20" s="80"/>
      <c r="AA20" s="80"/>
      <c r="AB20" s="80"/>
      <c r="AC20" s="80"/>
    </row>
    <row r="21" spans="2:29" ht="13.5" x14ac:dyDescent="0.15">
      <c r="B21" s="46">
        <v>16</v>
      </c>
      <c r="C21" s="80"/>
      <c r="D21" s="80"/>
      <c r="E21" s="80"/>
      <c r="F21" s="80"/>
      <c r="G21" s="80"/>
      <c r="H21" s="81"/>
      <c r="I21" s="80"/>
      <c r="J21" s="80"/>
      <c r="K21" s="80"/>
      <c r="L21" s="80"/>
      <c r="M21" s="80"/>
      <c r="N21" s="83" t="str">
        <f t="shared" si="0"/>
        <v/>
      </c>
      <c r="O21" s="80"/>
      <c r="P21" s="80"/>
      <c r="Q21" s="80"/>
      <c r="R21" s="80"/>
      <c r="S21" s="80"/>
      <c r="T21" s="80"/>
      <c r="U21" s="80"/>
      <c r="V21" s="80"/>
      <c r="W21" s="80"/>
      <c r="X21" s="80"/>
      <c r="Y21" s="80"/>
      <c r="Z21" s="80"/>
      <c r="AA21" s="80"/>
      <c r="AB21" s="80"/>
      <c r="AC21" s="80"/>
    </row>
    <row r="22" spans="2:29" ht="13.5" x14ac:dyDescent="0.15">
      <c r="B22" s="46">
        <v>17</v>
      </c>
      <c r="C22" s="80"/>
      <c r="D22" s="80"/>
      <c r="E22" s="80"/>
      <c r="F22" s="80"/>
      <c r="G22" s="80"/>
      <c r="H22" s="81"/>
      <c r="I22" s="80"/>
      <c r="J22" s="80"/>
      <c r="K22" s="80"/>
      <c r="L22" s="80"/>
      <c r="M22" s="80"/>
      <c r="N22" s="83" t="str">
        <f t="shared" si="0"/>
        <v/>
      </c>
      <c r="O22" s="80"/>
      <c r="P22" s="80"/>
      <c r="Q22" s="80"/>
      <c r="R22" s="80"/>
      <c r="S22" s="80"/>
      <c r="T22" s="80"/>
      <c r="U22" s="80"/>
      <c r="V22" s="80"/>
      <c r="W22" s="80"/>
      <c r="X22" s="80"/>
      <c r="Y22" s="80"/>
      <c r="Z22" s="80"/>
      <c r="AA22" s="80"/>
      <c r="AB22" s="80"/>
      <c r="AC22" s="80"/>
    </row>
    <row r="23" spans="2:29" ht="13.5" x14ac:dyDescent="0.15">
      <c r="B23" s="46">
        <v>18</v>
      </c>
      <c r="C23" s="80"/>
      <c r="D23" s="80"/>
      <c r="E23" s="80"/>
      <c r="F23" s="80"/>
      <c r="G23" s="80"/>
      <c r="H23" s="81"/>
      <c r="I23" s="80"/>
      <c r="J23" s="80"/>
      <c r="K23" s="80"/>
      <c r="L23" s="80"/>
      <c r="M23" s="80"/>
      <c r="N23" s="83" t="str">
        <f t="shared" si="0"/>
        <v/>
      </c>
      <c r="O23" s="80"/>
      <c r="P23" s="80"/>
      <c r="Q23" s="80"/>
      <c r="R23" s="80"/>
      <c r="S23" s="80"/>
      <c r="T23" s="80"/>
      <c r="U23" s="80"/>
      <c r="V23" s="80"/>
      <c r="W23" s="80"/>
      <c r="X23" s="80"/>
      <c r="Y23" s="80"/>
      <c r="Z23" s="80"/>
      <c r="AA23" s="80"/>
      <c r="AB23" s="80"/>
      <c r="AC23" s="80"/>
    </row>
    <row r="24" spans="2:29" ht="13.5" x14ac:dyDescent="0.15">
      <c r="B24" s="46">
        <v>19</v>
      </c>
      <c r="C24" s="80"/>
      <c r="D24" s="80"/>
      <c r="E24" s="80"/>
      <c r="F24" s="80"/>
      <c r="G24" s="80"/>
      <c r="H24" s="81"/>
      <c r="I24" s="80"/>
      <c r="J24" s="80"/>
      <c r="K24" s="80"/>
      <c r="L24" s="80"/>
      <c r="M24" s="80"/>
      <c r="N24" s="83" t="str">
        <f t="shared" si="0"/>
        <v/>
      </c>
      <c r="O24" s="80"/>
      <c r="P24" s="80"/>
      <c r="Q24" s="80"/>
      <c r="R24" s="80"/>
      <c r="S24" s="80"/>
      <c r="T24" s="80"/>
      <c r="U24" s="80"/>
      <c r="V24" s="80"/>
      <c r="W24" s="80"/>
      <c r="X24" s="80"/>
      <c r="Y24" s="80"/>
      <c r="Z24" s="80"/>
      <c r="AA24" s="80"/>
      <c r="AB24" s="80"/>
      <c r="AC24" s="80"/>
    </row>
    <row r="25" spans="2:29" ht="13.5" x14ac:dyDescent="0.15">
      <c r="B25" s="46">
        <v>20</v>
      </c>
      <c r="C25" s="80"/>
      <c r="D25" s="80"/>
      <c r="E25" s="80"/>
      <c r="F25" s="80"/>
      <c r="G25" s="80"/>
      <c r="H25" s="81"/>
      <c r="I25" s="80"/>
      <c r="J25" s="80"/>
      <c r="K25" s="80"/>
      <c r="L25" s="80"/>
      <c r="M25" s="80"/>
      <c r="N25" s="83" t="str">
        <f t="shared" si="0"/>
        <v/>
      </c>
      <c r="O25" s="80"/>
      <c r="P25" s="80"/>
      <c r="Q25" s="80"/>
      <c r="R25" s="80"/>
      <c r="S25" s="80"/>
      <c r="T25" s="80"/>
      <c r="U25" s="80"/>
      <c r="V25" s="80"/>
      <c r="W25" s="80"/>
      <c r="X25" s="80"/>
      <c r="Y25" s="80"/>
      <c r="Z25" s="80"/>
      <c r="AA25" s="80"/>
      <c r="AB25" s="80"/>
      <c r="AC25" s="80"/>
    </row>
    <row r="26" spans="2:29" ht="13.5" x14ac:dyDescent="0.15">
      <c r="B26" s="46">
        <v>21</v>
      </c>
      <c r="C26" s="80"/>
      <c r="D26" s="80"/>
      <c r="E26" s="80"/>
      <c r="F26" s="80"/>
      <c r="G26" s="80"/>
      <c r="H26" s="81"/>
      <c r="I26" s="80"/>
      <c r="J26" s="80"/>
      <c r="K26" s="80"/>
      <c r="L26" s="80"/>
      <c r="M26" s="80"/>
      <c r="N26" s="83" t="str">
        <f t="shared" si="0"/>
        <v/>
      </c>
      <c r="O26" s="80"/>
      <c r="P26" s="80"/>
      <c r="Q26" s="80"/>
      <c r="R26" s="80"/>
      <c r="S26" s="80"/>
      <c r="T26" s="80"/>
      <c r="U26" s="80"/>
      <c r="V26" s="80"/>
      <c r="W26" s="80"/>
      <c r="X26" s="80"/>
      <c r="Y26" s="80"/>
      <c r="Z26" s="80"/>
      <c r="AA26" s="80"/>
      <c r="AB26" s="80"/>
      <c r="AC26" s="80"/>
    </row>
    <row r="27" spans="2:29" ht="13.5" x14ac:dyDescent="0.15">
      <c r="B27" s="46">
        <v>22</v>
      </c>
      <c r="C27" s="80"/>
      <c r="D27" s="80"/>
      <c r="E27" s="80"/>
      <c r="F27" s="80"/>
      <c r="G27" s="80"/>
      <c r="H27" s="81"/>
      <c r="I27" s="80"/>
      <c r="J27" s="80"/>
      <c r="K27" s="80"/>
      <c r="L27" s="80"/>
      <c r="M27" s="80"/>
      <c r="N27" s="83" t="str">
        <f t="shared" si="0"/>
        <v/>
      </c>
      <c r="O27" s="80"/>
      <c r="P27" s="80"/>
      <c r="Q27" s="80"/>
      <c r="R27" s="80"/>
      <c r="S27" s="80"/>
      <c r="T27" s="80"/>
      <c r="U27" s="80"/>
      <c r="V27" s="80"/>
      <c r="W27" s="80"/>
      <c r="X27" s="80"/>
      <c r="Y27" s="80"/>
      <c r="Z27" s="80"/>
      <c r="AA27" s="80"/>
      <c r="AB27" s="80"/>
      <c r="AC27" s="80"/>
    </row>
    <row r="28" spans="2:29" ht="13.5" x14ac:dyDescent="0.15">
      <c r="B28" s="46">
        <v>23</v>
      </c>
      <c r="C28" s="80"/>
      <c r="D28" s="80"/>
      <c r="E28" s="80"/>
      <c r="F28" s="80"/>
      <c r="G28" s="80"/>
      <c r="H28" s="81"/>
      <c r="I28" s="80"/>
      <c r="J28" s="80"/>
      <c r="K28" s="80"/>
      <c r="L28" s="80"/>
      <c r="M28" s="80"/>
      <c r="N28" s="83" t="str">
        <f t="shared" si="0"/>
        <v/>
      </c>
      <c r="O28" s="80"/>
      <c r="P28" s="80"/>
      <c r="Q28" s="80"/>
      <c r="R28" s="80"/>
      <c r="S28" s="80"/>
      <c r="T28" s="80"/>
      <c r="U28" s="80"/>
      <c r="V28" s="80"/>
      <c r="W28" s="80"/>
      <c r="X28" s="80"/>
      <c r="Y28" s="80"/>
      <c r="Z28" s="80"/>
      <c r="AA28" s="80"/>
      <c r="AB28" s="80"/>
      <c r="AC28" s="80"/>
    </row>
    <row r="29" spans="2:29" ht="13.5" x14ac:dyDescent="0.15">
      <c r="B29" s="46">
        <v>24</v>
      </c>
      <c r="C29" s="80"/>
      <c r="D29" s="80"/>
      <c r="E29" s="80"/>
      <c r="F29" s="80"/>
      <c r="G29" s="80"/>
      <c r="H29" s="81"/>
      <c r="I29" s="80"/>
      <c r="J29" s="80"/>
      <c r="K29" s="80"/>
      <c r="L29" s="80"/>
      <c r="M29" s="80"/>
      <c r="N29" s="83" t="str">
        <f t="shared" si="0"/>
        <v/>
      </c>
      <c r="O29" s="80"/>
      <c r="P29" s="80"/>
      <c r="Q29" s="80"/>
      <c r="R29" s="80"/>
      <c r="S29" s="80"/>
      <c r="T29" s="80"/>
      <c r="U29" s="80"/>
      <c r="V29" s="80"/>
      <c r="W29" s="80"/>
      <c r="X29" s="80"/>
      <c r="Y29" s="80"/>
      <c r="Z29" s="80"/>
      <c r="AA29" s="80"/>
      <c r="AB29" s="80"/>
      <c r="AC29" s="80"/>
    </row>
    <row r="30" spans="2:29" ht="13.5" x14ac:dyDescent="0.15">
      <c r="B30" s="46">
        <v>25</v>
      </c>
      <c r="C30" s="80"/>
      <c r="D30" s="80"/>
      <c r="E30" s="80"/>
      <c r="F30" s="80"/>
      <c r="G30" s="80"/>
      <c r="H30" s="81"/>
      <c r="I30" s="80"/>
      <c r="J30" s="80"/>
      <c r="K30" s="80"/>
      <c r="L30" s="80"/>
      <c r="M30" s="80"/>
      <c r="N30" s="83" t="str">
        <f t="shared" si="0"/>
        <v/>
      </c>
      <c r="O30" s="80"/>
      <c r="P30" s="80"/>
      <c r="Q30" s="80"/>
      <c r="R30" s="80"/>
      <c r="S30" s="80"/>
      <c r="T30" s="80"/>
      <c r="U30" s="80"/>
      <c r="V30" s="80"/>
      <c r="W30" s="80"/>
      <c r="X30" s="80"/>
      <c r="Y30" s="80"/>
      <c r="Z30" s="80"/>
      <c r="AA30" s="80"/>
      <c r="AB30" s="80"/>
      <c r="AC30" s="80"/>
    </row>
    <row r="31" spans="2:29" ht="13.5" x14ac:dyDescent="0.15">
      <c r="B31" s="46">
        <v>26</v>
      </c>
      <c r="C31" s="80"/>
      <c r="D31" s="80"/>
      <c r="E31" s="80"/>
      <c r="F31" s="80"/>
      <c r="G31" s="80"/>
      <c r="H31" s="81"/>
      <c r="I31" s="80"/>
      <c r="J31" s="80"/>
      <c r="K31" s="80"/>
      <c r="L31" s="80"/>
      <c r="M31" s="80"/>
      <c r="N31" s="83" t="str">
        <f t="shared" si="0"/>
        <v/>
      </c>
      <c r="O31" s="80"/>
      <c r="P31" s="80"/>
      <c r="Q31" s="80"/>
      <c r="R31" s="80"/>
      <c r="S31" s="80"/>
      <c r="T31" s="80"/>
      <c r="U31" s="80"/>
      <c r="V31" s="80"/>
      <c r="W31" s="80"/>
      <c r="X31" s="80"/>
      <c r="Y31" s="80"/>
      <c r="Z31" s="80"/>
      <c r="AA31" s="80"/>
      <c r="AB31" s="80"/>
      <c r="AC31" s="80"/>
    </row>
    <row r="32" spans="2:29" ht="13.5" x14ac:dyDescent="0.15">
      <c r="B32" s="46">
        <v>27</v>
      </c>
      <c r="C32" s="80"/>
      <c r="D32" s="80"/>
      <c r="E32" s="80"/>
      <c r="F32" s="80"/>
      <c r="G32" s="80"/>
      <c r="H32" s="81"/>
      <c r="I32" s="80"/>
      <c r="J32" s="80"/>
      <c r="K32" s="80"/>
      <c r="L32" s="80"/>
      <c r="M32" s="80"/>
      <c r="N32" s="83" t="str">
        <f t="shared" si="0"/>
        <v/>
      </c>
      <c r="O32" s="80"/>
      <c r="P32" s="80"/>
      <c r="Q32" s="80"/>
      <c r="R32" s="80"/>
      <c r="S32" s="80"/>
      <c r="T32" s="80"/>
      <c r="U32" s="80"/>
      <c r="V32" s="80"/>
      <c r="W32" s="80"/>
      <c r="X32" s="80"/>
      <c r="Y32" s="80"/>
      <c r="Z32" s="80"/>
      <c r="AA32" s="80"/>
      <c r="AB32" s="80"/>
      <c r="AC32" s="80"/>
    </row>
    <row r="33" spans="2:29" ht="13.5" x14ac:dyDescent="0.15">
      <c r="B33" s="46">
        <v>28</v>
      </c>
      <c r="C33" s="80"/>
      <c r="D33" s="80"/>
      <c r="E33" s="80"/>
      <c r="F33" s="80"/>
      <c r="G33" s="80"/>
      <c r="H33" s="81"/>
      <c r="I33" s="80"/>
      <c r="J33" s="80"/>
      <c r="K33" s="80"/>
      <c r="L33" s="80"/>
      <c r="M33" s="80"/>
      <c r="N33" s="83" t="str">
        <f t="shared" si="0"/>
        <v/>
      </c>
      <c r="O33" s="80"/>
      <c r="P33" s="80"/>
      <c r="Q33" s="80"/>
      <c r="R33" s="80"/>
      <c r="S33" s="80"/>
      <c r="T33" s="80"/>
      <c r="U33" s="80"/>
      <c r="V33" s="80"/>
      <c r="W33" s="80"/>
      <c r="X33" s="80"/>
      <c r="Y33" s="80"/>
      <c r="Z33" s="80"/>
      <c r="AA33" s="80"/>
      <c r="AB33" s="80"/>
      <c r="AC33" s="80"/>
    </row>
    <row r="34" spans="2:29" ht="13.5" x14ac:dyDescent="0.15">
      <c r="B34" s="46">
        <v>29</v>
      </c>
      <c r="C34" s="55"/>
      <c r="D34" s="67"/>
      <c r="E34" s="62"/>
      <c r="F34" s="67"/>
      <c r="G34" s="57"/>
      <c r="H34" s="58"/>
      <c r="I34" s="59"/>
      <c r="J34" s="60"/>
      <c r="K34" s="60"/>
      <c r="L34" s="63"/>
      <c r="M34" s="64"/>
      <c r="N34" s="83" t="str">
        <f t="shared" si="0"/>
        <v/>
      </c>
      <c r="O34" s="61"/>
      <c r="P34" s="60"/>
      <c r="Q34" s="64"/>
      <c r="R34" s="60"/>
      <c r="S34" s="48"/>
      <c r="T34" s="31"/>
      <c r="U34" s="60"/>
      <c r="V34" s="60"/>
      <c r="W34" s="65"/>
      <c r="X34" s="66"/>
      <c r="Y34" s="66"/>
      <c r="Z34" s="56"/>
      <c r="AA34" s="56"/>
      <c r="AB34" s="56"/>
      <c r="AC34" s="56"/>
    </row>
    <row r="35" spans="2:29" ht="13.5" x14ac:dyDescent="0.15">
      <c r="B35" s="46">
        <v>30</v>
      </c>
      <c r="C35" s="55"/>
      <c r="D35" s="67"/>
      <c r="E35" s="62"/>
      <c r="F35" s="67"/>
      <c r="G35" s="57"/>
      <c r="H35" s="58"/>
      <c r="I35" s="59"/>
      <c r="J35" s="60"/>
      <c r="K35" s="60"/>
      <c r="L35" s="63"/>
      <c r="M35" s="64"/>
      <c r="N35" s="83" t="str">
        <f t="shared" si="0"/>
        <v/>
      </c>
      <c r="O35" s="61"/>
      <c r="P35" s="60"/>
      <c r="Q35" s="64"/>
      <c r="R35" s="60"/>
      <c r="S35" s="48"/>
      <c r="T35" s="31"/>
      <c r="U35" s="60"/>
      <c r="V35" s="60"/>
      <c r="W35" s="65"/>
      <c r="X35" s="66"/>
      <c r="Y35" s="66"/>
      <c r="Z35" s="56"/>
      <c r="AA35" s="56"/>
      <c r="AB35" s="56"/>
      <c r="AC35" s="56"/>
    </row>
    <row r="36" spans="2:29" ht="13.5" x14ac:dyDescent="0.15">
      <c r="B36" s="46">
        <v>31</v>
      </c>
      <c r="C36" s="55"/>
      <c r="D36" s="67"/>
      <c r="E36" s="62"/>
      <c r="F36" s="67"/>
      <c r="G36" s="57"/>
      <c r="H36" s="58"/>
      <c r="I36" s="59"/>
      <c r="J36" s="60"/>
      <c r="K36" s="60"/>
      <c r="L36" s="63"/>
      <c r="M36" s="64"/>
      <c r="N36" s="83" t="str">
        <f t="shared" si="0"/>
        <v/>
      </c>
      <c r="O36" s="61"/>
      <c r="P36" s="60"/>
      <c r="Q36" s="64"/>
      <c r="R36" s="60"/>
      <c r="S36" s="48"/>
      <c r="T36" s="31"/>
      <c r="U36" s="60"/>
      <c r="V36" s="60"/>
      <c r="W36" s="65"/>
      <c r="X36" s="66"/>
      <c r="Y36" s="66"/>
      <c r="Z36" s="56"/>
      <c r="AA36" s="56"/>
      <c r="AB36" s="56"/>
      <c r="AC36" s="56"/>
    </row>
    <row r="37" spans="2:29" ht="13.5" x14ac:dyDescent="0.15">
      <c r="B37" s="46">
        <v>32</v>
      </c>
      <c r="C37" s="55"/>
      <c r="D37" s="67"/>
      <c r="E37" s="62"/>
      <c r="F37" s="67"/>
      <c r="G37" s="57"/>
      <c r="H37" s="58"/>
      <c r="I37" s="59"/>
      <c r="J37" s="60"/>
      <c r="K37" s="60"/>
      <c r="L37" s="63"/>
      <c r="M37" s="64"/>
      <c r="N37" s="83" t="str">
        <f t="shared" si="0"/>
        <v/>
      </c>
      <c r="O37" s="61"/>
      <c r="P37" s="60"/>
      <c r="Q37" s="64"/>
      <c r="R37" s="60"/>
      <c r="S37" s="48"/>
      <c r="T37" s="31"/>
      <c r="U37" s="60"/>
      <c r="V37" s="60"/>
      <c r="W37" s="65"/>
      <c r="X37" s="66"/>
      <c r="Y37" s="66"/>
      <c r="Z37" s="56"/>
      <c r="AA37" s="56"/>
      <c r="AB37" s="56"/>
      <c r="AC37" s="56"/>
    </row>
    <row r="38" spans="2:29" ht="13.5" x14ac:dyDescent="0.15">
      <c r="B38" s="46">
        <v>33</v>
      </c>
      <c r="C38" s="55"/>
      <c r="D38" s="67"/>
      <c r="E38" s="62"/>
      <c r="F38" s="67"/>
      <c r="G38" s="57"/>
      <c r="H38" s="58"/>
      <c r="I38" s="59"/>
      <c r="J38" s="60"/>
      <c r="K38" s="60"/>
      <c r="L38" s="63"/>
      <c r="M38" s="64"/>
      <c r="N38" s="83" t="str">
        <f t="shared" si="0"/>
        <v/>
      </c>
      <c r="O38" s="61"/>
      <c r="P38" s="60"/>
      <c r="Q38" s="64"/>
      <c r="R38" s="60"/>
      <c r="S38" s="48"/>
      <c r="T38" s="31"/>
      <c r="U38" s="60"/>
      <c r="V38" s="60"/>
      <c r="W38" s="65"/>
      <c r="X38" s="66"/>
      <c r="Y38" s="66"/>
      <c r="Z38" s="56"/>
      <c r="AA38" s="56"/>
      <c r="AB38" s="56"/>
      <c r="AC38" s="56"/>
    </row>
    <row r="39" spans="2:29" ht="13.5" x14ac:dyDescent="0.15">
      <c r="B39" s="46">
        <v>34</v>
      </c>
      <c r="C39" s="55"/>
      <c r="D39" s="67"/>
      <c r="E39" s="62"/>
      <c r="F39" s="67"/>
      <c r="G39" s="57"/>
      <c r="H39" s="58"/>
      <c r="I39" s="59"/>
      <c r="J39" s="60"/>
      <c r="K39" s="60"/>
      <c r="L39" s="63"/>
      <c r="M39" s="64"/>
      <c r="N39" s="83" t="str">
        <f t="shared" si="0"/>
        <v/>
      </c>
      <c r="O39" s="61"/>
      <c r="P39" s="60"/>
      <c r="Q39" s="64"/>
      <c r="R39" s="60"/>
      <c r="S39" s="48"/>
      <c r="T39" s="31"/>
      <c r="U39" s="60"/>
      <c r="V39" s="60"/>
      <c r="W39" s="65"/>
      <c r="X39" s="66"/>
      <c r="Y39" s="66"/>
      <c r="Z39" s="56"/>
      <c r="AA39" s="56"/>
      <c r="AB39" s="56"/>
      <c r="AC39" s="56"/>
    </row>
    <row r="40" spans="2:29" ht="13.5" x14ac:dyDescent="0.15">
      <c r="B40" s="46">
        <v>35</v>
      </c>
      <c r="C40" s="55"/>
      <c r="D40" s="67"/>
      <c r="E40" s="62"/>
      <c r="F40" s="67"/>
      <c r="G40" s="57"/>
      <c r="H40" s="58"/>
      <c r="I40" s="59"/>
      <c r="J40" s="60"/>
      <c r="K40" s="60"/>
      <c r="L40" s="63"/>
      <c r="M40" s="64"/>
      <c r="N40" s="83" t="str">
        <f t="shared" si="0"/>
        <v/>
      </c>
      <c r="O40" s="61"/>
      <c r="P40" s="60"/>
      <c r="Q40" s="64"/>
      <c r="R40" s="60"/>
      <c r="S40" s="48"/>
      <c r="T40" s="31"/>
      <c r="U40" s="60"/>
      <c r="V40" s="60"/>
      <c r="W40" s="65"/>
      <c r="X40" s="66"/>
      <c r="Y40" s="66"/>
      <c r="Z40" s="56"/>
      <c r="AA40" s="56"/>
      <c r="AB40" s="56"/>
      <c r="AC40" s="56"/>
    </row>
    <row r="41" spans="2:29" ht="13.5" x14ac:dyDescent="0.15">
      <c r="B41" s="46">
        <v>36</v>
      </c>
      <c r="C41" s="55"/>
      <c r="D41" s="67"/>
      <c r="E41" s="62"/>
      <c r="F41" s="67"/>
      <c r="G41" s="57"/>
      <c r="H41" s="58"/>
      <c r="I41" s="59"/>
      <c r="J41" s="60"/>
      <c r="K41" s="60"/>
      <c r="L41" s="63"/>
      <c r="M41" s="64"/>
      <c r="N41" s="83" t="str">
        <f t="shared" si="0"/>
        <v/>
      </c>
      <c r="O41" s="61"/>
      <c r="P41" s="60"/>
      <c r="Q41" s="64"/>
      <c r="R41" s="60"/>
      <c r="S41" s="48"/>
      <c r="T41" s="31"/>
      <c r="U41" s="60"/>
      <c r="V41" s="60"/>
      <c r="W41" s="65"/>
      <c r="X41" s="66"/>
      <c r="Y41" s="66"/>
      <c r="Z41" s="56"/>
      <c r="AA41" s="56"/>
      <c r="AB41" s="56"/>
      <c r="AC41" s="56"/>
    </row>
    <row r="42" spans="2:29" ht="13.5" x14ac:dyDescent="0.15">
      <c r="B42" s="46">
        <v>37</v>
      </c>
      <c r="C42" s="55"/>
      <c r="D42" s="67"/>
      <c r="E42" s="62"/>
      <c r="F42" s="67"/>
      <c r="G42" s="57"/>
      <c r="H42" s="58"/>
      <c r="I42" s="59"/>
      <c r="J42" s="60"/>
      <c r="K42" s="60"/>
      <c r="L42" s="63"/>
      <c r="M42" s="64"/>
      <c r="N42" s="83" t="str">
        <f t="shared" si="0"/>
        <v/>
      </c>
      <c r="O42" s="61"/>
      <c r="P42" s="60"/>
      <c r="Q42" s="64"/>
      <c r="R42" s="60"/>
      <c r="S42" s="48"/>
      <c r="T42" s="31"/>
      <c r="U42" s="60"/>
      <c r="V42" s="60"/>
      <c r="W42" s="65"/>
      <c r="X42" s="66"/>
      <c r="Y42" s="66"/>
      <c r="Z42" s="56"/>
      <c r="AA42" s="56"/>
      <c r="AB42" s="56"/>
      <c r="AC42" s="56"/>
    </row>
    <row r="43" spans="2:29" ht="13.5" x14ac:dyDescent="0.15">
      <c r="B43" s="46">
        <v>38</v>
      </c>
      <c r="C43" s="55"/>
      <c r="D43" s="67"/>
      <c r="E43" s="62"/>
      <c r="F43" s="67"/>
      <c r="G43" s="57"/>
      <c r="H43" s="58"/>
      <c r="I43" s="59"/>
      <c r="J43" s="60"/>
      <c r="K43" s="60"/>
      <c r="L43" s="63"/>
      <c r="M43" s="64"/>
      <c r="N43" s="83" t="str">
        <f t="shared" si="0"/>
        <v/>
      </c>
      <c r="O43" s="61"/>
      <c r="P43" s="60"/>
      <c r="Q43" s="64"/>
      <c r="R43" s="60"/>
      <c r="S43" s="48"/>
      <c r="T43" s="31"/>
      <c r="U43" s="60"/>
      <c r="V43" s="60"/>
      <c r="W43" s="65"/>
      <c r="X43" s="66"/>
      <c r="Y43" s="66"/>
      <c r="Z43" s="56"/>
      <c r="AA43" s="56"/>
      <c r="AB43" s="56"/>
      <c r="AC43" s="56"/>
    </row>
    <row r="44" spans="2:29" ht="13.5" x14ac:dyDescent="0.15">
      <c r="B44" s="46">
        <v>39</v>
      </c>
      <c r="C44" s="55"/>
      <c r="D44" s="67"/>
      <c r="E44" s="62"/>
      <c r="F44" s="67"/>
      <c r="G44" s="57"/>
      <c r="H44" s="58"/>
      <c r="I44" s="59"/>
      <c r="J44" s="60"/>
      <c r="K44" s="60"/>
      <c r="L44" s="63"/>
      <c r="M44" s="64"/>
      <c r="N44" s="83" t="str">
        <f t="shared" si="0"/>
        <v/>
      </c>
      <c r="O44" s="61"/>
      <c r="P44" s="60"/>
      <c r="Q44" s="64"/>
      <c r="R44" s="60"/>
      <c r="S44" s="48"/>
      <c r="T44" s="31"/>
      <c r="U44" s="60"/>
      <c r="V44" s="60"/>
      <c r="W44" s="65"/>
      <c r="X44" s="66"/>
      <c r="Y44" s="66"/>
      <c r="Z44" s="56"/>
      <c r="AA44" s="56"/>
      <c r="AB44" s="56"/>
      <c r="AC44" s="56"/>
    </row>
    <row r="45" spans="2:29" ht="13.5" x14ac:dyDescent="0.15">
      <c r="B45" s="46">
        <v>40</v>
      </c>
      <c r="C45" s="55"/>
      <c r="D45" s="67"/>
      <c r="E45" s="62"/>
      <c r="F45" s="67"/>
      <c r="G45" s="57"/>
      <c r="H45" s="58"/>
      <c r="I45" s="59"/>
      <c r="J45" s="60"/>
      <c r="K45" s="60"/>
      <c r="L45" s="63"/>
      <c r="M45" s="64"/>
      <c r="N45" s="83" t="str">
        <f t="shared" si="0"/>
        <v/>
      </c>
      <c r="O45" s="61"/>
      <c r="P45" s="60"/>
      <c r="Q45" s="64"/>
      <c r="R45" s="60"/>
      <c r="S45" s="48"/>
      <c r="T45" s="31"/>
      <c r="U45" s="60"/>
      <c r="V45" s="60"/>
      <c r="W45" s="65"/>
      <c r="X45" s="66"/>
      <c r="Y45" s="66"/>
      <c r="Z45" s="56"/>
      <c r="AA45" s="56"/>
      <c r="AB45" s="56"/>
      <c r="AC45" s="56"/>
    </row>
    <row r="46" spans="2:29" ht="13.5" x14ac:dyDescent="0.15">
      <c r="B46" s="46">
        <v>41</v>
      </c>
      <c r="C46" s="55"/>
      <c r="D46" s="67"/>
      <c r="E46" s="62"/>
      <c r="F46" s="67"/>
      <c r="G46" s="57"/>
      <c r="H46" s="58"/>
      <c r="I46" s="59"/>
      <c r="J46" s="60"/>
      <c r="K46" s="60"/>
      <c r="L46" s="63"/>
      <c r="M46" s="64"/>
      <c r="N46" s="83" t="str">
        <f t="shared" si="0"/>
        <v/>
      </c>
      <c r="O46" s="61"/>
      <c r="P46" s="60"/>
      <c r="Q46" s="64"/>
      <c r="R46" s="60"/>
      <c r="S46" s="48"/>
      <c r="T46" s="31"/>
      <c r="U46" s="60"/>
      <c r="V46" s="60"/>
      <c r="W46" s="65"/>
      <c r="X46" s="66"/>
      <c r="Y46" s="66"/>
      <c r="Z46" s="56"/>
      <c r="AA46" s="56"/>
      <c r="AB46" s="56"/>
      <c r="AC46" s="56"/>
    </row>
    <row r="47" spans="2:29" ht="13.5" x14ac:dyDescent="0.15">
      <c r="B47" s="46">
        <v>42</v>
      </c>
      <c r="C47" s="55"/>
      <c r="D47" s="67"/>
      <c r="E47" s="62"/>
      <c r="F47" s="67"/>
      <c r="G47" s="57"/>
      <c r="H47" s="58"/>
      <c r="I47" s="59"/>
      <c r="J47" s="60"/>
      <c r="K47" s="60"/>
      <c r="L47" s="63"/>
      <c r="M47" s="64"/>
      <c r="N47" s="83" t="str">
        <f t="shared" si="0"/>
        <v/>
      </c>
      <c r="O47" s="61"/>
      <c r="P47" s="60"/>
      <c r="Q47" s="64"/>
      <c r="R47" s="60"/>
      <c r="S47" s="48"/>
      <c r="T47" s="31"/>
      <c r="U47" s="60"/>
      <c r="V47" s="60"/>
      <c r="W47" s="65"/>
      <c r="X47" s="66"/>
      <c r="Y47" s="66"/>
      <c r="Z47" s="56"/>
      <c r="AA47" s="56"/>
      <c r="AB47" s="56"/>
      <c r="AC47" s="56"/>
    </row>
    <row r="48" spans="2:29" ht="13.5" x14ac:dyDescent="0.15">
      <c r="B48" s="46">
        <v>43</v>
      </c>
      <c r="C48" s="55"/>
      <c r="D48" s="67"/>
      <c r="E48" s="62"/>
      <c r="F48" s="67"/>
      <c r="G48" s="57"/>
      <c r="H48" s="58"/>
      <c r="I48" s="59"/>
      <c r="J48" s="60"/>
      <c r="K48" s="60"/>
      <c r="L48" s="63"/>
      <c r="M48" s="64"/>
      <c r="N48" s="83" t="str">
        <f t="shared" si="0"/>
        <v/>
      </c>
      <c r="O48" s="61"/>
      <c r="P48" s="60"/>
      <c r="Q48" s="64"/>
      <c r="R48" s="60"/>
      <c r="S48" s="48"/>
      <c r="T48" s="31"/>
      <c r="U48" s="60"/>
      <c r="V48" s="60"/>
      <c r="W48" s="65"/>
      <c r="X48" s="66"/>
      <c r="Y48" s="66"/>
      <c r="Z48" s="56"/>
      <c r="AA48" s="56"/>
      <c r="AB48" s="56"/>
      <c r="AC48" s="56"/>
    </row>
    <row r="49" spans="2:29" ht="13.5" x14ac:dyDescent="0.15">
      <c r="B49" s="46">
        <v>44</v>
      </c>
      <c r="C49" s="55"/>
      <c r="D49" s="67"/>
      <c r="E49" s="62"/>
      <c r="F49" s="67"/>
      <c r="G49" s="57"/>
      <c r="H49" s="58"/>
      <c r="I49" s="59"/>
      <c r="J49" s="60"/>
      <c r="K49" s="60"/>
      <c r="L49" s="63"/>
      <c r="M49" s="64"/>
      <c r="N49" s="83" t="str">
        <f t="shared" si="0"/>
        <v/>
      </c>
      <c r="O49" s="61"/>
      <c r="P49" s="60"/>
      <c r="Q49" s="64"/>
      <c r="R49" s="60"/>
      <c r="S49" s="48"/>
      <c r="T49" s="31"/>
      <c r="U49" s="60"/>
      <c r="V49" s="60"/>
      <c r="W49" s="65"/>
      <c r="X49" s="66"/>
      <c r="Y49" s="66"/>
      <c r="Z49" s="56"/>
      <c r="AA49" s="56"/>
      <c r="AB49" s="56"/>
      <c r="AC49" s="56"/>
    </row>
    <row r="50" spans="2:29" ht="13.5" x14ac:dyDescent="0.15">
      <c r="B50" s="46">
        <v>45</v>
      </c>
      <c r="C50" s="55"/>
      <c r="D50" s="67"/>
      <c r="E50" s="62"/>
      <c r="F50" s="67"/>
      <c r="G50" s="57"/>
      <c r="H50" s="58"/>
      <c r="I50" s="59"/>
      <c r="J50" s="60"/>
      <c r="K50" s="60"/>
      <c r="L50" s="63"/>
      <c r="M50" s="64"/>
      <c r="N50" s="83" t="str">
        <f t="shared" si="0"/>
        <v/>
      </c>
      <c r="O50" s="61"/>
      <c r="P50" s="60"/>
      <c r="Q50" s="64"/>
      <c r="R50" s="60"/>
      <c r="S50" s="48"/>
      <c r="T50" s="31"/>
      <c r="U50" s="60"/>
      <c r="V50" s="60"/>
      <c r="W50" s="65"/>
      <c r="X50" s="66"/>
      <c r="Y50" s="66"/>
      <c r="Z50" s="56"/>
      <c r="AA50" s="56"/>
      <c r="AB50" s="56"/>
      <c r="AC50" s="56"/>
    </row>
    <row r="51" spans="2:29" ht="13.5" x14ac:dyDescent="0.15">
      <c r="B51" s="46">
        <v>46</v>
      </c>
      <c r="C51" s="55"/>
      <c r="D51" s="67"/>
      <c r="E51" s="62"/>
      <c r="F51" s="67"/>
      <c r="G51" s="57"/>
      <c r="H51" s="58"/>
      <c r="I51" s="59"/>
      <c r="J51" s="60"/>
      <c r="K51" s="60"/>
      <c r="L51" s="63"/>
      <c r="M51" s="64"/>
      <c r="N51" s="83" t="str">
        <f t="shared" si="0"/>
        <v/>
      </c>
      <c r="O51" s="61"/>
      <c r="P51" s="60"/>
      <c r="Q51" s="64"/>
      <c r="R51" s="60"/>
      <c r="S51" s="48"/>
      <c r="T51" s="31"/>
      <c r="U51" s="60"/>
      <c r="V51" s="60"/>
      <c r="W51" s="65"/>
      <c r="X51" s="66"/>
      <c r="Y51" s="66"/>
      <c r="Z51" s="56"/>
      <c r="AA51" s="56"/>
      <c r="AB51" s="56"/>
      <c r="AC51" s="56"/>
    </row>
    <row r="52" spans="2:29" ht="13.5" x14ac:dyDescent="0.15">
      <c r="B52" s="46">
        <v>47</v>
      </c>
      <c r="C52" s="55"/>
      <c r="D52" s="67"/>
      <c r="E52" s="62"/>
      <c r="F52" s="67"/>
      <c r="G52" s="57"/>
      <c r="H52" s="58"/>
      <c r="I52" s="59"/>
      <c r="J52" s="60"/>
      <c r="K52" s="60"/>
      <c r="L52" s="63"/>
      <c r="M52" s="64"/>
      <c r="N52" s="83" t="str">
        <f t="shared" si="0"/>
        <v/>
      </c>
      <c r="O52" s="61"/>
      <c r="P52" s="60"/>
      <c r="Q52" s="64"/>
      <c r="R52" s="60"/>
      <c r="S52" s="48"/>
      <c r="T52" s="31"/>
      <c r="U52" s="60"/>
      <c r="V52" s="60"/>
      <c r="W52" s="65"/>
      <c r="X52" s="66"/>
      <c r="Y52" s="66"/>
      <c r="Z52" s="56"/>
      <c r="AA52" s="56"/>
      <c r="AB52" s="56"/>
      <c r="AC52" s="56"/>
    </row>
    <row r="53" spans="2:29" ht="13.5" x14ac:dyDescent="0.15">
      <c r="B53" s="46">
        <v>48</v>
      </c>
      <c r="C53" s="55"/>
      <c r="D53" s="67"/>
      <c r="E53" s="62"/>
      <c r="F53" s="67"/>
      <c r="G53" s="57"/>
      <c r="H53" s="58"/>
      <c r="I53" s="59"/>
      <c r="J53" s="60"/>
      <c r="K53" s="60"/>
      <c r="L53" s="63"/>
      <c r="M53" s="64"/>
      <c r="N53" s="83" t="str">
        <f t="shared" si="0"/>
        <v/>
      </c>
      <c r="O53" s="61"/>
      <c r="P53" s="60"/>
      <c r="Q53" s="64"/>
      <c r="R53" s="60"/>
      <c r="S53" s="48"/>
      <c r="T53" s="31"/>
      <c r="U53" s="60"/>
      <c r="V53" s="60"/>
      <c r="W53" s="65"/>
      <c r="X53" s="66"/>
      <c r="Y53" s="66"/>
      <c r="Z53" s="56"/>
      <c r="AA53" s="56"/>
      <c r="AB53" s="56"/>
      <c r="AC53" s="56"/>
    </row>
    <row r="54" spans="2:29" ht="13.5" x14ac:dyDescent="0.15">
      <c r="B54" s="46">
        <v>49</v>
      </c>
      <c r="C54" s="55"/>
      <c r="D54" s="67"/>
      <c r="E54" s="62"/>
      <c r="F54" s="67"/>
      <c r="G54" s="57"/>
      <c r="H54" s="58"/>
      <c r="I54" s="59"/>
      <c r="J54" s="60"/>
      <c r="K54" s="60"/>
      <c r="L54" s="63"/>
      <c r="M54" s="64"/>
      <c r="N54" s="83" t="str">
        <f t="shared" si="0"/>
        <v/>
      </c>
      <c r="O54" s="61"/>
      <c r="P54" s="60"/>
      <c r="Q54" s="64"/>
      <c r="R54" s="60"/>
      <c r="S54" s="48"/>
      <c r="T54" s="31"/>
      <c r="U54" s="60"/>
      <c r="V54" s="60"/>
      <c r="W54" s="65"/>
      <c r="X54" s="66"/>
      <c r="Y54" s="66"/>
      <c r="Z54" s="56"/>
      <c r="AA54" s="56"/>
      <c r="AB54" s="56"/>
      <c r="AC54" s="56"/>
    </row>
    <row r="55" spans="2:29" ht="13.5" x14ac:dyDescent="0.15">
      <c r="B55" s="46">
        <v>50</v>
      </c>
      <c r="C55" s="55"/>
      <c r="D55" s="67"/>
      <c r="E55" s="62"/>
      <c r="F55" s="67"/>
      <c r="G55" s="57"/>
      <c r="H55" s="58"/>
      <c r="I55" s="59"/>
      <c r="J55" s="60"/>
      <c r="K55" s="60"/>
      <c r="L55" s="63"/>
      <c r="M55" s="64"/>
      <c r="N55" s="83" t="str">
        <f t="shared" si="0"/>
        <v/>
      </c>
      <c r="O55" s="61"/>
      <c r="P55" s="60"/>
      <c r="Q55" s="64"/>
      <c r="R55" s="60"/>
      <c r="S55" s="48"/>
      <c r="T55" s="31"/>
      <c r="U55" s="60"/>
      <c r="V55" s="60"/>
      <c r="W55" s="65"/>
      <c r="X55" s="66"/>
      <c r="Y55" s="66"/>
      <c r="Z55" s="56"/>
      <c r="AA55" s="56"/>
      <c r="AB55" s="56"/>
      <c r="AC55" s="56"/>
    </row>
    <row r="56" spans="2:29" ht="13.5" x14ac:dyDescent="0.15">
      <c r="B56" s="46">
        <v>51</v>
      </c>
      <c r="C56" s="55"/>
      <c r="D56" s="67"/>
      <c r="E56" s="62"/>
      <c r="F56" s="67"/>
      <c r="G56" s="57"/>
      <c r="H56" s="58"/>
      <c r="I56" s="59"/>
      <c r="J56" s="60"/>
      <c r="K56" s="60"/>
      <c r="L56" s="63"/>
      <c r="M56" s="64"/>
      <c r="N56" s="83" t="str">
        <f t="shared" si="0"/>
        <v/>
      </c>
      <c r="O56" s="61"/>
      <c r="P56" s="60"/>
      <c r="Q56" s="64"/>
      <c r="R56" s="60"/>
      <c r="S56" s="48"/>
      <c r="T56" s="31"/>
      <c r="U56" s="60"/>
      <c r="V56" s="60"/>
      <c r="W56" s="65"/>
      <c r="X56" s="66"/>
      <c r="Y56" s="66"/>
      <c r="Z56" s="56"/>
      <c r="AA56" s="56"/>
      <c r="AB56" s="56"/>
      <c r="AC56" s="56"/>
    </row>
    <row r="57" spans="2:29" ht="13.5" x14ac:dyDescent="0.15">
      <c r="B57" s="46">
        <v>52</v>
      </c>
      <c r="C57" s="55"/>
      <c r="D57" s="67"/>
      <c r="E57" s="62"/>
      <c r="F57" s="67"/>
      <c r="G57" s="57"/>
      <c r="H57" s="58"/>
      <c r="I57" s="59"/>
      <c r="J57" s="60"/>
      <c r="K57" s="60"/>
      <c r="L57" s="63"/>
      <c r="M57" s="64"/>
      <c r="N57" s="83" t="str">
        <f t="shared" si="0"/>
        <v/>
      </c>
      <c r="O57" s="61"/>
      <c r="P57" s="60"/>
      <c r="Q57" s="64"/>
      <c r="R57" s="60"/>
      <c r="S57" s="48"/>
      <c r="T57" s="31"/>
      <c r="U57" s="60"/>
      <c r="V57" s="60"/>
      <c r="W57" s="65"/>
      <c r="X57" s="66"/>
      <c r="Y57" s="66"/>
      <c r="Z57" s="56"/>
      <c r="AA57" s="56"/>
      <c r="AB57" s="56"/>
      <c r="AC57" s="56"/>
    </row>
    <row r="58" spans="2:29" ht="13.5" x14ac:dyDescent="0.15">
      <c r="B58" s="46">
        <v>53</v>
      </c>
      <c r="C58" s="55"/>
      <c r="D58" s="67"/>
      <c r="E58" s="62"/>
      <c r="F58" s="67"/>
      <c r="G58" s="57"/>
      <c r="H58" s="58"/>
      <c r="I58" s="59"/>
      <c r="J58" s="60"/>
      <c r="K58" s="60"/>
      <c r="L58" s="63"/>
      <c r="M58" s="64"/>
      <c r="N58" s="83" t="str">
        <f t="shared" si="0"/>
        <v/>
      </c>
      <c r="O58" s="61"/>
      <c r="P58" s="60"/>
      <c r="Q58" s="64"/>
      <c r="R58" s="60"/>
      <c r="S58" s="48"/>
      <c r="T58" s="31"/>
      <c r="U58" s="60"/>
      <c r="V58" s="60"/>
      <c r="W58" s="65"/>
      <c r="X58" s="66"/>
      <c r="Y58" s="66"/>
      <c r="Z58" s="56"/>
      <c r="AA58" s="56"/>
      <c r="AB58" s="56"/>
      <c r="AC58" s="56"/>
    </row>
    <row r="59" spans="2:29" ht="13.5" x14ac:dyDescent="0.15">
      <c r="B59" s="46">
        <v>54</v>
      </c>
      <c r="C59" s="55"/>
      <c r="D59" s="67"/>
      <c r="E59" s="62"/>
      <c r="F59" s="67"/>
      <c r="G59" s="57"/>
      <c r="H59" s="58"/>
      <c r="I59" s="59"/>
      <c r="J59" s="60"/>
      <c r="K59" s="60"/>
      <c r="L59" s="63"/>
      <c r="M59" s="64"/>
      <c r="N59" s="83" t="str">
        <f t="shared" si="0"/>
        <v/>
      </c>
      <c r="O59" s="61"/>
      <c r="P59" s="60"/>
      <c r="Q59" s="64"/>
      <c r="R59" s="60"/>
      <c r="S59" s="48"/>
      <c r="T59" s="31"/>
      <c r="U59" s="60"/>
      <c r="V59" s="60"/>
      <c r="W59" s="65"/>
      <c r="X59" s="66"/>
      <c r="Y59" s="66"/>
      <c r="Z59" s="56"/>
      <c r="AA59" s="56"/>
      <c r="AB59" s="56"/>
      <c r="AC59" s="56"/>
    </row>
    <row r="60" spans="2:29" ht="13.5" x14ac:dyDescent="0.15">
      <c r="B60" s="46">
        <v>55</v>
      </c>
      <c r="C60" s="55"/>
      <c r="D60" s="67"/>
      <c r="E60" s="62"/>
      <c r="F60" s="67"/>
      <c r="G60" s="57"/>
      <c r="H60" s="58"/>
      <c r="I60" s="59"/>
      <c r="J60" s="60"/>
      <c r="K60" s="60"/>
      <c r="L60" s="63"/>
      <c r="M60" s="64"/>
      <c r="N60" s="83" t="str">
        <f t="shared" si="0"/>
        <v/>
      </c>
      <c r="O60" s="61"/>
      <c r="P60" s="60"/>
      <c r="Q60" s="64"/>
      <c r="R60" s="60"/>
      <c r="S60" s="48"/>
      <c r="T60" s="31"/>
      <c r="U60" s="60"/>
      <c r="V60" s="60"/>
      <c r="W60" s="65"/>
      <c r="X60" s="66"/>
      <c r="Y60" s="66"/>
      <c r="Z60" s="56"/>
      <c r="AA60" s="56"/>
      <c r="AB60" s="56"/>
      <c r="AC60" s="56"/>
    </row>
    <row r="61" spans="2:29" ht="13.5" x14ac:dyDescent="0.15">
      <c r="B61" s="46">
        <v>56</v>
      </c>
      <c r="C61" s="55"/>
      <c r="D61" s="67"/>
      <c r="E61" s="62"/>
      <c r="F61" s="67"/>
      <c r="G61" s="57"/>
      <c r="H61" s="58"/>
      <c r="I61" s="59"/>
      <c r="J61" s="60"/>
      <c r="K61" s="60"/>
      <c r="L61" s="63"/>
      <c r="M61" s="64"/>
      <c r="N61" s="83" t="str">
        <f t="shared" si="0"/>
        <v/>
      </c>
      <c r="O61" s="61"/>
      <c r="P61" s="60"/>
      <c r="Q61" s="64"/>
      <c r="R61" s="60"/>
      <c r="S61" s="48"/>
      <c r="T61" s="31"/>
      <c r="U61" s="60"/>
      <c r="V61" s="60"/>
      <c r="W61" s="65"/>
      <c r="X61" s="66"/>
      <c r="Y61" s="66"/>
      <c r="Z61" s="56"/>
      <c r="AA61" s="56"/>
      <c r="AB61" s="56"/>
      <c r="AC61" s="56"/>
    </row>
    <row r="62" spans="2:29" ht="13.5" x14ac:dyDescent="0.15">
      <c r="B62" s="46">
        <v>57</v>
      </c>
      <c r="C62" s="55"/>
      <c r="D62" s="67"/>
      <c r="E62" s="62"/>
      <c r="F62" s="67"/>
      <c r="G62" s="57"/>
      <c r="H62" s="58"/>
      <c r="I62" s="59"/>
      <c r="J62" s="60"/>
      <c r="K62" s="60"/>
      <c r="L62" s="63"/>
      <c r="M62" s="64"/>
      <c r="N62" s="83" t="str">
        <f t="shared" si="0"/>
        <v/>
      </c>
      <c r="O62" s="61"/>
      <c r="P62" s="60"/>
      <c r="Q62" s="64"/>
      <c r="R62" s="60"/>
      <c r="S62" s="48"/>
      <c r="T62" s="31"/>
      <c r="U62" s="60"/>
      <c r="V62" s="60"/>
      <c r="W62" s="65"/>
      <c r="X62" s="66"/>
      <c r="Y62" s="66"/>
      <c r="Z62" s="56"/>
      <c r="AA62" s="56"/>
      <c r="AB62" s="56"/>
      <c r="AC62" s="56"/>
    </row>
    <row r="63" spans="2:29" ht="13.5" x14ac:dyDescent="0.15">
      <c r="B63" s="46">
        <v>58</v>
      </c>
      <c r="C63" s="55"/>
      <c r="D63" s="67"/>
      <c r="E63" s="62"/>
      <c r="F63" s="67"/>
      <c r="G63" s="57"/>
      <c r="H63" s="58"/>
      <c r="I63" s="59"/>
      <c r="J63" s="60"/>
      <c r="K63" s="60"/>
      <c r="L63" s="63"/>
      <c r="M63" s="64"/>
      <c r="N63" s="83" t="str">
        <f t="shared" si="0"/>
        <v/>
      </c>
      <c r="O63" s="61"/>
      <c r="P63" s="60"/>
      <c r="Q63" s="64"/>
      <c r="R63" s="60"/>
      <c r="S63" s="48"/>
      <c r="T63" s="31"/>
      <c r="U63" s="60"/>
      <c r="V63" s="60"/>
      <c r="W63" s="65"/>
      <c r="X63" s="66"/>
      <c r="Y63" s="66"/>
      <c r="Z63" s="56"/>
      <c r="AA63" s="56"/>
      <c r="AB63" s="56"/>
      <c r="AC63" s="56"/>
    </row>
    <row r="64" spans="2:29" ht="13.5" x14ac:dyDescent="0.15">
      <c r="B64" s="46">
        <v>59</v>
      </c>
      <c r="C64" s="55"/>
      <c r="D64" s="67"/>
      <c r="E64" s="62"/>
      <c r="F64" s="67"/>
      <c r="G64" s="57"/>
      <c r="H64" s="58"/>
      <c r="I64" s="59"/>
      <c r="J64" s="60"/>
      <c r="K64" s="60"/>
      <c r="L64" s="63"/>
      <c r="M64" s="64"/>
      <c r="N64" s="83" t="str">
        <f t="shared" si="0"/>
        <v/>
      </c>
      <c r="O64" s="61"/>
      <c r="P64" s="60"/>
      <c r="Q64" s="64"/>
      <c r="R64" s="60"/>
      <c r="S64" s="48"/>
      <c r="T64" s="31"/>
      <c r="U64" s="60"/>
      <c r="V64" s="60"/>
      <c r="W64" s="65"/>
      <c r="X64" s="66"/>
      <c r="Y64" s="66"/>
      <c r="Z64" s="56"/>
      <c r="AA64" s="56"/>
      <c r="AB64" s="56"/>
      <c r="AC64" s="56"/>
    </row>
    <row r="65" spans="2:29" ht="13.5" x14ac:dyDescent="0.15">
      <c r="B65" s="46">
        <v>60</v>
      </c>
      <c r="C65" s="55"/>
      <c r="D65" s="67"/>
      <c r="E65" s="62"/>
      <c r="F65" s="67"/>
      <c r="G65" s="57"/>
      <c r="H65" s="58"/>
      <c r="I65" s="59"/>
      <c r="J65" s="60"/>
      <c r="K65" s="60"/>
      <c r="L65" s="63"/>
      <c r="M65" s="64"/>
      <c r="N65" s="83" t="str">
        <f t="shared" si="0"/>
        <v/>
      </c>
      <c r="O65" s="61"/>
      <c r="P65" s="60"/>
      <c r="Q65" s="64"/>
      <c r="R65" s="60"/>
      <c r="S65" s="48"/>
      <c r="T65" s="31"/>
      <c r="U65" s="60"/>
      <c r="V65" s="60"/>
      <c r="W65" s="65"/>
      <c r="X65" s="66"/>
      <c r="Y65" s="66"/>
      <c r="Z65" s="56"/>
      <c r="AA65" s="56"/>
      <c r="AB65" s="56"/>
      <c r="AC65" s="56"/>
    </row>
    <row r="66" spans="2:29" ht="13.5" x14ac:dyDescent="0.15">
      <c r="B66" s="46">
        <v>61</v>
      </c>
      <c r="C66" s="55"/>
      <c r="D66" s="67"/>
      <c r="E66" s="62"/>
      <c r="F66" s="67"/>
      <c r="G66" s="57"/>
      <c r="H66" s="58"/>
      <c r="I66" s="59"/>
      <c r="J66" s="60"/>
      <c r="K66" s="60"/>
      <c r="L66" s="63"/>
      <c r="M66" s="64"/>
      <c r="N66" s="83" t="str">
        <f t="shared" si="0"/>
        <v/>
      </c>
      <c r="O66" s="61"/>
      <c r="P66" s="60"/>
      <c r="Q66" s="64"/>
      <c r="R66" s="60"/>
      <c r="S66" s="48"/>
      <c r="T66" s="31"/>
      <c r="U66" s="60"/>
      <c r="V66" s="60"/>
      <c r="W66" s="65"/>
      <c r="X66" s="66"/>
      <c r="Y66" s="66"/>
      <c r="Z66" s="56"/>
      <c r="AA66" s="56"/>
      <c r="AB66" s="56"/>
      <c r="AC66" s="56"/>
    </row>
    <row r="67" spans="2:29" ht="13.5" x14ac:dyDescent="0.15">
      <c r="B67" s="46">
        <v>62</v>
      </c>
      <c r="C67" s="55"/>
      <c r="D67" s="67"/>
      <c r="E67" s="62"/>
      <c r="F67" s="67"/>
      <c r="G67" s="57"/>
      <c r="H67" s="58"/>
      <c r="I67" s="59"/>
      <c r="J67" s="60"/>
      <c r="K67" s="60"/>
      <c r="L67" s="63"/>
      <c r="M67" s="64"/>
      <c r="N67" s="83" t="str">
        <f t="shared" si="0"/>
        <v/>
      </c>
      <c r="O67" s="61"/>
      <c r="P67" s="60"/>
      <c r="Q67" s="64"/>
      <c r="R67" s="60"/>
      <c r="S67" s="48"/>
      <c r="T67" s="31"/>
      <c r="U67" s="60"/>
      <c r="V67" s="60"/>
      <c r="W67" s="65"/>
      <c r="X67" s="66"/>
      <c r="Y67" s="66"/>
      <c r="Z67" s="56"/>
      <c r="AA67" s="56"/>
      <c r="AB67" s="56"/>
      <c r="AC67" s="56"/>
    </row>
    <row r="68" spans="2:29" ht="13.5" x14ac:dyDescent="0.15">
      <c r="B68" s="46">
        <v>63</v>
      </c>
      <c r="C68" s="55"/>
      <c r="D68" s="67"/>
      <c r="E68" s="62"/>
      <c r="F68" s="67"/>
      <c r="G68" s="57"/>
      <c r="H68" s="58"/>
      <c r="I68" s="59"/>
      <c r="J68" s="60"/>
      <c r="K68" s="60"/>
      <c r="L68" s="63"/>
      <c r="M68" s="64"/>
      <c r="N68" s="83" t="str">
        <f t="shared" si="0"/>
        <v/>
      </c>
      <c r="O68" s="61"/>
      <c r="P68" s="60"/>
      <c r="Q68" s="64"/>
      <c r="R68" s="60"/>
      <c r="S68" s="48"/>
      <c r="T68" s="31"/>
      <c r="U68" s="60"/>
      <c r="V68" s="60"/>
      <c r="W68" s="65"/>
      <c r="X68" s="66"/>
      <c r="Y68" s="66"/>
      <c r="Z68" s="56"/>
      <c r="AA68" s="56"/>
      <c r="AB68" s="56"/>
      <c r="AC68" s="56"/>
    </row>
    <row r="69" spans="2:29" ht="13.5" x14ac:dyDescent="0.15">
      <c r="B69" s="46">
        <v>64</v>
      </c>
      <c r="C69" s="55"/>
      <c r="D69" s="67"/>
      <c r="E69" s="62"/>
      <c r="F69" s="67"/>
      <c r="G69" s="57"/>
      <c r="H69" s="58"/>
      <c r="I69" s="59"/>
      <c r="J69" s="60"/>
      <c r="K69" s="60"/>
      <c r="L69" s="63"/>
      <c r="M69" s="64"/>
      <c r="N69" s="83" t="str">
        <f t="shared" si="0"/>
        <v/>
      </c>
      <c r="O69" s="61"/>
      <c r="P69" s="60"/>
      <c r="Q69" s="64"/>
      <c r="R69" s="60"/>
      <c r="S69" s="48"/>
      <c r="T69" s="31"/>
      <c r="U69" s="60"/>
      <c r="V69" s="60"/>
      <c r="W69" s="65"/>
      <c r="X69" s="66"/>
      <c r="Y69" s="66"/>
      <c r="Z69" s="56"/>
      <c r="AA69" s="56"/>
      <c r="AB69" s="56"/>
      <c r="AC69" s="56"/>
    </row>
    <row r="70" spans="2:29" ht="13.5" x14ac:dyDescent="0.15">
      <c r="B70" s="46">
        <v>65</v>
      </c>
      <c r="C70" s="55"/>
      <c r="D70" s="67"/>
      <c r="E70" s="62"/>
      <c r="F70" s="67"/>
      <c r="G70" s="57"/>
      <c r="H70" s="58"/>
      <c r="I70" s="59"/>
      <c r="J70" s="60"/>
      <c r="K70" s="60"/>
      <c r="L70" s="63"/>
      <c r="M70" s="64"/>
      <c r="N70" s="83" t="str">
        <f t="shared" si="0"/>
        <v/>
      </c>
      <c r="O70" s="61"/>
      <c r="P70" s="60"/>
      <c r="Q70" s="64"/>
      <c r="R70" s="60"/>
      <c r="S70" s="48"/>
      <c r="T70" s="31"/>
      <c r="U70" s="60"/>
      <c r="V70" s="60"/>
      <c r="W70" s="65"/>
      <c r="X70" s="66"/>
      <c r="Y70" s="66"/>
      <c r="Z70" s="56"/>
      <c r="AA70" s="56"/>
      <c r="AB70" s="56"/>
      <c r="AC70" s="56"/>
    </row>
    <row r="71" spans="2:29" ht="13.5" x14ac:dyDescent="0.15">
      <c r="B71" s="46">
        <v>66</v>
      </c>
      <c r="C71" s="55"/>
      <c r="D71" s="67"/>
      <c r="E71" s="62"/>
      <c r="F71" s="67"/>
      <c r="G71" s="57"/>
      <c r="H71" s="58"/>
      <c r="I71" s="59"/>
      <c r="J71" s="60"/>
      <c r="K71" s="60"/>
      <c r="L71" s="63"/>
      <c r="M71" s="64"/>
      <c r="N71" s="83" t="str">
        <f t="shared" ref="N71:N90" si="1">IF(I71=18,3,IF(I71=17,2,IF(I71=16,1,"")))</f>
        <v/>
      </c>
      <c r="O71" s="61"/>
      <c r="P71" s="60"/>
      <c r="Q71" s="64"/>
      <c r="R71" s="60"/>
      <c r="S71" s="48"/>
      <c r="T71" s="31"/>
      <c r="U71" s="60"/>
      <c r="V71" s="60"/>
      <c r="W71" s="65"/>
      <c r="X71" s="66"/>
      <c r="Y71" s="66"/>
      <c r="Z71" s="56"/>
      <c r="AA71" s="56"/>
      <c r="AB71" s="56"/>
      <c r="AC71" s="56"/>
    </row>
    <row r="72" spans="2:29" ht="13.5" x14ac:dyDescent="0.15">
      <c r="B72" s="46">
        <v>67</v>
      </c>
      <c r="C72" s="55"/>
      <c r="D72" s="67"/>
      <c r="E72" s="62"/>
      <c r="F72" s="67"/>
      <c r="G72" s="57"/>
      <c r="H72" s="58"/>
      <c r="I72" s="59"/>
      <c r="J72" s="60"/>
      <c r="K72" s="60"/>
      <c r="L72" s="63"/>
      <c r="M72" s="64"/>
      <c r="N72" s="83" t="str">
        <f t="shared" si="1"/>
        <v/>
      </c>
      <c r="O72" s="61"/>
      <c r="P72" s="60"/>
      <c r="Q72" s="64"/>
      <c r="R72" s="60"/>
      <c r="S72" s="48"/>
      <c r="T72" s="31"/>
      <c r="U72" s="60"/>
      <c r="V72" s="60"/>
      <c r="W72" s="65"/>
      <c r="X72" s="66"/>
      <c r="Y72" s="66"/>
      <c r="Z72" s="56"/>
      <c r="AA72" s="56"/>
      <c r="AB72" s="56"/>
      <c r="AC72" s="56"/>
    </row>
    <row r="73" spans="2:29" ht="13.5" x14ac:dyDescent="0.15">
      <c r="B73" s="46">
        <v>68</v>
      </c>
      <c r="C73" s="55"/>
      <c r="D73" s="67"/>
      <c r="E73" s="62"/>
      <c r="F73" s="67"/>
      <c r="G73" s="57"/>
      <c r="H73" s="58"/>
      <c r="I73" s="59"/>
      <c r="J73" s="60"/>
      <c r="K73" s="60"/>
      <c r="L73" s="63"/>
      <c r="M73" s="64"/>
      <c r="N73" s="83" t="str">
        <f t="shared" si="1"/>
        <v/>
      </c>
      <c r="O73" s="61"/>
      <c r="P73" s="60"/>
      <c r="Q73" s="64"/>
      <c r="R73" s="60"/>
      <c r="S73" s="48"/>
      <c r="T73" s="31"/>
      <c r="U73" s="60"/>
      <c r="V73" s="60"/>
      <c r="W73" s="65"/>
      <c r="X73" s="66"/>
      <c r="Y73" s="66"/>
      <c r="Z73" s="56"/>
      <c r="AA73" s="56"/>
      <c r="AB73" s="56"/>
      <c r="AC73" s="56"/>
    </row>
    <row r="74" spans="2:29" ht="13.5" x14ac:dyDescent="0.15">
      <c r="B74" s="46">
        <v>69</v>
      </c>
      <c r="C74" s="55"/>
      <c r="D74" s="67"/>
      <c r="E74" s="62"/>
      <c r="F74" s="67"/>
      <c r="G74" s="57"/>
      <c r="H74" s="58"/>
      <c r="I74" s="59"/>
      <c r="J74" s="60"/>
      <c r="K74" s="60"/>
      <c r="L74" s="63"/>
      <c r="M74" s="64"/>
      <c r="N74" s="83" t="str">
        <f t="shared" si="1"/>
        <v/>
      </c>
      <c r="O74" s="61"/>
      <c r="P74" s="60"/>
      <c r="Q74" s="64"/>
      <c r="R74" s="60"/>
      <c r="S74" s="48"/>
      <c r="T74" s="31"/>
      <c r="U74" s="60"/>
      <c r="V74" s="60"/>
      <c r="W74" s="65"/>
      <c r="X74" s="66"/>
      <c r="Y74" s="66"/>
      <c r="Z74" s="56"/>
      <c r="AA74" s="56"/>
      <c r="AB74" s="56"/>
      <c r="AC74" s="56"/>
    </row>
    <row r="75" spans="2:29" ht="13.5" x14ac:dyDescent="0.15">
      <c r="B75" s="46">
        <v>70</v>
      </c>
      <c r="C75" s="55"/>
      <c r="D75" s="67"/>
      <c r="E75" s="62"/>
      <c r="F75" s="67"/>
      <c r="G75" s="57"/>
      <c r="H75" s="58"/>
      <c r="I75" s="59"/>
      <c r="J75" s="60"/>
      <c r="K75" s="60"/>
      <c r="L75" s="63"/>
      <c r="M75" s="64"/>
      <c r="N75" s="83" t="str">
        <f t="shared" si="1"/>
        <v/>
      </c>
      <c r="O75" s="61"/>
      <c r="P75" s="60"/>
      <c r="Q75" s="64"/>
      <c r="R75" s="60"/>
      <c r="S75" s="48"/>
      <c r="T75" s="31"/>
      <c r="U75" s="60"/>
      <c r="V75" s="60"/>
      <c r="W75" s="65"/>
      <c r="X75" s="66"/>
      <c r="Y75" s="66"/>
      <c r="Z75" s="56"/>
      <c r="AA75" s="56"/>
      <c r="AB75" s="56"/>
      <c r="AC75" s="56"/>
    </row>
    <row r="76" spans="2:29" ht="13.5" x14ac:dyDescent="0.15">
      <c r="B76" s="46">
        <v>71</v>
      </c>
      <c r="C76" s="55"/>
      <c r="D76" s="67"/>
      <c r="E76" s="62"/>
      <c r="F76" s="67"/>
      <c r="G76" s="57"/>
      <c r="H76" s="58"/>
      <c r="I76" s="59"/>
      <c r="J76" s="60"/>
      <c r="K76" s="60"/>
      <c r="L76" s="63"/>
      <c r="M76" s="64"/>
      <c r="N76" s="83" t="str">
        <f t="shared" si="1"/>
        <v/>
      </c>
      <c r="O76" s="61"/>
      <c r="P76" s="60"/>
      <c r="Q76" s="64"/>
      <c r="R76" s="60"/>
      <c r="S76" s="48"/>
      <c r="T76" s="31"/>
      <c r="U76" s="60"/>
      <c r="V76" s="60"/>
      <c r="W76" s="65"/>
      <c r="X76" s="66"/>
      <c r="Y76" s="66"/>
      <c r="Z76" s="56"/>
      <c r="AA76" s="56"/>
      <c r="AB76" s="56"/>
      <c r="AC76" s="56"/>
    </row>
    <row r="77" spans="2:29" ht="13.5" x14ac:dyDescent="0.15">
      <c r="B77" s="46">
        <v>72</v>
      </c>
      <c r="C77" s="55"/>
      <c r="D77" s="67"/>
      <c r="E77" s="62"/>
      <c r="F77" s="67"/>
      <c r="G77" s="57"/>
      <c r="H77" s="58"/>
      <c r="I77" s="59"/>
      <c r="J77" s="60"/>
      <c r="K77" s="60"/>
      <c r="L77" s="63"/>
      <c r="M77" s="64"/>
      <c r="N77" s="83" t="str">
        <f t="shared" si="1"/>
        <v/>
      </c>
      <c r="O77" s="61"/>
      <c r="P77" s="60"/>
      <c r="Q77" s="64"/>
      <c r="R77" s="60"/>
      <c r="S77" s="48"/>
      <c r="T77" s="31"/>
      <c r="U77" s="60"/>
      <c r="V77" s="60"/>
      <c r="W77" s="65"/>
      <c r="X77" s="66"/>
      <c r="Y77" s="66"/>
      <c r="Z77" s="56"/>
      <c r="AA77" s="56"/>
      <c r="AB77" s="56"/>
      <c r="AC77" s="56"/>
    </row>
    <row r="78" spans="2:29" ht="13.5" x14ac:dyDescent="0.15">
      <c r="B78" s="46">
        <v>73</v>
      </c>
      <c r="C78" s="55"/>
      <c r="D78" s="67"/>
      <c r="E78" s="62"/>
      <c r="F78" s="67"/>
      <c r="G78" s="57"/>
      <c r="H78" s="58"/>
      <c r="I78" s="59"/>
      <c r="J78" s="60"/>
      <c r="K78" s="60"/>
      <c r="L78" s="63"/>
      <c r="M78" s="64"/>
      <c r="N78" s="83" t="str">
        <f t="shared" si="1"/>
        <v/>
      </c>
      <c r="O78" s="61"/>
      <c r="P78" s="60"/>
      <c r="Q78" s="64"/>
      <c r="R78" s="60"/>
      <c r="S78" s="48"/>
      <c r="T78" s="31"/>
      <c r="U78" s="60"/>
      <c r="V78" s="60"/>
      <c r="W78" s="65"/>
      <c r="X78" s="66"/>
      <c r="Y78" s="66"/>
      <c r="Z78" s="56"/>
      <c r="AA78" s="56"/>
      <c r="AB78" s="56"/>
      <c r="AC78" s="56"/>
    </row>
    <row r="79" spans="2:29" ht="13.5" x14ac:dyDescent="0.15">
      <c r="B79" s="46">
        <v>74</v>
      </c>
      <c r="C79" s="55"/>
      <c r="D79" s="67"/>
      <c r="E79" s="62"/>
      <c r="F79" s="67"/>
      <c r="G79" s="57"/>
      <c r="H79" s="58"/>
      <c r="I79" s="59"/>
      <c r="J79" s="60"/>
      <c r="K79" s="60"/>
      <c r="L79" s="63"/>
      <c r="M79" s="64"/>
      <c r="N79" s="83" t="str">
        <f t="shared" si="1"/>
        <v/>
      </c>
      <c r="O79" s="61"/>
      <c r="P79" s="60"/>
      <c r="Q79" s="64"/>
      <c r="R79" s="60"/>
      <c r="S79" s="48"/>
      <c r="T79" s="31"/>
      <c r="U79" s="60"/>
      <c r="V79" s="60"/>
      <c r="W79" s="65"/>
      <c r="X79" s="66"/>
      <c r="Y79" s="66"/>
      <c r="Z79" s="56"/>
      <c r="AA79" s="56"/>
      <c r="AB79" s="56"/>
      <c r="AC79" s="56"/>
    </row>
    <row r="80" spans="2:29" ht="13.5" x14ac:dyDescent="0.15">
      <c r="B80" s="46">
        <v>75</v>
      </c>
      <c r="C80" s="55"/>
      <c r="D80" s="67"/>
      <c r="E80" s="62"/>
      <c r="F80" s="67"/>
      <c r="G80" s="57"/>
      <c r="H80" s="58"/>
      <c r="I80" s="59"/>
      <c r="J80" s="60"/>
      <c r="K80" s="60"/>
      <c r="L80" s="63"/>
      <c r="M80" s="64"/>
      <c r="N80" s="83" t="str">
        <f t="shared" si="1"/>
        <v/>
      </c>
      <c r="O80" s="61"/>
      <c r="P80" s="60"/>
      <c r="Q80" s="64"/>
      <c r="R80" s="60"/>
      <c r="S80" s="48"/>
      <c r="T80" s="31"/>
      <c r="U80" s="60"/>
      <c r="V80" s="60"/>
      <c r="W80" s="65"/>
      <c r="X80" s="66"/>
      <c r="Y80" s="66"/>
      <c r="Z80" s="56"/>
      <c r="AA80" s="56"/>
      <c r="AB80" s="56"/>
      <c r="AC80" s="56"/>
    </row>
    <row r="81" spans="2:29" ht="13.5" x14ac:dyDescent="0.15">
      <c r="B81" s="46">
        <v>76</v>
      </c>
      <c r="C81" s="55"/>
      <c r="D81" s="67"/>
      <c r="E81" s="62"/>
      <c r="F81" s="67"/>
      <c r="G81" s="57"/>
      <c r="H81" s="58"/>
      <c r="I81" s="59"/>
      <c r="J81" s="60"/>
      <c r="K81" s="60"/>
      <c r="L81" s="63"/>
      <c r="M81" s="64"/>
      <c r="N81" s="83" t="str">
        <f t="shared" si="1"/>
        <v/>
      </c>
      <c r="O81" s="61"/>
      <c r="P81" s="60"/>
      <c r="Q81" s="64"/>
      <c r="R81" s="60"/>
      <c r="S81" s="48"/>
      <c r="T81" s="31"/>
      <c r="U81" s="60"/>
      <c r="V81" s="60"/>
      <c r="W81" s="65"/>
      <c r="X81" s="66"/>
      <c r="Y81" s="66"/>
      <c r="Z81" s="56"/>
      <c r="AA81" s="56"/>
      <c r="AB81" s="56"/>
      <c r="AC81" s="56"/>
    </row>
    <row r="82" spans="2:29" ht="13.5" x14ac:dyDescent="0.15">
      <c r="B82" s="46">
        <v>77</v>
      </c>
      <c r="C82" s="55"/>
      <c r="D82" s="67"/>
      <c r="E82" s="62"/>
      <c r="F82" s="67"/>
      <c r="G82" s="57"/>
      <c r="H82" s="58"/>
      <c r="I82" s="59"/>
      <c r="J82" s="60"/>
      <c r="K82" s="60"/>
      <c r="L82" s="63"/>
      <c r="M82" s="64"/>
      <c r="N82" s="83" t="str">
        <f t="shared" si="1"/>
        <v/>
      </c>
      <c r="O82" s="61"/>
      <c r="P82" s="60"/>
      <c r="Q82" s="64"/>
      <c r="R82" s="60"/>
      <c r="S82" s="48"/>
      <c r="T82" s="31"/>
      <c r="U82" s="60"/>
      <c r="V82" s="60"/>
      <c r="W82" s="65"/>
      <c r="X82" s="66"/>
      <c r="Y82" s="66"/>
      <c r="Z82" s="56"/>
      <c r="AA82" s="56"/>
      <c r="AB82" s="56"/>
      <c r="AC82" s="56"/>
    </row>
    <row r="83" spans="2:29" ht="13.5" x14ac:dyDescent="0.15">
      <c r="B83" s="46">
        <v>78</v>
      </c>
      <c r="C83" s="55"/>
      <c r="D83" s="67"/>
      <c r="E83" s="62"/>
      <c r="F83" s="67"/>
      <c r="G83" s="57"/>
      <c r="H83" s="58"/>
      <c r="I83" s="59"/>
      <c r="J83" s="60"/>
      <c r="K83" s="60"/>
      <c r="L83" s="63"/>
      <c r="M83" s="64"/>
      <c r="N83" s="83" t="str">
        <f t="shared" si="1"/>
        <v/>
      </c>
      <c r="O83" s="61"/>
      <c r="P83" s="60"/>
      <c r="Q83" s="64"/>
      <c r="R83" s="60"/>
      <c r="S83" s="48"/>
      <c r="T83" s="31"/>
      <c r="U83" s="60"/>
      <c r="V83" s="60"/>
      <c r="W83" s="65"/>
      <c r="X83" s="66"/>
      <c r="Y83" s="66"/>
      <c r="Z83" s="56"/>
      <c r="AA83" s="56"/>
      <c r="AB83" s="56"/>
      <c r="AC83" s="56"/>
    </row>
    <row r="84" spans="2:29" ht="13.5" x14ac:dyDescent="0.15">
      <c r="B84" s="46">
        <v>79</v>
      </c>
      <c r="C84" s="55"/>
      <c r="D84" s="67"/>
      <c r="E84" s="62"/>
      <c r="F84" s="67"/>
      <c r="G84" s="57"/>
      <c r="H84" s="58"/>
      <c r="I84" s="59"/>
      <c r="J84" s="60"/>
      <c r="K84" s="60"/>
      <c r="L84" s="63"/>
      <c r="M84" s="64"/>
      <c r="N84" s="83" t="str">
        <f t="shared" si="1"/>
        <v/>
      </c>
      <c r="O84" s="61"/>
      <c r="P84" s="60"/>
      <c r="Q84" s="64"/>
      <c r="R84" s="60"/>
      <c r="S84" s="48"/>
      <c r="T84" s="31"/>
      <c r="U84" s="60"/>
      <c r="V84" s="60"/>
      <c r="W84" s="65"/>
      <c r="X84" s="66"/>
      <c r="Y84" s="66"/>
      <c r="Z84" s="56"/>
      <c r="AA84" s="56"/>
      <c r="AB84" s="56"/>
      <c r="AC84" s="56"/>
    </row>
    <row r="85" spans="2:29" ht="13.5" x14ac:dyDescent="0.15">
      <c r="B85" s="46">
        <v>80</v>
      </c>
      <c r="C85" s="55"/>
      <c r="D85" s="67"/>
      <c r="E85" s="62"/>
      <c r="F85" s="67"/>
      <c r="G85" s="57"/>
      <c r="H85" s="58"/>
      <c r="I85" s="59"/>
      <c r="J85" s="60"/>
      <c r="K85" s="60"/>
      <c r="L85" s="63"/>
      <c r="M85" s="64"/>
      <c r="N85" s="83" t="str">
        <f t="shared" si="1"/>
        <v/>
      </c>
      <c r="O85" s="61"/>
      <c r="P85" s="60"/>
      <c r="Q85" s="64"/>
      <c r="R85" s="60"/>
      <c r="S85" s="48"/>
      <c r="T85" s="31"/>
      <c r="U85" s="60"/>
      <c r="V85" s="60"/>
      <c r="W85" s="65"/>
      <c r="X85" s="66"/>
      <c r="Y85" s="66"/>
      <c r="Z85" s="56"/>
      <c r="AA85" s="56"/>
      <c r="AB85" s="56"/>
      <c r="AC85" s="56"/>
    </row>
    <row r="86" spans="2:29" ht="13.5" x14ac:dyDescent="0.15">
      <c r="B86" s="46">
        <v>81</v>
      </c>
      <c r="C86" s="55"/>
      <c r="D86" s="67"/>
      <c r="E86" s="62"/>
      <c r="F86" s="67"/>
      <c r="G86" s="57"/>
      <c r="H86" s="58"/>
      <c r="I86" s="59"/>
      <c r="J86" s="60"/>
      <c r="K86" s="60"/>
      <c r="L86" s="63"/>
      <c r="M86" s="64"/>
      <c r="N86" s="83" t="str">
        <f t="shared" si="1"/>
        <v/>
      </c>
      <c r="O86" s="61"/>
      <c r="P86" s="60"/>
      <c r="Q86" s="64"/>
      <c r="R86" s="60"/>
      <c r="S86" s="48"/>
      <c r="T86" s="31"/>
      <c r="U86" s="60"/>
      <c r="V86" s="60"/>
      <c r="W86" s="65"/>
      <c r="X86" s="66"/>
      <c r="Y86" s="66"/>
      <c r="Z86" s="56"/>
      <c r="AA86" s="56"/>
      <c r="AB86" s="56"/>
      <c r="AC86" s="56"/>
    </row>
    <row r="87" spans="2:29" ht="13.5" x14ac:dyDescent="0.15">
      <c r="B87" s="46">
        <v>82</v>
      </c>
      <c r="C87" s="55"/>
      <c r="D87" s="67"/>
      <c r="E87" s="62"/>
      <c r="F87" s="67"/>
      <c r="G87" s="57"/>
      <c r="H87" s="58"/>
      <c r="I87" s="59"/>
      <c r="J87" s="60"/>
      <c r="K87" s="60"/>
      <c r="L87" s="63"/>
      <c r="M87" s="64"/>
      <c r="N87" s="83" t="str">
        <f t="shared" si="1"/>
        <v/>
      </c>
      <c r="O87" s="61"/>
      <c r="P87" s="60"/>
      <c r="Q87" s="64"/>
      <c r="R87" s="60"/>
      <c r="S87" s="48"/>
      <c r="T87" s="31"/>
      <c r="U87" s="60"/>
      <c r="V87" s="60"/>
      <c r="W87" s="65"/>
      <c r="X87" s="66"/>
      <c r="Y87" s="66"/>
      <c r="Z87" s="56"/>
      <c r="AA87" s="56"/>
      <c r="AB87" s="56"/>
      <c r="AC87" s="56"/>
    </row>
    <row r="88" spans="2:29" ht="13.5" x14ac:dyDescent="0.15">
      <c r="B88" s="46">
        <v>83</v>
      </c>
      <c r="C88" s="55"/>
      <c r="D88" s="67"/>
      <c r="E88" s="62"/>
      <c r="F88" s="67"/>
      <c r="G88" s="57"/>
      <c r="H88" s="58"/>
      <c r="I88" s="59"/>
      <c r="J88" s="60"/>
      <c r="K88" s="60"/>
      <c r="L88" s="63"/>
      <c r="M88" s="64"/>
      <c r="N88" s="83" t="str">
        <f t="shared" si="1"/>
        <v/>
      </c>
      <c r="O88" s="61"/>
      <c r="P88" s="60"/>
      <c r="Q88" s="64"/>
      <c r="R88" s="60"/>
      <c r="S88" s="48"/>
      <c r="T88" s="31"/>
      <c r="U88" s="60"/>
      <c r="V88" s="60"/>
      <c r="W88" s="65"/>
      <c r="X88" s="66"/>
      <c r="Y88" s="66"/>
      <c r="Z88" s="56"/>
      <c r="AA88" s="56"/>
      <c r="AB88" s="56"/>
      <c r="AC88" s="56"/>
    </row>
    <row r="89" spans="2:29" ht="13.5" x14ac:dyDescent="0.15">
      <c r="B89" s="46">
        <v>84</v>
      </c>
      <c r="C89" s="55"/>
      <c r="D89" s="67"/>
      <c r="E89" s="62"/>
      <c r="F89" s="67"/>
      <c r="G89" s="57"/>
      <c r="H89" s="58"/>
      <c r="I89" s="59"/>
      <c r="J89" s="60"/>
      <c r="K89" s="60"/>
      <c r="L89" s="63"/>
      <c r="M89" s="64"/>
      <c r="N89" s="83" t="str">
        <f t="shared" si="1"/>
        <v/>
      </c>
      <c r="O89" s="61"/>
      <c r="P89" s="60"/>
      <c r="Q89" s="64"/>
      <c r="R89" s="60"/>
      <c r="S89" s="48"/>
      <c r="T89" s="31"/>
      <c r="U89" s="60"/>
      <c r="V89" s="60"/>
      <c r="W89" s="65"/>
      <c r="X89" s="66"/>
      <c r="Y89" s="66"/>
      <c r="Z89" s="56"/>
      <c r="AA89" s="56"/>
      <c r="AB89" s="56"/>
      <c r="AC89" s="56"/>
    </row>
    <row r="90" spans="2:29" ht="13.5" x14ac:dyDescent="0.15">
      <c r="B90" s="46">
        <v>85</v>
      </c>
      <c r="C90" s="55"/>
      <c r="D90" s="67"/>
      <c r="E90" s="62"/>
      <c r="F90" s="67"/>
      <c r="G90" s="57"/>
      <c r="H90" s="58"/>
      <c r="I90" s="59"/>
      <c r="J90" s="60"/>
      <c r="K90" s="60"/>
      <c r="L90" s="63"/>
      <c r="M90" s="64"/>
      <c r="N90" s="83" t="str">
        <f t="shared" si="1"/>
        <v/>
      </c>
      <c r="O90" s="61"/>
      <c r="P90" s="60"/>
      <c r="Q90" s="64"/>
      <c r="R90" s="60"/>
      <c r="S90" s="48"/>
      <c r="T90" s="31"/>
      <c r="U90" s="60"/>
      <c r="V90" s="60"/>
      <c r="W90" s="65"/>
      <c r="X90" s="66"/>
      <c r="Y90" s="66"/>
      <c r="Z90" s="56"/>
      <c r="AA90" s="56"/>
      <c r="AB90" s="56"/>
      <c r="AC90" s="56"/>
    </row>
  </sheetData>
  <mergeCells count="10">
    <mergeCell ref="K4:M4"/>
    <mergeCell ref="Q4:Q5"/>
    <mergeCell ref="R4:R5"/>
    <mergeCell ref="S4:S5"/>
    <mergeCell ref="B4:B5"/>
    <mergeCell ref="C4:C5"/>
    <mergeCell ref="D4:D5"/>
    <mergeCell ref="E4:E5"/>
    <mergeCell ref="G4:G5"/>
    <mergeCell ref="J4:J5"/>
  </mergeCells>
  <phoneticPr fontId="2"/>
  <dataValidations count="8">
    <dataValidation imeMode="fullKatakana" allowBlank="1" showInputMessage="1" showErrorMessage="1" sqref="F7:F90" xr:uid="{6DA639AC-CF5B-4ABB-BB38-4DB6EDD59C0F}"/>
    <dataValidation imeMode="hiragana" allowBlank="1" showInputMessage="1" showErrorMessage="1" sqref="D7:D90 K7:M90" xr:uid="{860386C4-FCD3-404A-9296-D5A7F932D416}"/>
    <dataValidation imeMode="off" allowBlank="1" showInputMessage="1" showErrorMessage="1" sqref="H6:H90 U9:U90 P8:P90 T8:T90 J6:J90 C6:C90" xr:uid="{29C3F59C-D16C-4026-ADFD-782A6FC008B3}"/>
    <dataValidation type="textLength" imeMode="off" allowBlank="1" showInputMessage="1" showErrorMessage="1" sqref="Q8:Q90" xr:uid="{AB415A5D-6BE8-4028-AF76-D004EB291084}">
      <formula1>0</formula1>
      <formula2>9999</formula2>
    </dataValidation>
    <dataValidation type="list" imeMode="off" allowBlank="1" showInputMessage="1" showErrorMessage="1" sqref="V8:V90" xr:uid="{11A1A21F-A257-4B13-B257-B0E8EEDC20E9}">
      <formula1>"1,2"</formula1>
    </dataValidation>
    <dataValidation type="whole" imeMode="off" allowBlank="1" showInputMessage="1" showErrorMessage="1" sqref="I6:I90" xr:uid="{BF7963C8-4670-4ECB-B01C-49247ACD852C}">
      <formula1>1</formula1>
      <formula2>150</formula2>
    </dataValidation>
    <dataValidation type="textLength" imeMode="fullKatakana" allowBlank="1" showInputMessage="1" showErrorMessage="1" sqref="E6:E90" xr:uid="{54EDE211-6190-4DCF-942B-B228C66D853C}">
      <formula1>1</formula1>
      <formula2>20</formula2>
    </dataValidation>
    <dataValidation type="textLength" imeMode="off" allowBlank="1" showInputMessage="1" showErrorMessage="1" sqref="S6:S90" xr:uid="{0981678B-7908-4A04-8F02-C23E3C1DA61B}">
      <formula1>8</formula1>
      <formula2>8</formula2>
    </dataValidation>
  </dataValidations>
  <printOptions horizontalCentered="1" verticalCentered="1"/>
  <pageMargins left="0" right="0" top="0" bottom="0" header="0.51181102362204722" footer="0.51181102362204722"/>
  <pageSetup paperSize="9" scale="67" fitToHeight="2" orientation="landscape" horizontalDpi="4294967293" verticalDpi="4294967293"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D9668-A500-4D07-B9CB-F74B18A12B58}">
  <sheetPr codeName="Sheet12"/>
  <dimension ref="A1:AD101"/>
  <sheetViews>
    <sheetView tabSelected="1" view="pageBreakPreview" zoomScale="70" zoomScaleNormal="100" zoomScaleSheetLayoutView="70" workbookViewId="0">
      <selection activeCell="N9" sqref="N9:S9"/>
    </sheetView>
  </sheetViews>
  <sheetFormatPr defaultRowHeight="13.5" x14ac:dyDescent="0.15"/>
  <cols>
    <col min="1" max="1" width="3.625" customWidth="1"/>
    <col min="2" max="11" width="4.125" customWidth="1"/>
    <col min="12" max="13" width="9" customWidth="1"/>
    <col min="14" max="17" width="3.875" customWidth="1"/>
    <col min="18" max="19" width="8" customWidth="1"/>
    <col min="20" max="20" width="3.625" customWidth="1"/>
  </cols>
  <sheetData>
    <row r="1" spans="1:30" ht="18" customHeight="1" x14ac:dyDescent="0.15">
      <c r="A1" s="2"/>
      <c r="B1" s="154" t="s">
        <v>1969</v>
      </c>
      <c r="C1" s="154"/>
      <c r="D1" s="154"/>
      <c r="E1" s="154"/>
      <c r="F1" s="154"/>
      <c r="G1" s="154"/>
      <c r="H1" s="154"/>
      <c r="I1" s="154"/>
      <c r="J1" s="154"/>
      <c r="K1" s="154"/>
      <c r="L1" s="154"/>
      <c r="M1" s="154"/>
      <c r="N1" s="154"/>
      <c r="O1" s="154"/>
      <c r="P1" s="154"/>
      <c r="Q1" s="154"/>
      <c r="R1" s="154"/>
      <c r="S1" s="154"/>
      <c r="U1" s="2"/>
      <c r="V1" s="2"/>
      <c r="W1" s="2"/>
      <c r="X1" s="2"/>
      <c r="Y1" s="2"/>
      <c r="Z1" s="2"/>
    </row>
    <row r="2" spans="1:30" ht="18" customHeight="1" thickBot="1" x14ac:dyDescent="0.2">
      <c r="B2" s="154"/>
      <c r="C2" s="154"/>
      <c r="D2" s="154"/>
      <c r="E2" s="154"/>
      <c r="F2" s="154"/>
      <c r="G2" s="154"/>
      <c r="H2" s="154"/>
      <c r="I2" s="154"/>
      <c r="J2" s="154"/>
      <c r="K2" s="154"/>
      <c r="L2" s="154"/>
      <c r="M2" s="154"/>
      <c r="N2" s="154"/>
      <c r="O2" s="154"/>
      <c r="P2" s="154"/>
      <c r="Q2" s="154"/>
      <c r="R2" s="154"/>
      <c r="S2" s="154"/>
      <c r="T2" s="69"/>
      <c r="U2" s="17"/>
      <c r="V2" s="2"/>
      <c r="W2" s="2"/>
      <c r="X2" s="2"/>
      <c r="Y2" s="2"/>
      <c r="Z2" s="2"/>
    </row>
    <row r="3" spans="1:30" ht="20.45" customHeight="1" x14ac:dyDescent="0.15">
      <c r="B3" s="154" t="s">
        <v>1952</v>
      </c>
      <c r="C3" s="154"/>
      <c r="D3" s="154"/>
      <c r="E3" s="154"/>
      <c r="F3" s="154"/>
      <c r="G3" s="154"/>
      <c r="H3" s="154"/>
      <c r="I3" s="154"/>
      <c r="J3" s="154"/>
      <c r="K3" s="154"/>
      <c r="L3" s="154"/>
      <c r="M3" s="154"/>
      <c r="N3" s="154"/>
      <c r="O3" s="154"/>
      <c r="P3" s="154"/>
      <c r="Q3" s="155"/>
      <c r="R3" s="156"/>
      <c r="S3" s="156"/>
      <c r="T3" s="1"/>
      <c r="U3" s="17" t="s">
        <v>1954</v>
      </c>
      <c r="V3" s="1"/>
      <c r="W3" s="1"/>
      <c r="X3" s="1"/>
      <c r="Y3" s="1"/>
      <c r="Z3" s="1"/>
    </row>
    <row r="4" spans="1:30" ht="16.5" customHeight="1" thickBot="1" x14ac:dyDescent="0.2">
      <c r="A4" s="1"/>
      <c r="B4" s="1"/>
      <c r="C4" s="1"/>
      <c r="D4" s="1"/>
      <c r="E4" s="1"/>
      <c r="F4" s="1"/>
      <c r="G4" s="1"/>
      <c r="H4" s="1"/>
      <c r="I4" s="1"/>
      <c r="J4" s="1"/>
      <c r="K4" s="1"/>
      <c r="L4" s="1"/>
      <c r="M4" s="1"/>
      <c r="N4" s="1"/>
      <c r="O4" s="1"/>
      <c r="P4" s="1"/>
      <c r="Q4" s="1"/>
      <c r="R4" s="1"/>
      <c r="S4" s="1"/>
      <c r="U4" s="75"/>
      <c r="V4" s="76"/>
      <c r="W4" s="1"/>
      <c r="X4" s="1"/>
      <c r="Y4" s="1"/>
      <c r="Z4" s="1"/>
    </row>
    <row r="5" spans="1:30" ht="24.95" customHeight="1" thickBot="1" x14ac:dyDescent="0.2">
      <c r="A5" s="1"/>
      <c r="B5" s="137" t="s">
        <v>1959</v>
      </c>
      <c r="C5" s="138"/>
      <c r="D5" s="138"/>
      <c r="E5" s="138"/>
      <c r="F5" s="138"/>
      <c r="G5" s="138"/>
      <c r="H5" s="138"/>
      <c r="I5" s="138"/>
      <c r="J5" s="138"/>
      <c r="K5" s="139"/>
      <c r="L5" s="140" t="s">
        <v>1966</v>
      </c>
      <c r="M5" s="141"/>
      <c r="N5" s="142" t="s">
        <v>1968</v>
      </c>
      <c r="O5" s="143"/>
      <c r="P5" s="143"/>
      <c r="Q5" s="143"/>
      <c r="R5" s="143"/>
      <c r="S5" s="144"/>
      <c r="T5" s="1"/>
      <c r="U5" s="162"/>
      <c r="V5" s="162"/>
    </row>
    <row r="6" spans="1:30" ht="30" customHeight="1" x14ac:dyDescent="0.15">
      <c r="A6" s="1"/>
      <c r="B6" s="145"/>
      <c r="C6" s="146"/>
      <c r="D6" s="146"/>
      <c r="E6" s="146"/>
      <c r="F6" s="146"/>
      <c r="G6" s="146"/>
      <c r="H6" s="146"/>
      <c r="I6" s="146"/>
      <c r="J6" s="146"/>
      <c r="K6" s="147"/>
      <c r="L6" s="148"/>
      <c r="M6" s="149"/>
      <c r="N6" s="150"/>
      <c r="O6" s="151"/>
      <c r="P6" s="151"/>
      <c r="Q6" s="151"/>
      <c r="R6" s="151"/>
      <c r="S6" s="152"/>
      <c r="T6" s="1"/>
    </row>
    <row r="7" spans="1:30" ht="30" customHeight="1" x14ac:dyDescent="0.15">
      <c r="A7" s="1"/>
      <c r="B7" s="116"/>
      <c r="C7" s="117"/>
      <c r="D7" s="117"/>
      <c r="E7" s="117"/>
      <c r="F7" s="117"/>
      <c r="G7" s="117"/>
      <c r="H7" s="117"/>
      <c r="I7" s="117"/>
      <c r="J7" s="117"/>
      <c r="K7" s="118"/>
      <c r="L7" s="119"/>
      <c r="M7" s="120"/>
      <c r="N7" s="121"/>
      <c r="O7" s="122"/>
      <c r="P7" s="122"/>
      <c r="Q7" s="122"/>
      <c r="R7" s="122"/>
      <c r="S7" s="123"/>
      <c r="T7" s="1"/>
      <c r="U7" s="161"/>
      <c r="V7" s="161"/>
      <c r="W7" s="161"/>
      <c r="X7" s="161"/>
      <c r="Y7" s="161"/>
      <c r="Z7" s="161"/>
      <c r="AA7" s="161"/>
      <c r="AB7" s="161"/>
      <c r="AC7" s="71"/>
      <c r="AD7" s="71"/>
    </row>
    <row r="8" spans="1:30" ht="30" customHeight="1" x14ac:dyDescent="0.15">
      <c r="A8" s="1"/>
      <c r="B8" s="116"/>
      <c r="C8" s="117"/>
      <c r="D8" s="117"/>
      <c r="E8" s="117"/>
      <c r="F8" s="117"/>
      <c r="G8" s="117"/>
      <c r="H8" s="117"/>
      <c r="I8" s="117"/>
      <c r="J8" s="117"/>
      <c r="K8" s="118"/>
      <c r="L8" s="119"/>
      <c r="M8" s="120"/>
      <c r="N8" s="121"/>
      <c r="O8" s="122"/>
      <c r="P8" s="122"/>
      <c r="Q8" s="122"/>
      <c r="R8" s="122"/>
      <c r="S8" s="123"/>
      <c r="T8" s="1"/>
      <c r="U8" s="161"/>
      <c r="V8" s="161"/>
      <c r="W8" s="161"/>
      <c r="X8" s="161"/>
      <c r="Y8" s="161"/>
      <c r="Z8" s="161"/>
      <c r="AA8" s="161"/>
      <c r="AB8" s="161"/>
      <c r="AC8" s="71"/>
      <c r="AD8" s="71"/>
    </row>
    <row r="9" spans="1:30" ht="30" customHeight="1" x14ac:dyDescent="0.15">
      <c r="A9" s="1"/>
      <c r="B9" s="116"/>
      <c r="C9" s="117"/>
      <c r="D9" s="117"/>
      <c r="E9" s="117"/>
      <c r="F9" s="117"/>
      <c r="G9" s="117"/>
      <c r="H9" s="117"/>
      <c r="I9" s="117"/>
      <c r="J9" s="117"/>
      <c r="K9" s="118"/>
      <c r="L9" s="119"/>
      <c r="M9" s="120"/>
      <c r="N9" s="121"/>
      <c r="O9" s="122"/>
      <c r="P9" s="122"/>
      <c r="Q9" s="122"/>
      <c r="R9" s="122"/>
      <c r="S9" s="123"/>
      <c r="T9" s="1"/>
      <c r="U9" s="161"/>
      <c r="V9" s="161"/>
      <c r="W9" s="161"/>
      <c r="X9" s="161"/>
      <c r="Y9" s="161"/>
      <c r="Z9" s="161"/>
      <c r="AA9" s="161"/>
      <c r="AB9" s="161"/>
      <c r="AC9" s="71"/>
      <c r="AD9" s="71"/>
    </row>
    <row r="10" spans="1:30" ht="30" customHeight="1" x14ac:dyDescent="0.15">
      <c r="A10" s="1"/>
      <c r="B10" s="116"/>
      <c r="C10" s="117"/>
      <c r="D10" s="117"/>
      <c r="E10" s="117"/>
      <c r="F10" s="117"/>
      <c r="G10" s="117"/>
      <c r="H10" s="117"/>
      <c r="I10" s="117"/>
      <c r="J10" s="117"/>
      <c r="K10" s="118"/>
      <c r="L10" s="119"/>
      <c r="M10" s="120"/>
      <c r="N10" s="121"/>
      <c r="O10" s="122"/>
      <c r="P10" s="122"/>
      <c r="Q10" s="122"/>
      <c r="R10" s="122"/>
      <c r="S10" s="123"/>
      <c r="U10" s="161"/>
      <c r="V10" s="161"/>
      <c r="W10" s="161"/>
      <c r="X10" s="161"/>
      <c r="Y10" s="161"/>
      <c r="Z10" s="161"/>
      <c r="AA10" s="161"/>
      <c r="AB10" s="161"/>
      <c r="AC10" s="71"/>
      <c r="AD10" s="71"/>
    </row>
    <row r="11" spans="1:30" ht="30" customHeight="1" x14ac:dyDescent="0.15">
      <c r="A11" s="1"/>
      <c r="B11" s="116"/>
      <c r="C11" s="117"/>
      <c r="D11" s="117"/>
      <c r="E11" s="117"/>
      <c r="F11" s="117"/>
      <c r="G11" s="117"/>
      <c r="H11" s="117"/>
      <c r="I11" s="117"/>
      <c r="J11" s="117"/>
      <c r="K11" s="118"/>
      <c r="L11" s="119"/>
      <c r="M11" s="120"/>
      <c r="N11" s="121"/>
      <c r="O11" s="122"/>
      <c r="P11" s="122"/>
      <c r="Q11" s="122"/>
      <c r="R11" s="122"/>
      <c r="S11" s="123"/>
      <c r="U11" s="161"/>
      <c r="V11" s="161"/>
      <c r="W11" s="161"/>
      <c r="X11" s="161"/>
      <c r="Y11" s="161"/>
      <c r="Z11" s="161"/>
      <c r="AA11" s="161"/>
      <c r="AB11" s="161"/>
    </row>
    <row r="12" spans="1:30" ht="30" customHeight="1" x14ac:dyDescent="0.15">
      <c r="A12" s="1"/>
      <c r="B12" s="116"/>
      <c r="C12" s="117"/>
      <c r="D12" s="117"/>
      <c r="E12" s="117"/>
      <c r="F12" s="117"/>
      <c r="G12" s="117"/>
      <c r="H12" s="117"/>
      <c r="I12" s="117"/>
      <c r="J12" s="117"/>
      <c r="K12" s="118"/>
      <c r="L12" s="119"/>
      <c r="M12" s="120"/>
      <c r="N12" s="121"/>
      <c r="O12" s="122"/>
      <c r="P12" s="122"/>
      <c r="Q12" s="122"/>
      <c r="R12" s="122"/>
      <c r="S12" s="123"/>
      <c r="U12" s="161"/>
      <c r="V12" s="161"/>
      <c r="W12" s="161"/>
      <c r="X12" s="161"/>
      <c r="Y12" s="161"/>
      <c r="Z12" s="161"/>
      <c r="AA12" s="161"/>
      <c r="AB12" s="161"/>
    </row>
    <row r="13" spans="1:30" ht="30" customHeight="1" x14ac:dyDescent="0.15">
      <c r="A13" s="1"/>
      <c r="B13" s="116"/>
      <c r="C13" s="117"/>
      <c r="D13" s="117"/>
      <c r="E13" s="117"/>
      <c r="F13" s="117"/>
      <c r="G13" s="117"/>
      <c r="H13" s="117"/>
      <c r="I13" s="117"/>
      <c r="J13" s="117"/>
      <c r="K13" s="118"/>
      <c r="L13" s="119"/>
      <c r="M13" s="120"/>
      <c r="N13" s="121"/>
      <c r="O13" s="122"/>
      <c r="P13" s="122"/>
      <c r="Q13" s="122"/>
      <c r="R13" s="122"/>
      <c r="S13" s="123"/>
      <c r="U13" s="161"/>
      <c r="V13" s="161"/>
      <c r="W13" s="161"/>
      <c r="X13" s="161"/>
      <c r="Y13" s="161"/>
      <c r="Z13" s="161"/>
      <c r="AA13" s="161"/>
      <c r="AB13" s="161"/>
    </row>
    <row r="14" spans="1:30" ht="30" customHeight="1" x14ac:dyDescent="0.15">
      <c r="A14" s="1"/>
      <c r="B14" s="116"/>
      <c r="C14" s="117"/>
      <c r="D14" s="117"/>
      <c r="E14" s="117"/>
      <c r="F14" s="117"/>
      <c r="G14" s="117"/>
      <c r="H14" s="117"/>
      <c r="I14" s="117"/>
      <c r="J14" s="117"/>
      <c r="K14" s="118"/>
      <c r="L14" s="119"/>
      <c r="M14" s="120"/>
      <c r="N14" s="121"/>
      <c r="O14" s="122"/>
      <c r="P14" s="122"/>
      <c r="Q14" s="122"/>
      <c r="R14" s="122"/>
      <c r="S14" s="123"/>
      <c r="T14" s="1"/>
      <c r="U14" s="161"/>
      <c r="V14" s="161"/>
      <c r="W14" s="161"/>
      <c r="X14" s="161"/>
      <c r="Y14" s="161"/>
      <c r="Z14" s="161"/>
      <c r="AA14" s="161"/>
      <c r="AB14" s="161"/>
      <c r="AC14" s="71"/>
      <c r="AD14" s="71"/>
    </row>
    <row r="15" spans="1:30" ht="30" customHeight="1" x14ac:dyDescent="0.15">
      <c r="A15" s="1"/>
      <c r="B15" s="116"/>
      <c r="C15" s="117"/>
      <c r="D15" s="117"/>
      <c r="E15" s="117"/>
      <c r="F15" s="117"/>
      <c r="G15" s="117"/>
      <c r="H15" s="117"/>
      <c r="I15" s="117"/>
      <c r="J15" s="117"/>
      <c r="K15" s="118"/>
      <c r="L15" s="119"/>
      <c r="M15" s="120"/>
      <c r="N15" s="121"/>
      <c r="O15" s="122"/>
      <c r="P15" s="122"/>
      <c r="Q15" s="122"/>
      <c r="R15" s="122"/>
      <c r="S15" s="123"/>
      <c r="U15" s="161"/>
      <c r="V15" s="161"/>
      <c r="W15" s="161"/>
      <c r="X15" s="161"/>
      <c r="Y15" s="161"/>
      <c r="Z15" s="161"/>
      <c r="AA15" s="161"/>
      <c r="AB15" s="161"/>
      <c r="AC15" s="71"/>
      <c r="AD15" s="71"/>
    </row>
    <row r="16" spans="1:30" ht="30" customHeight="1" x14ac:dyDescent="0.15">
      <c r="A16" s="1"/>
      <c r="B16" s="116"/>
      <c r="C16" s="117"/>
      <c r="D16" s="117"/>
      <c r="E16" s="117"/>
      <c r="F16" s="117"/>
      <c r="G16" s="117"/>
      <c r="H16" s="117"/>
      <c r="I16" s="117"/>
      <c r="J16" s="117"/>
      <c r="K16" s="118"/>
      <c r="L16" s="119"/>
      <c r="M16" s="120"/>
      <c r="N16" s="121"/>
      <c r="O16" s="122"/>
      <c r="P16" s="122"/>
      <c r="Q16" s="122"/>
      <c r="R16" s="122"/>
      <c r="S16" s="123"/>
      <c r="U16" s="161"/>
      <c r="V16" s="161"/>
      <c r="W16" s="161"/>
      <c r="X16" s="161"/>
      <c r="Y16" s="161"/>
      <c r="Z16" s="161"/>
      <c r="AA16" s="161"/>
      <c r="AB16" s="161"/>
    </row>
    <row r="17" spans="1:23" ht="30" customHeight="1" x14ac:dyDescent="0.15">
      <c r="A17" s="1"/>
      <c r="B17" s="116"/>
      <c r="C17" s="117"/>
      <c r="D17" s="117"/>
      <c r="E17" s="117"/>
      <c r="F17" s="117"/>
      <c r="G17" s="117"/>
      <c r="H17" s="117"/>
      <c r="I17" s="117"/>
      <c r="J17" s="117"/>
      <c r="K17" s="118"/>
      <c r="L17" s="119"/>
      <c r="M17" s="120"/>
      <c r="N17" s="121"/>
      <c r="O17" s="122"/>
      <c r="P17" s="122"/>
      <c r="Q17" s="122"/>
      <c r="R17" s="122"/>
      <c r="S17" s="123"/>
    </row>
    <row r="18" spans="1:23" ht="30" customHeight="1" x14ac:dyDescent="0.15">
      <c r="A18" s="1"/>
      <c r="B18" s="116"/>
      <c r="C18" s="117"/>
      <c r="D18" s="117"/>
      <c r="E18" s="117"/>
      <c r="F18" s="117"/>
      <c r="G18" s="117"/>
      <c r="H18" s="117"/>
      <c r="I18" s="117"/>
      <c r="J18" s="117"/>
      <c r="K18" s="118"/>
      <c r="L18" s="119"/>
      <c r="M18" s="120"/>
      <c r="N18" s="121"/>
      <c r="O18" s="122"/>
      <c r="P18" s="122"/>
      <c r="Q18" s="122"/>
      <c r="R18" s="122"/>
      <c r="S18" s="123"/>
    </row>
    <row r="19" spans="1:23" ht="30" customHeight="1" x14ac:dyDescent="0.15">
      <c r="A19" s="1"/>
      <c r="B19" s="116"/>
      <c r="C19" s="117"/>
      <c r="D19" s="117"/>
      <c r="E19" s="117"/>
      <c r="F19" s="117"/>
      <c r="G19" s="117"/>
      <c r="H19" s="117"/>
      <c r="I19" s="117"/>
      <c r="J19" s="117"/>
      <c r="K19" s="118"/>
      <c r="L19" s="119"/>
      <c r="M19" s="120"/>
      <c r="N19" s="121"/>
      <c r="O19" s="122"/>
      <c r="P19" s="122"/>
      <c r="Q19" s="122"/>
      <c r="R19" s="122"/>
      <c r="S19" s="123"/>
    </row>
    <row r="20" spans="1:23" ht="30" customHeight="1" thickBot="1" x14ac:dyDescent="0.2">
      <c r="A20" s="1"/>
      <c r="B20" s="124"/>
      <c r="C20" s="125"/>
      <c r="D20" s="125"/>
      <c r="E20" s="125"/>
      <c r="F20" s="125"/>
      <c r="G20" s="125"/>
      <c r="H20" s="125"/>
      <c r="I20" s="125"/>
      <c r="J20" s="125"/>
      <c r="K20" s="126"/>
      <c r="L20" s="127"/>
      <c r="M20" s="128"/>
      <c r="N20" s="129"/>
      <c r="O20" s="130"/>
      <c r="P20" s="130"/>
      <c r="Q20" s="130"/>
      <c r="R20" s="130"/>
      <c r="S20" s="131"/>
    </row>
    <row r="21" spans="1:23" ht="16.5" customHeight="1" thickBot="1" x14ac:dyDescent="0.2">
      <c r="A21" s="1"/>
      <c r="B21" s="72"/>
      <c r="C21" s="72"/>
      <c r="D21" s="72"/>
      <c r="E21" s="72"/>
      <c r="F21" s="72"/>
      <c r="G21" s="72"/>
      <c r="H21" s="72"/>
      <c r="I21" s="72"/>
      <c r="J21" s="72"/>
      <c r="K21" s="72"/>
      <c r="L21" s="73"/>
      <c r="M21" s="73"/>
      <c r="N21" s="163" t="s">
        <v>1964</v>
      </c>
      <c r="O21" s="163"/>
      <c r="P21" s="163"/>
      <c r="Q21" s="74"/>
      <c r="R21" s="84"/>
      <c r="S21" s="85" t="s">
        <v>1953</v>
      </c>
      <c r="U21" s="17" t="s">
        <v>1967</v>
      </c>
    </row>
    <row r="22" spans="1:23" ht="16.5" customHeight="1" x14ac:dyDescent="0.15">
      <c r="A22" s="1"/>
      <c r="B22" s="72"/>
      <c r="C22" s="72"/>
      <c r="D22" s="72"/>
      <c r="E22" s="72"/>
      <c r="F22" s="72"/>
      <c r="G22" s="72"/>
      <c r="H22" s="72"/>
      <c r="I22" s="72"/>
      <c r="J22" s="72"/>
      <c r="K22" s="72"/>
      <c r="L22" s="73"/>
      <c r="M22" s="73"/>
      <c r="N22" s="74"/>
      <c r="O22" s="74"/>
      <c r="P22" s="74"/>
      <c r="Q22" s="74"/>
      <c r="R22" s="88"/>
      <c r="S22" s="88"/>
    </row>
    <row r="23" spans="1:23" ht="16.5" customHeight="1" x14ac:dyDescent="0.15">
      <c r="A23" s="1"/>
      <c r="B23" s="19"/>
      <c r="C23" s="132">
        <f ca="1">TODAY()</f>
        <v>46106</v>
      </c>
      <c r="D23" s="132"/>
      <c r="E23" s="132"/>
      <c r="F23" s="132"/>
      <c r="G23" s="132"/>
      <c r="H23" s="132"/>
      <c r="I23" s="133" t="s">
        <v>1960</v>
      </c>
      <c r="J23" s="133"/>
      <c r="K23" s="133"/>
      <c r="L23" s="133"/>
      <c r="M23" s="133"/>
      <c r="N23" s="133"/>
      <c r="O23" s="133"/>
      <c r="P23" s="133"/>
      <c r="Q23" s="133"/>
      <c r="R23" s="133"/>
      <c r="S23" s="133"/>
    </row>
    <row r="24" spans="1:23" ht="16.5" customHeight="1" x14ac:dyDescent="0.15">
      <c r="A24" s="1"/>
      <c r="B24" s="18"/>
      <c r="C24" s="18"/>
      <c r="D24" s="18"/>
      <c r="E24" s="134" t="s">
        <v>1961</v>
      </c>
      <c r="F24" s="134"/>
      <c r="G24" s="134"/>
      <c r="H24" s="157"/>
      <c r="I24" s="157"/>
      <c r="J24" s="157"/>
      <c r="K24" s="157"/>
      <c r="L24" s="157"/>
      <c r="M24" s="157"/>
      <c r="N24" s="157"/>
      <c r="O24" s="157"/>
      <c r="P24" s="157"/>
      <c r="Q24" s="157"/>
      <c r="R24" s="157"/>
      <c r="S24" s="157"/>
      <c r="U24" s="17" t="s">
        <v>1965</v>
      </c>
      <c r="V24" s="1"/>
      <c r="W24" s="1"/>
    </row>
    <row r="25" spans="1:23" ht="16.5" customHeight="1" x14ac:dyDescent="0.15">
      <c r="A25" s="1"/>
      <c r="E25" s="113"/>
      <c r="F25" s="113"/>
      <c r="G25" s="113"/>
      <c r="H25" s="158"/>
      <c r="I25" s="158"/>
      <c r="J25" s="158"/>
      <c r="K25" s="158"/>
      <c r="L25" s="158"/>
      <c r="M25" s="158"/>
      <c r="N25" s="158"/>
      <c r="O25" s="158"/>
      <c r="P25" s="158"/>
      <c r="Q25" s="158"/>
      <c r="R25" s="158"/>
      <c r="S25" s="158"/>
      <c r="U25" s="1"/>
      <c r="V25" s="1"/>
      <c r="W25" s="1"/>
    </row>
    <row r="26" spans="1:23" ht="16.5" customHeight="1" x14ac:dyDescent="0.15">
      <c r="A26" s="1"/>
      <c r="B26" s="1"/>
      <c r="C26" s="1"/>
      <c r="D26" s="1"/>
      <c r="E26" s="112" t="s">
        <v>1962</v>
      </c>
      <c r="F26" s="112"/>
      <c r="G26" s="112"/>
      <c r="H26" s="159"/>
      <c r="I26" s="159"/>
      <c r="J26" s="159"/>
      <c r="K26" s="159"/>
      <c r="L26" s="159"/>
      <c r="M26" s="159"/>
      <c r="N26" s="159"/>
      <c r="O26" s="159"/>
      <c r="P26" s="159"/>
      <c r="Q26" s="159"/>
      <c r="R26" s="159"/>
      <c r="S26" s="159"/>
    </row>
    <row r="27" spans="1:23" ht="16.5" customHeight="1" x14ac:dyDescent="0.15">
      <c r="A27" s="1"/>
      <c r="B27" s="1"/>
      <c r="C27" s="1"/>
      <c r="D27" s="1"/>
      <c r="E27" s="113"/>
      <c r="F27" s="113"/>
      <c r="G27" s="113"/>
      <c r="H27" s="160"/>
      <c r="I27" s="160"/>
      <c r="J27" s="160"/>
      <c r="K27" s="160"/>
      <c r="L27" s="160"/>
      <c r="M27" s="160"/>
      <c r="N27" s="160"/>
      <c r="O27" s="160"/>
      <c r="P27" s="160"/>
      <c r="Q27" s="160"/>
      <c r="R27" s="160"/>
      <c r="S27" s="160"/>
      <c r="T27" s="1"/>
    </row>
    <row r="28" spans="1:23" ht="16.5" customHeight="1" x14ac:dyDescent="0.15">
      <c r="A28" s="1"/>
      <c r="B28" s="1"/>
      <c r="C28" s="1"/>
      <c r="D28" s="1"/>
      <c r="E28" s="112" t="s">
        <v>1963</v>
      </c>
      <c r="F28" s="112"/>
      <c r="G28" s="112"/>
      <c r="H28" s="159"/>
      <c r="I28" s="159"/>
      <c r="J28" s="159"/>
      <c r="K28" s="159"/>
      <c r="L28" s="159"/>
      <c r="M28" s="159"/>
      <c r="N28" s="159"/>
      <c r="O28" s="159"/>
      <c r="P28" s="159"/>
      <c r="Q28" s="159"/>
      <c r="R28" s="159"/>
      <c r="S28" s="159"/>
    </row>
    <row r="29" spans="1:23" ht="16.5" customHeight="1" x14ac:dyDescent="0.15">
      <c r="A29" s="1"/>
      <c r="B29" s="1"/>
      <c r="C29" s="1"/>
      <c r="D29" s="1"/>
      <c r="E29" s="113"/>
      <c r="F29" s="113"/>
      <c r="G29" s="113"/>
      <c r="H29" s="160"/>
      <c r="I29" s="160"/>
      <c r="J29" s="160"/>
      <c r="K29" s="160"/>
      <c r="L29" s="160"/>
      <c r="M29" s="160"/>
      <c r="N29" s="160"/>
      <c r="O29" s="160"/>
      <c r="P29" s="160"/>
      <c r="Q29" s="160"/>
      <c r="R29" s="160"/>
      <c r="S29" s="160"/>
      <c r="T29" s="1"/>
    </row>
    <row r="30" spans="1:23" ht="16.5" customHeight="1" x14ac:dyDescent="0.15">
      <c r="A30" s="1"/>
      <c r="B30" s="86"/>
      <c r="C30" s="86"/>
      <c r="D30" s="86"/>
      <c r="E30" s="86"/>
      <c r="F30" s="86"/>
      <c r="G30" s="86"/>
      <c r="H30" s="86"/>
      <c r="I30" s="70"/>
      <c r="J30" s="87"/>
      <c r="K30" s="87"/>
      <c r="L30" s="1"/>
      <c r="M30" s="35"/>
      <c r="N30" s="35"/>
      <c r="O30" s="35"/>
      <c r="P30" s="34"/>
      <c r="Q30" s="34"/>
      <c r="R30" s="34"/>
      <c r="S30" s="69"/>
      <c r="T30" s="1"/>
    </row>
    <row r="31" spans="1:23" ht="16.5" customHeight="1" x14ac:dyDescent="0.15">
      <c r="A31" s="1"/>
      <c r="B31" s="1"/>
      <c r="C31" s="1"/>
      <c r="D31" s="1"/>
      <c r="E31" s="1"/>
      <c r="F31" s="1"/>
      <c r="G31" s="1"/>
      <c r="H31" s="1"/>
      <c r="I31" s="1"/>
      <c r="J31" s="1"/>
      <c r="K31" s="1"/>
      <c r="L31" s="1"/>
      <c r="M31" s="1"/>
      <c r="N31" s="1"/>
      <c r="O31" s="1"/>
      <c r="P31" s="1"/>
      <c r="Q31" s="1"/>
      <c r="R31" s="1"/>
      <c r="S31" s="1"/>
      <c r="U31" s="1"/>
    </row>
    <row r="32" spans="1:23" ht="18" customHeight="1" x14ac:dyDescent="0.15">
      <c r="A32" s="2"/>
      <c r="B32" s="154" t="str">
        <f>B1</f>
        <v>第  6  回　八尾ジュニアオープン</v>
      </c>
      <c r="C32" s="154"/>
      <c r="D32" s="154"/>
      <c r="E32" s="154"/>
      <c r="F32" s="154"/>
      <c r="G32" s="154"/>
      <c r="H32" s="154"/>
      <c r="I32" s="154"/>
      <c r="J32" s="154"/>
      <c r="K32" s="154"/>
      <c r="L32" s="154"/>
      <c r="M32" s="154"/>
      <c r="N32" s="154"/>
      <c r="O32" s="154"/>
      <c r="P32" s="154"/>
      <c r="Q32" s="154"/>
      <c r="R32" s="154"/>
      <c r="S32" s="154"/>
    </row>
    <row r="33" spans="1:19" ht="18" customHeight="1" thickBot="1" x14ac:dyDescent="0.2">
      <c r="B33" s="154"/>
      <c r="C33" s="154"/>
      <c r="D33" s="154"/>
      <c r="E33" s="154"/>
      <c r="F33" s="154"/>
      <c r="G33" s="154"/>
      <c r="H33" s="154"/>
      <c r="I33" s="154"/>
      <c r="J33" s="154"/>
      <c r="K33" s="154"/>
      <c r="L33" s="154"/>
      <c r="M33" s="154"/>
      <c r="N33" s="154"/>
      <c r="O33" s="154"/>
      <c r="P33" s="154"/>
      <c r="Q33" s="154"/>
      <c r="R33" s="154"/>
      <c r="S33" s="154"/>
    </row>
    <row r="34" spans="1:19" ht="21" customHeight="1" x14ac:dyDescent="0.15">
      <c r="B34" s="154" t="s">
        <v>1952</v>
      </c>
      <c r="C34" s="154"/>
      <c r="D34" s="154"/>
      <c r="E34" s="154"/>
      <c r="F34" s="154"/>
      <c r="G34" s="154"/>
      <c r="H34" s="154"/>
      <c r="I34" s="154"/>
      <c r="J34" s="154"/>
      <c r="K34" s="154"/>
      <c r="L34" s="154"/>
      <c r="M34" s="154"/>
      <c r="N34" s="154"/>
      <c r="O34" s="154"/>
      <c r="P34" s="154"/>
      <c r="Q34" s="155"/>
      <c r="R34" s="156">
        <f>R3</f>
        <v>0</v>
      </c>
      <c r="S34" s="156"/>
    </row>
    <row r="35" spans="1:19" ht="16.5" customHeight="1" thickBot="1" x14ac:dyDescent="0.2">
      <c r="A35" s="1"/>
      <c r="B35" s="1"/>
      <c r="C35" s="1"/>
      <c r="D35" s="1"/>
      <c r="E35" s="1"/>
      <c r="F35" s="1"/>
      <c r="G35" s="1"/>
      <c r="H35" s="1"/>
      <c r="I35" s="1"/>
      <c r="J35" s="1"/>
      <c r="K35" s="1"/>
      <c r="L35" s="1"/>
      <c r="M35" s="1"/>
      <c r="N35" s="1"/>
      <c r="O35" s="1"/>
      <c r="P35" s="1"/>
      <c r="Q35" s="1"/>
      <c r="R35" s="1"/>
      <c r="S35" s="1"/>
    </row>
    <row r="36" spans="1:19" ht="24.95" customHeight="1" thickBot="1" x14ac:dyDescent="0.2">
      <c r="A36" s="1"/>
      <c r="B36" s="137" t="s">
        <v>1959</v>
      </c>
      <c r="C36" s="138"/>
      <c r="D36" s="138"/>
      <c r="E36" s="138"/>
      <c r="F36" s="138"/>
      <c r="G36" s="138"/>
      <c r="H36" s="138"/>
      <c r="I36" s="138"/>
      <c r="J36" s="138"/>
      <c r="K36" s="139"/>
      <c r="L36" s="140" t="s">
        <v>1966</v>
      </c>
      <c r="M36" s="141"/>
      <c r="N36" s="142" t="s">
        <v>1968</v>
      </c>
      <c r="O36" s="143"/>
      <c r="P36" s="143"/>
      <c r="Q36" s="143"/>
      <c r="R36" s="143"/>
      <c r="S36" s="144"/>
    </row>
    <row r="37" spans="1:19" ht="30" customHeight="1" x14ac:dyDescent="0.15">
      <c r="A37" s="1"/>
      <c r="B37" s="145"/>
      <c r="C37" s="146"/>
      <c r="D37" s="146"/>
      <c r="E37" s="146"/>
      <c r="F37" s="146"/>
      <c r="G37" s="146"/>
      <c r="H37" s="146"/>
      <c r="I37" s="146"/>
      <c r="J37" s="146"/>
      <c r="K37" s="147"/>
      <c r="L37" s="148"/>
      <c r="M37" s="149"/>
      <c r="N37" s="150"/>
      <c r="O37" s="151"/>
      <c r="P37" s="151"/>
      <c r="Q37" s="151"/>
      <c r="R37" s="151"/>
      <c r="S37" s="152"/>
    </row>
    <row r="38" spans="1:19" ht="30" customHeight="1" x14ac:dyDescent="0.15">
      <c r="A38" s="1"/>
      <c r="B38" s="116"/>
      <c r="C38" s="117"/>
      <c r="D38" s="117"/>
      <c r="E38" s="117"/>
      <c r="F38" s="117"/>
      <c r="G38" s="117"/>
      <c r="H38" s="117"/>
      <c r="I38" s="117"/>
      <c r="J38" s="117"/>
      <c r="K38" s="118"/>
      <c r="L38" s="119"/>
      <c r="M38" s="120"/>
      <c r="N38" s="121"/>
      <c r="O38" s="122"/>
      <c r="P38" s="122"/>
      <c r="Q38" s="122"/>
      <c r="R38" s="122"/>
      <c r="S38" s="123"/>
    </row>
    <row r="39" spans="1:19" ht="30" customHeight="1" x14ac:dyDescent="0.15">
      <c r="A39" s="1"/>
      <c r="B39" s="116"/>
      <c r="C39" s="117"/>
      <c r="D39" s="117"/>
      <c r="E39" s="117"/>
      <c r="F39" s="117"/>
      <c r="G39" s="117"/>
      <c r="H39" s="117"/>
      <c r="I39" s="117"/>
      <c r="J39" s="117"/>
      <c r="K39" s="118"/>
      <c r="L39" s="119"/>
      <c r="M39" s="120"/>
      <c r="N39" s="121"/>
      <c r="O39" s="122"/>
      <c r="P39" s="122"/>
      <c r="Q39" s="122"/>
      <c r="R39" s="122"/>
      <c r="S39" s="123"/>
    </row>
    <row r="40" spans="1:19" ht="30" customHeight="1" x14ac:dyDescent="0.15">
      <c r="A40" s="1"/>
      <c r="B40" s="116"/>
      <c r="C40" s="117"/>
      <c r="D40" s="117"/>
      <c r="E40" s="117"/>
      <c r="F40" s="117"/>
      <c r="G40" s="117"/>
      <c r="H40" s="117"/>
      <c r="I40" s="117"/>
      <c r="J40" s="117"/>
      <c r="K40" s="118"/>
      <c r="L40" s="119"/>
      <c r="M40" s="120"/>
      <c r="N40" s="121"/>
      <c r="O40" s="122"/>
      <c r="P40" s="122"/>
      <c r="Q40" s="122"/>
      <c r="R40" s="122"/>
      <c r="S40" s="123"/>
    </row>
    <row r="41" spans="1:19" ht="30" customHeight="1" x14ac:dyDescent="0.15">
      <c r="A41" s="1"/>
      <c r="B41" s="116"/>
      <c r="C41" s="117"/>
      <c r="D41" s="117"/>
      <c r="E41" s="117"/>
      <c r="F41" s="117"/>
      <c r="G41" s="117"/>
      <c r="H41" s="117"/>
      <c r="I41" s="117"/>
      <c r="J41" s="117"/>
      <c r="K41" s="118"/>
      <c r="L41" s="119"/>
      <c r="M41" s="120"/>
      <c r="N41" s="121"/>
      <c r="O41" s="122"/>
      <c r="P41" s="122"/>
      <c r="Q41" s="122"/>
      <c r="R41" s="122"/>
      <c r="S41" s="123"/>
    </row>
    <row r="42" spans="1:19" ht="30" customHeight="1" x14ac:dyDescent="0.15">
      <c r="A42" s="1"/>
      <c r="B42" s="116"/>
      <c r="C42" s="117"/>
      <c r="D42" s="117"/>
      <c r="E42" s="117"/>
      <c r="F42" s="117"/>
      <c r="G42" s="117"/>
      <c r="H42" s="117"/>
      <c r="I42" s="117"/>
      <c r="J42" s="117"/>
      <c r="K42" s="118"/>
      <c r="L42" s="119"/>
      <c r="M42" s="120"/>
      <c r="N42" s="121"/>
      <c r="O42" s="122"/>
      <c r="P42" s="122"/>
      <c r="Q42" s="122"/>
      <c r="R42" s="122"/>
      <c r="S42" s="123"/>
    </row>
    <row r="43" spans="1:19" ht="30" customHeight="1" x14ac:dyDescent="0.15">
      <c r="A43" s="1"/>
      <c r="B43" s="116"/>
      <c r="C43" s="117"/>
      <c r="D43" s="117"/>
      <c r="E43" s="117"/>
      <c r="F43" s="117"/>
      <c r="G43" s="117"/>
      <c r="H43" s="117"/>
      <c r="I43" s="117"/>
      <c r="J43" s="117"/>
      <c r="K43" s="118"/>
      <c r="L43" s="119"/>
      <c r="M43" s="120"/>
      <c r="N43" s="121"/>
      <c r="O43" s="122"/>
      <c r="P43" s="122"/>
      <c r="Q43" s="122"/>
      <c r="R43" s="122"/>
      <c r="S43" s="123"/>
    </row>
    <row r="44" spans="1:19" ht="30" customHeight="1" x14ac:dyDescent="0.15">
      <c r="A44" s="1"/>
      <c r="B44" s="116"/>
      <c r="C44" s="117"/>
      <c r="D44" s="117"/>
      <c r="E44" s="117"/>
      <c r="F44" s="117"/>
      <c r="G44" s="117"/>
      <c r="H44" s="117"/>
      <c r="I44" s="117"/>
      <c r="J44" s="117"/>
      <c r="K44" s="118"/>
      <c r="L44" s="119"/>
      <c r="M44" s="120"/>
      <c r="N44" s="121"/>
      <c r="O44" s="122"/>
      <c r="P44" s="122"/>
      <c r="Q44" s="122"/>
      <c r="R44" s="122"/>
      <c r="S44" s="123"/>
    </row>
    <row r="45" spans="1:19" ht="30" customHeight="1" x14ac:dyDescent="0.15">
      <c r="A45" s="1"/>
      <c r="B45" s="116"/>
      <c r="C45" s="117"/>
      <c r="D45" s="117"/>
      <c r="E45" s="117"/>
      <c r="F45" s="117"/>
      <c r="G45" s="117"/>
      <c r="H45" s="117"/>
      <c r="I45" s="117"/>
      <c r="J45" s="117"/>
      <c r="K45" s="118"/>
      <c r="L45" s="119"/>
      <c r="M45" s="120"/>
      <c r="N45" s="121"/>
      <c r="O45" s="122"/>
      <c r="P45" s="122"/>
      <c r="Q45" s="122"/>
      <c r="R45" s="122"/>
      <c r="S45" s="123"/>
    </row>
    <row r="46" spans="1:19" ht="30" customHeight="1" x14ac:dyDescent="0.15">
      <c r="A46" s="1"/>
      <c r="B46" s="116"/>
      <c r="C46" s="117"/>
      <c r="D46" s="117"/>
      <c r="E46" s="117"/>
      <c r="F46" s="117"/>
      <c r="G46" s="117"/>
      <c r="H46" s="117"/>
      <c r="I46" s="117"/>
      <c r="J46" s="117"/>
      <c r="K46" s="118"/>
      <c r="L46" s="119"/>
      <c r="M46" s="120"/>
      <c r="N46" s="121"/>
      <c r="O46" s="122"/>
      <c r="P46" s="122"/>
      <c r="Q46" s="122"/>
      <c r="R46" s="122"/>
      <c r="S46" s="123"/>
    </row>
    <row r="47" spans="1:19" ht="30" customHeight="1" x14ac:dyDescent="0.15">
      <c r="A47" s="1"/>
      <c r="B47" s="116"/>
      <c r="C47" s="117"/>
      <c r="D47" s="117"/>
      <c r="E47" s="117"/>
      <c r="F47" s="117"/>
      <c r="G47" s="117"/>
      <c r="H47" s="117"/>
      <c r="I47" s="117"/>
      <c r="J47" s="117"/>
      <c r="K47" s="118"/>
      <c r="L47" s="119"/>
      <c r="M47" s="120"/>
      <c r="N47" s="121"/>
      <c r="O47" s="122"/>
      <c r="P47" s="122"/>
      <c r="Q47" s="122"/>
      <c r="R47" s="122"/>
      <c r="S47" s="123"/>
    </row>
    <row r="48" spans="1:19" ht="30" customHeight="1" x14ac:dyDescent="0.15">
      <c r="A48" s="1"/>
      <c r="B48" s="116"/>
      <c r="C48" s="117"/>
      <c r="D48" s="117"/>
      <c r="E48" s="117"/>
      <c r="F48" s="117"/>
      <c r="G48" s="117"/>
      <c r="H48" s="117"/>
      <c r="I48" s="117"/>
      <c r="J48" s="117"/>
      <c r="K48" s="118"/>
      <c r="L48" s="119"/>
      <c r="M48" s="120"/>
      <c r="N48" s="121"/>
      <c r="O48" s="122"/>
      <c r="P48" s="122"/>
      <c r="Q48" s="122"/>
      <c r="R48" s="122"/>
      <c r="S48" s="123"/>
    </row>
    <row r="49" spans="1:19" ht="30" customHeight="1" x14ac:dyDescent="0.15">
      <c r="A49" s="1"/>
      <c r="B49" s="116"/>
      <c r="C49" s="117"/>
      <c r="D49" s="117"/>
      <c r="E49" s="117"/>
      <c r="F49" s="117"/>
      <c r="G49" s="117"/>
      <c r="H49" s="117"/>
      <c r="I49" s="117"/>
      <c r="J49" s="117"/>
      <c r="K49" s="118"/>
      <c r="L49" s="119"/>
      <c r="M49" s="120"/>
      <c r="N49" s="121"/>
      <c r="O49" s="122"/>
      <c r="P49" s="122"/>
      <c r="Q49" s="122"/>
      <c r="R49" s="122"/>
      <c r="S49" s="123"/>
    </row>
    <row r="50" spans="1:19" ht="30" customHeight="1" x14ac:dyDescent="0.15">
      <c r="A50" s="1"/>
      <c r="B50" s="116"/>
      <c r="C50" s="117"/>
      <c r="D50" s="117"/>
      <c r="E50" s="117"/>
      <c r="F50" s="117"/>
      <c r="G50" s="117"/>
      <c r="H50" s="117"/>
      <c r="I50" s="117"/>
      <c r="J50" s="117"/>
      <c r="K50" s="118"/>
      <c r="L50" s="119"/>
      <c r="M50" s="120"/>
      <c r="N50" s="121"/>
      <c r="O50" s="122"/>
      <c r="P50" s="122"/>
      <c r="Q50" s="122"/>
      <c r="R50" s="122"/>
      <c r="S50" s="123"/>
    </row>
    <row r="51" spans="1:19" ht="30" customHeight="1" thickBot="1" x14ac:dyDescent="0.2">
      <c r="A51" s="1"/>
      <c r="B51" s="124"/>
      <c r="C51" s="125"/>
      <c r="D51" s="125"/>
      <c r="E51" s="125"/>
      <c r="F51" s="125"/>
      <c r="G51" s="125"/>
      <c r="H51" s="125"/>
      <c r="I51" s="125"/>
      <c r="J51" s="125"/>
      <c r="K51" s="126"/>
      <c r="L51" s="127"/>
      <c r="M51" s="128"/>
      <c r="N51" s="129"/>
      <c r="O51" s="130"/>
      <c r="P51" s="130"/>
      <c r="Q51" s="130"/>
      <c r="R51" s="130"/>
      <c r="S51" s="131"/>
    </row>
    <row r="52" spans="1:19" ht="16.5" customHeight="1" x14ac:dyDescent="0.15">
      <c r="A52" s="1"/>
      <c r="B52" s="72"/>
      <c r="C52" s="72"/>
      <c r="D52" s="72"/>
      <c r="E52" s="72"/>
      <c r="F52" s="72"/>
      <c r="G52" s="72"/>
      <c r="H52" s="72"/>
      <c r="I52" s="72"/>
      <c r="J52" s="72"/>
      <c r="K52" s="72"/>
      <c r="L52" s="73"/>
      <c r="M52" s="73"/>
      <c r="N52" s="74"/>
      <c r="O52" s="74"/>
      <c r="P52" s="74"/>
      <c r="Q52" s="74"/>
      <c r="R52" s="88"/>
      <c r="S52" s="88"/>
    </row>
    <row r="53" spans="1:19" ht="16.5" customHeight="1" x14ac:dyDescent="0.15">
      <c r="A53" s="1"/>
      <c r="B53" s="72"/>
      <c r="C53" s="72"/>
      <c r="D53" s="72"/>
      <c r="E53" s="72"/>
      <c r="F53" s="72"/>
      <c r="G53" s="72"/>
      <c r="H53" s="72"/>
      <c r="I53" s="72"/>
      <c r="J53" s="72"/>
      <c r="K53" s="72"/>
      <c r="L53" s="73"/>
      <c r="M53" s="73"/>
      <c r="N53" s="74"/>
      <c r="O53" s="74"/>
      <c r="P53" s="74"/>
      <c r="Q53" s="74"/>
      <c r="R53" s="88"/>
      <c r="S53" s="88"/>
    </row>
    <row r="54" spans="1:19" ht="16.5" customHeight="1" x14ac:dyDescent="0.15">
      <c r="A54" s="1"/>
      <c r="B54" s="19"/>
      <c r="C54" s="132">
        <f ca="1">TODAY()</f>
        <v>46106</v>
      </c>
      <c r="D54" s="132"/>
      <c r="E54" s="132"/>
      <c r="F54" s="132"/>
      <c r="G54" s="132"/>
      <c r="H54" s="132"/>
      <c r="I54" s="133" t="s">
        <v>1960</v>
      </c>
      <c r="J54" s="133"/>
      <c r="K54" s="133"/>
      <c r="L54" s="133"/>
      <c r="M54" s="133"/>
      <c r="N54" s="133"/>
      <c r="O54" s="133"/>
      <c r="P54" s="133"/>
      <c r="Q54" s="133"/>
      <c r="R54" s="133"/>
      <c r="S54" s="133"/>
    </row>
    <row r="55" spans="1:19" ht="16.5" customHeight="1" x14ac:dyDescent="0.15">
      <c r="A55" s="1"/>
      <c r="B55" s="18"/>
      <c r="C55" s="18"/>
      <c r="D55" s="18"/>
      <c r="E55" s="134" t="s">
        <v>1961</v>
      </c>
      <c r="F55" s="134"/>
      <c r="G55" s="134"/>
      <c r="H55" s="135">
        <f>H24</f>
        <v>0</v>
      </c>
      <c r="I55" s="135"/>
      <c r="J55" s="135"/>
      <c r="K55" s="135"/>
      <c r="L55" s="135"/>
      <c r="M55" s="135"/>
      <c r="N55" s="135"/>
      <c r="O55" s="135"/>
      <c r="P55" s="135"/>
      <c r="Q55" s="135"/>
      <c r="R55" s="135"/>
      <c r="S55" s="135"/>
    </row>
    <row r="56" spans="1:19" ht="16.5" customHeight="1" x14ac:dyDescent="0.15">
      <c r="A56" s="1"/>
      <c r="E56" s="113"/>
      <c r="F56" s="113"/>
      <c r="G56" s="113"/>
      <c r="H56" s="136"/>
      <c r="I56" s="136"/>
      <c r="J56" s="136"/>
      <c r="K56" s="136"/>
      <c r="L56" s="136"/>
      <c r="M56" s="136"/>
      <c r="N56" s="136"/>
      <c r="O56" s="136"/>
      <c r="P56" s="136"/>
      <c r="Q56" s="136"/>
      <c r="R56" s="136"/>
      <c r="S56" s="136"/>
    </row>
    <row r="57" spans="1:19" ht="16.5" customHeight="1" x14ac:dyDescent="0.15">
      <c r="A57" s="1"/>
      <c r="B57" s="1"/>
      <c r="C57" s="1"/>
      <c r="D57" s="1"/>
      <c r="E57" s="112" t="s">
        <v>1962</v>
      </c>
      <c r="F57" s="112"/>
      <c r="G57" s="112"/>
      <c r="H57" s="114">
        <f>H26</f>
        <v>0</v>
      </c>
      <c r="I57" s="114"/>
      <c r="J57" s="114"/>
      <c r="K57" s="114"/>
      <c r="L57" s="114"/>
      <c r="M57" s="114"/>
      <c r="N57" s="114"/>
      <c r="O57" s="114"/>
      <c r="P57" s="114"/>
      <c r="Q57" s="114"/>
      <c r="R57" s="114"/>
      <c r="S57" s="114"/>
    </row>
    <row r="58" spans="1:19" ht="16.5" customHeight="1" x14ac:dyDescent="0.15">
      <c r="A58" s="1"/>
      <c r="B58" s="1"/>
      <c r="C58" s="1"/>
      <c r="D58" s="1"/>
      <c r="E58" s="113"/>
      <c r="F58" s="113"/>
      <c r="G58" s="113"/>
      <c r="H58" s="115"/>
      <c r="I58" s="115"/>
      <c r="J58" s="115"/>
      <c r="K58" s="115"/>
      <c r="L58" s="115"/>
      <c r="M58" s="115"/>
      <c r="N58" s="115"/>
      <c r="O58" s="115"/>
      <c r="P58" s="115"/>
      <c r="Q58" s="115"/>
      <c r="R58" s="115"/>
      <c r="S58" s="115"/>
    </row>
    <row r="59" spans="1:19" ht="16.5" customHeight="1" x14ac:dyDescent="0.15">
      <c r="A59" s="1"/>
      <c r="B59" s="1"/>
      <c r="C59" s="1"/>
      <c r="D59" s="1"/>
      <c r="E59" s="112" t="s">
        <v>1963</v>
      </c>
      <c r="F59" s="112"/>
      <c r="G59" s="112"/>
      <c r="H59" s="114">
        <f>H28</f>
        <v>0</v>
      </c>
      <c r="I59" s="114"/>
      <c r="J59" s="114"/>
      <c r="K59" s="114"/>
      <c r="L59" s="114"/>
      <c r="M59" s="114"/>
      <c r="N59" s="114"/>
      <c r="O59" s="114"/>
      <c r="P59" s="114"/>
      <c r="Q59" s="114"/>
      <c r="R59" s="114"/>
      <c r="S59" s="114"/>
    </row>
    <row r="60" spans="1:19" ht="16.5" customHeight="1" x14ac:dyDescent="0.15">
      <c r="A60" s="1"/>
      <c r="B60" s="1"/>
      <c r="C60" s="1"/>
      <c r="D60" s="1"/>
      <c r="E60" s="113"/>
      <c r="F60" s="113"/>
      <c r="G60" s="113"/>
      <c r="H60" s="115"/>
      <c r="I60" s="115"/>
      <c r="J60" s="115"/>
      <c r="K60" s="115"/>
      <c r="L60" s="115"/>
      <c r="M60" s="115"/>
      <c r="N60" s="115"/>
      <c r="O60" s="115"/>
      <c r="P60" s="115"/>
      <c r="Q60" s="115"/>
      <c r="R60" s="115"/>
      <c r="S60" s="115"/>
    </row>
    <row r="61" spans="1:19" ht="16.5" customHeight="1" x14ac:dyDescent="0.15">
      <c r="A61" s="69"/>
      <c r="B61" s="86"/>
      <c r="C61" s="86"/>
      <c r="D61" s="86"/>
      <c r="E61" s="86"/>
      <c r="F61" s="86"/>
      <c r="G61" s="86"/>
      <c r="H61" s="86"/>
      <c r="I61" s="70"/>
      <c r="J61" s="87"/>
      <c r="K61" s="87"/>
      <c r="L61" s="1"/>
      <c r="M61" s="35"/>
      <c r="N61" s="35"/>
      <c r="O61" s="35"/>
      <c r="P61" s="34"/>
      <c r="Q61" s="34"/>
      <c r="R61" s="34"/>
      <c r="S61" s="69"/>
    </row>
    <row r="62" spans="1:19" ht="16.5" hidden="1" customHeight="1" x14ac:dyDescent="0.15">
      <c r="A62" s="69"/>
      <c r="B62" s="153"/>
      <c r="C62" s="153"/>
      <c r="D62" s="153"/>
      <c r="E62" s="153"/>
      <c r="F62" s="153"/>
      <c r="G62" s="153"/>
      <c r="H62" s="153"/>
      <c r="I62" s="153"/>
      <c r="J62" s="153"/>
      <c r="K62" s="153"/>
      <c r="L62" s="153"/>
      <c r="M62" s="153"/>
      <c r="N62" s="153"/>
      <c r="O62" s="153"/>
      <c r="P62" s="153"/>
      <c r="Q62" s="153"/>
      <c r="R62" s="153"/>
      <c r="S62" s="153"/>
    </row>
    <row r="63" spans="1:19" ht="16.5" hidden="1" customHeight="1" x14ac:dyDescent="0.15">
      <c r="A63" s="69"/>
      <c r="B63" s="153"/>
      <c r="C63" s="153"/>
      <c r="D63" s="153"/>
      <c r="E63" s="153"/>
      <c r="F63" s="153"/>
      <c r="G63" s="153"/>
      <c r="H63" s="153"/>
      <c r="I63" s="153"/>
      <c r="J63" s="153"/>
      <c r="K63" s="153"/>
      <c r="L63" s="153"/>
      <c r="M63" s="153"/>
      <c r="N63" s="153"/>
      <c r="O63" s="153"/>
      <c r="P63" s="153"/>
      <c r="Q63" s="153"/>
      <c r="R63" s="153"/>
      <c r="S63" s="153"/>
    </row>
    <row r="64" spans="1:19" ht="16.5" hidden="1" customHeight="1" x14ac:dyDescent="0.15">
      <c r="A64" s="69"/>
      <c r="B64" s="153"/>
      <c r="C64" s="153"/>
      <c r="D64" s="153"/>
      <c r="E64" s="153"/>
      <c r="F64" s="153"/>
      <c r="G64" s="153"/>
      <c r="H64" s="153"/>
      <c r="I64" s="153"/>
      <c r="J64" s="153"/>
      <c r="K64" s="153"/>
      <c r="L64" s="153"/>
      <c r="M64" s="153"/>
      <c r="N64" s="153"/>
      <c r="O64" s="153"/>
      <c r="P64" s="153"/>
      <c r="Q64" s="153"/>
      <c r="R64" s="153"/>
      <c r="S64" s="153"/>
    </row>
    <row r="65" spans="1:19" ht="16.5" hidden="1" customHeight="1" x14ac:dyDescent="0.15">
      <c r="A65" s="69"/>
      <c r="B65" s="153"/>
      <c r="C65" s="153"/>
      <c r="D65" s="153"/>
      <c r="E65" s="153"/>
      <c r="F65" s="153"/>
      <c r="G65" s="153"/>
      <c r="H65" s="153"/>
      <c r="I65" s="153"/>
      <c r="J65" s="153"/>
      <c r="K65" s="153"/>
      <c r="L65" s="153"/>
      <c r="M65" s="153"/>
      <c r="N65" s="153"/>
      <c r="O65" s="153"/>
      <c r="P65" s="153"/>
      <c r="Q65" s="153"/>
      <c r="R65" s="153"/>
      <c r="S65" s="153"/>
    </row>
    <row r="66" spans="1:19" ht="16.5" hidden="1" customHeight="1" x14ac:dyDescent="0.15">
      <c r="A66" s="69"/>
      <c r="B66" s="153"/>
      <c r="C66" s="153"/>
      <c r="D66" s="153"/>
      <c r="E66" s="153"/>
      <c r="F66" s="153"/>
      <c r="G66" s="153"/>
      <c r="H66" s="153"/>
      <c r="I66" s="153"/>
      <c r="J66" s="153"/>
      <c r="K66" s="153"/>
      <c r="L66" s="153"/>
      <c r="M66" s="153"/>
      <c r="N66" s="153"/>
      <c r="O66" s="153"/>
      <c r="P66" s="153"/>
      <c r="Q66" s="153"/>
      <c r="R66" s="153"/>
      <c r="S66" s="153"/>
    </row>
    <row r="67" spans="1:19" ht="16.5" hidden="1" customHeight="1" x14ac:dyDescent="0.15">
      <c r="A67" s="69"/>
      <c r="B67" s="153"/>
      <c r="C67" s="153"/>
      <c r="D67" s="153"/>
      <c r="E67" s="153"/>
      <c r="F67" s="153"/>
      <c r="G67" s="153"/>
      <c r="H67" s="153"/>
      <c r="I67" s="153"/>
      <c r="J67" s="153"/>
      <c r="K67" s="153"/>
      <c r="L67" s="153"/>
      <c r="M67" s="153"/>
      <c r="N67" s="153"/>
      <c r="O67" s="153"/>
      <c r="P67" s="153"/>
      <c r="Q67" s="153"/>
      <c r="R67" s="153"/>
      <c r="S67" s="153"/>
    </row>
    <row r="68" spans="1:19" ht="16.5" hidden="1" customHeight="1" x14ac:dyDescent="0.15">
      <c r="A68" s="69"/>
      <c r="B68" s="153"/>
      <c r="C68" s="153"/>
      <c r="D68" s="153"/>
      <c r="E68" s="153"/>
      <c r="F68" s="153"/>
      <c r="G68" s="153"/>
      <c r="H68" s="153"/>
      <c r="I68" s="153"/>
      <c r="J68" s="153"/>
      <c r="K68" s="153"/>
      <c r="L68" s="153"/>
      <c r="M68" s="153"/>
      <c r="N68" s="153"/>
      <c r="O68" s="153"/>
      <c r="P68" s="153"/>
      <c r="Q68" s="153"/>
      <c r="R68" s="153"/>
      <c r="S68" s="153"/>
    </row>
    <row r="69" spans="1:19" ht="16.5" hidden="1" customHeight="1" x14ac:dyDescent="0.15">
      <c r="A69" s="69"/>
      <c r="B69" s="153"/>
      <c r="C69" s="153"/>
      <c r="D69" s="153"/>
      <c r="E69" s="153"/>
      <c r="F69" s="153"/>
      <c r="G69" s="153"/>
      <c r="H69" s="153"/>
      <c r="I69" s="153"/>
      <c r="J69" s="153"/>
      <c r="K69" s="153"/>
      <c r="L69" s="153"/>
      <c r="M69" s="153"/>
      <c r="N69" s="153"/>
      <c r="O69" s="153"/>
      <c r="P69" s="153"/>
      <c r="Q69" s="153"/>
      <c r="R69" s="153"/>
      <c r="S69" s="153"/>
    </row>
    <row r="70" spans="1:19" ht="16.5" hidden="1" customHeight="1" x14ac:dyDescent="0.15">
      <c r="A70" s="2"/>
      <c r="B70" s="153"/>
      <c r="C70" s="153"/>
      <c r="D70" s="153"/>
      <c r="E70" s="153"/>
      <c r="F70" s="153"/>
      <c r="G70" s="153"/>
      <c r="H70" s="153"/>
      <c r="I70" s="153"/>
      <c r="J70" s="153"/>
      <c r="K70" s="153"/>
      <c r="L70" s="153"/>
      <c r="M70" s="153"/>
      <c r="N70" s="153"/>
      <c r="O70" s="153"/>
      <c r="P70" s="153"/>
      <c r="Q70" s="153"/>
      <c r="R70" s="153"/>
      <c r="S70" s="153"/>
    </row>
    <row r="71" spans="1:19" ht="16.5" hidden="1" customHeight="1" x14ac:dyDescent="0.15">
      <c r="B71" s="153"/>
      <c r="C71" s="153"/>
      <c r="D71" s="153"/>
      <c r="E71" s="153"/>
      <c r="F71" s="153"/>
      <c r="G71" s="153"/>
      <c r="H71" s="153"/>
      <c r="I71" s="153"/>
      <c r="J71" s="153"/>
      <c r="K71" s="153"/>
      <c r="L71" s="153"/>
      <c r="M71" s="153"/>
      <c r="N71" s="153"/>
      <c r="O71" s="153"/>
      <c r="P71" s="153"/>
      <c r="Q71" s="153"/>
      <c r="R71" s="153"/>
      <c r="S71" s="153"/>
    </row>
    <row r="72" spans="1:19" ht="18" customHeight="1" x14ac:dyDescent="0.15">
      <c r="B72" s="154" t="str">
        <f>B1</f>
        <v>第  6  回　八尾ジュニアオープン</v>
      </c>
      <c r="C72" s="154"/>
      <c r="D72" s="154"/>
      <c r="E72" s="154"/>
      <c r="F72" s="154"/>
      <c r="G72" s="154"/>
      <c r="H72" s="154"/>
      <c r="I72" s="154"/>
      <c r="J72" s="154"/>
      <c r="K72" s="154"/>
      <c r="L72" s="154"/>
      <c r="M72" s="154"/>
      <c r="N72" s="154"/>
      <c r="O72" s="154"/>
      <c r="P72" s="154"/>
      <c r="Q72" s="154"/>
      <c r="R72" s="154"/>
      <c r="S72" s="154"/>
    </row>
    <row r="73" spans="1:19" ht="18" customHeight="1" thickBot="1" x14ac:dyDescent="0.2">
      <c r="A73" s="1"/>
      <c r="B73" s="154"/>
      <c r="C73" s="154"/>
      <c r="D73" s="154"/>
      <c r="E73" s="154"/>
      <c r="F73" s="154"/>
      <c r="G73" s="154"/>
      <c r="H73" s="154"/>
      <c r="I73" s="154"/>
      <c r="J73" s="154"/>
      <c r="K73" s="154"/>
      <c r="L73" s="154"/>
      <c r="M73" s="154"/>
      <c r="N73" s="154"/>
      <c r="O73" s="154"/>
      <c r="P73" s="154"/>
      <c r="Q73" s="154"/>
      <c r="R73" s="154"/>
      <c r="S73" s="154"/>
    </row>
    <row r="74" spans="1:19" ht="20.100000000000001" customHeight="1" x14ac:dyDescent="0.15">
      <c r="A74" s="1"/>
      <c r="B74" s="154" t="s">
        <v>1952</v>
      </c>
      <c r="C74" s="154"/>
      <c r="D74" s="154"/>
      <c r="E74" s="154"/>
      <c r="F74" s="154"/>
      <c r="G74" s="154"/>
      <c r="H74" s="154"/>
      <c r="I74" s="154"/>
      <c r="J74" s="154"/>
      <c r="K74" s="154"/>
      <c r="L74" s="154"/>
      <c r="M74" s="154"/>
      <c r="N74" s="154"/>
      <c r="O74" s="154"/>
      <c r="P74" s="154"/>
      <c r="Q74" s="155"/>
      <c r="R74" s="156">
        <f>R3</f>
        <v>0</v>
      </c>
      <c r="S74" s="156"/>
    </row>
    <row r="75" spans="1:19" ht="16.5" customHeight="1" thickBot="1" x14ac:dyDescent="0.2">
      <c r="A75" s="1"/>
      <c r="B75" s="1"/>
      <c r="C75" s="1"/>
      <c r="D75" s="1"/>
      <c r="E75" s="1"/>
      <c r="F75" s="1"/>
      <c r="G75" s="1"/>
      <c r="H75" s="1"/>
      <c r="I75" s="1"/>
      <c r="J75" s="1"/>
      <c r="K75" s="1"/>
      <c r="L75" s="1"/>
      <c r="M75" s="1"/>
      <c r="N75" s="1"/>
      <c r="O75" s="1"/>
      <c r="P75" s="1"/>
      <c r="Q75" s="1"/>
      <c r="R75" s="1"/>
      <c r="S75" s="1"/>
    </row>
    <row r="76" spans="1:19" ht="24.95" customHeight="1" thickBot="1" x14ac:dyDescent="0.2">
      <c r="A76" s="1"/>
      <c r="B76" s="137" t="s">
        <v>1959</v>
      </c>
      <c r="C76" s="138"/>
      <c r="D76" s="138"/>
      <c r="E76" s="138"/>
      <c r="F76" s="138"/>
      <c r="G76" s="138"/>
      <c r="H76" s="138"/>
      <c r="I76" s="138"/>
      <c r="J76" s="138"/>
      <c r="K76" s="139"/>
      <c r="L76" s="140" t="s">
        <v>1966</v>
      </c>
      <c r="M76" s="141"/>
      <c r="N76" s="142" t="s">
        <v>1968</v>
      </c>
      <c r="O76" s="143"/>
      <c r="P76" s="143"/>
      <c r="Q76" s="143"/>
      <c r="R76" s="143"/>
      <c r="S76" s="144"/>
    </row>
    <row r="77" spans="1:19" ht="30" customHeight="1" x14ac:dyDescent="0.15">
      <c r="A77" s="1"/>
      <c r="B77" s="145"/>
      <c r="C77" s="146"/>
      <c r="D77" s="146"/>
      <c r="E77" s="146"/>
      <c r="F77" s="146"/>
      <c r="G77" s="146"/>
      <c r="H77" s="146"/>
      <c r="I77" s="146"/>
      <c r="J77" s="146"/>
      <c r="K77" s="147"/>
      <c r="L77" s="148"/>
      <c r="M77" s="149"/>
      <c r="N77" s="150"/>
      <c r="O77" s="151"/>
      <c r="P77" s="151"/>
      <c r="Q77" s="151"/>
      <c r="R77" s="151"/>
      <c r="S77" s="152"/>
    </row>
    <row r="78" spans="1:19" ht="30" customHeight="1" x14ac:dyDescent="0.15">
      <c r="A78" s="1"/>
      <c r="B78" s="116"/>
      <c r="C78" s="117"/>
      <c r="D78" s="117"/>
      <c r="E78" s="117"/>
      <c r="F78" s="117"/>
      <c r="G78" s="117"/>
      <c r="H78" s="117"/>
      <c r="I78" s="117"/>
      <c r="J78" s="117"/>
      <c r="K78" s="118"/>
      <c r="L78" s="119"/>
      <c r="M78" s="120"/>
      <c r="N78" s="121"/>
      <c r="O78" s="122"/>
      <c r="P78" s="122"/>
      <c r="Q78" s="122"/>
      <c r="R78" s="122"/>
      <c r="S78" s="123"/>
    </row>
    <row r="79" spans="1:19" ht="30" customHeight="1" x14ac:dyDescent="0.15">
      <c r="A79" s="1"/>
      <c r="B79" s="116"/>
      <c r="C79" s="117"/>
      <c r="D79" s="117"/>
      <c r="E79" s="117"/>
      <c r="F79" s="117"/>
      <c r="G79" s="117"/>
      <c r="H79" s="117"/>
      <c r="I79" s="117"/>
      <c r="J79" s="117"/>
      <c r="K79" s="118"/>
      <c r="L79" s="119"/>
      <c r="M79" s="120"/>
      <c r="N79" s="121"/>
      <c r="O79" s="122"/>
      <c r="P79" s="122"/>
      <c r="Q79" s="122"/>
      <c r="R79" s="122"/>
      <c r="S79" s="123"/>
    </row>
    <row r="80" spans="1:19" ht="30" customHeight="1" x14ac:dyDescent="0.15">
      <c r="A80" s="1"/>
      <c r="B80" s="116"/>
      <c r="C80" s="117"/>
      <c r="D80" s="117"/>
      <c r="E80" s="117"/>
      <c r="F80" s="117"/>
      <c r="G80" s="117"/>
      <c r="H80" s="117"/>
      <c r="I80" s="117"/>
      <c r="J80" s="117"/>
      <c r="K80" s="118"/>
      <c r="L80" s="119"/>
      <c r="M80" s="120"/>
      <c r="N80" s="121"/>
      <c r="O80" s="122"/>
      <c r="P80" s="122"/>
      <c r="Q80" s="122"/>
      <c r="R80" s="122"/>
      <c r="S80" s="123"/>
    </row>
    <row r="81" spans="1:19" ht="30" customHeight="1" x14ac:dyDescent="0.15">
      <c r="A81" s="1"/>
      <c r="B81" s="116"/>
      <c r="C81" s="117"/>
      <c r="D81" s="117"/>
      <c r="E81" s="117"/>
      <c r="F81" s="117"/>
      <c r="G81" s="117"/>
      <c r="H81" s="117"/>
      <c r="I81" s="117"/>
      <c r="J81" s="117"/>
      <c r="K81" s="118"/>
      <c r="L81" s="119"/>
      <c r="M81" s="120"/>
      <c r="N81" s="121"/>
      <c r="O81" s="122"/>
      <c r="P81" s="122"/>
      <c r="Q81" s="122"/>
      <c r="R81" s="122"/>
      <c r="S81" s="123"/>
    </row>
    <row r="82" spans="1:19" ht="30" customHeight="1" x14ac:dyDescent="0.15">
      <c r="A82" s="1"/>
      <c r="B82" s="116"/>
      <c r="C82" s="117"/>
      <c r="D82" s="117"/>
      <c r="E82" s="117"/>
      <c r="F82" s="117"/>
      <c r="G82" s="117"/>
      <c r="H82" s="117"/>
      <c r="I82" s="117"/>
      <c r="J82" s="117"/>
      <c r="K82" s="118"/>
      <c r="L82" s="119"/>
      <c r="M82" s="120"/>
      <c r="N82" s="121"/>
      <c r="O82" s="122"/>
      <c r="P82" s="122"/>
      <c r="Q82" s="122"/>
      <c r="R82" s="122"/>
      <c r="S82" s="123"/>
    </row>
    <row r="83" spans="1:19" ht="30" customHeight="1" x14ac:dyDescent="0.15">
      <c r="A83" s="1"/>
      <c r="B83" s="116"/>
      <c r="C83" s="117"/>
      <c r="D83" s="117"/>
      <c r="E83" s="117"/>
      <c r="F83" s="117"/>
      <c r="G83" s="117"/>
      <c r="H83" s="117"/>
      <c r="I83" s="117"/>
      <c r="J83" s="117"/>
      <c r="K83" s="118"/>
      <c r="L83" s="119"/>
      <c r="M83" s="120"/>
      <c r="N83" s="121"/>
      <c r="O83" s="122"/>
      <c r="P83" s="122"/>
      <c r="Q83" s="122"/>
      <c r="R83" s="122"/>
      <c r="S83" s="123"/>
    </row>
    <row r="84" spans="1:19" ht="30" customHeight="1" x14ac:dyDescent="0.15">
      <c r="A84" s="1"/>
      <c r="B84" s="116"/>
      <c r="C84" s="117"/>
      <c r="D84" s="117"/>
      <c r="E84" s="117"/>
      <c r="F84" s="117"/>
      <c r="G84" s="117"/>
      <c r="H84" s="117"/>
      <c r="I84" s="117"/>
      <c r="J84" s="117"/>
      <c r="K84" s="118"/>
      <c r="L84" s="119"/>
      <c r="M84" s="120"/>
      <c r="N84" s="121"/>
      <c r="O84" s="122"/>
      <c r="P84" s="122"/>
      <c r="Q84" s="122"/>
      <c r="R84" s="122"/>
      <c r="S84" s="123"/>
    </row>
    <row r="85" spans="1:19" ht="30" customHeight="1" x14ac:dyDescent="0.15">
      <c r="A85" s="1"/>
      <c r="B85" s="116"/>
      <c r="C85" s="117"/>
      <c r="D85" s="117"/>
      <c r="E85" s="117"/>
      <c r="F85" s="117"/>
      <c r="G85" s="117"/>
      <c r="H85" s="117"/>
      <c r="I85" s="117"/>
      <c r="J85" s="117"/>
      <c r="K85" s="118"/>
      <c r="L85" s="119"/>
      <c r="M85" s="120"/>
      <c r="N85" s="121"/>
      <c r="O85" s="122"/>
      <c r="P85" s="122"/>
      <c r="Q85" s="122"/>
      <c r="R85" s="122"/>
      <c r="S85" s="123"/>
    </row>
    <row r="86" spans="1:19" ht="30" customHeight="1" x14ac:dyDescent="0.15">
      <c r="A86" s="1"/>
      <c r="B86" s="116"/>
      <c r="C86" s="117"/>
      <c r="D86" s="117"/>
      <c r="E86" s="117"/>
      <c r="F86" s="117"/>
      <c r="G86" s="117"/>
      <c r="H86" s="117"/>
      <c r="I86" s="117"/>
      <c r="J86" s="117"/>
      <c r="K86" s="118"/>
      <c r="L86" s="119"/>
      <c r="M86" s="120"/>
      <c r="N86" s="121"/>
      <c r="O86" s="122"/>
      <c r="P86" s="122"/>
      <c r="Q86" s="122"/>
      <c r="R86" s="122"/>
      <c r="S86" s="123"/>
    </row>
    <row r="87" spans="1:19" ht="30" customHeight="1" x14ac:dyDescent="0.15">
      <c r="A87" s="1"/>
      <c r="B87" s="116"/>
      <c r="C87" s="117"/>
      <c r="D87" s="117"/>
      <c r="E87" s="117"/>
      <c r="F87" s="117"/>
      <c r="G87" s="117"/>
      <c r="H87" s="117"/>
      <c r="I87" s="117"/>
      <c r="J87" s="117"/>
      <c r="K87" s="118"/>
      <c r="L87" s="119"/>
      <c r="M87" s="120"/>
      <c r="N87" s="121"/>
      <c r="O87" s="122"/>
      <c r="P87" s="122"/>
      <c r="Q87" s="122"/>
      <c r="R87" s="122"/>
      <c r="S87" s="123"/>
    </row>
    <row r="88" spans="1:19" ht="30" customHeight="1" x14ac:dyDescent="0.15">
      <c r="A88" s="1"/>
      <c r="B88" s="116"/>
      <c r="C88" s="117"/>
      <c r="D88" s="117"/>
      <c r="E88" s="117"/>
      <c r="F88" s="117"/>
      <c r="G88" s="117"/>
      <c r="H88" s="117"/>
      <c r="I88" s="117"/>
      <c r="J88" s="117"/>
      <c r="K88" s="118"/>
      <c r="L88" s="119"/>
      <c r="M88" s="120"/>
      <c r="N88" s="121"/>
      <c r="O88" s="122"/>
      <c r="P88" s="122"/>
      <c r="Q88" s="122"/>
      <c r="R88" s="122"/>
      <c r="S88" s="123"/>
    </row>
    <row r="89" spans="1:19" ht="30" customHeight="1" x14ac:dyDescent="0.15">
      <c r="A89" s="1"/>
      <c r="B89" s="116"/>
      <c r="C89" s="117"/>
      <c r="D89" s="117"/>
      <c r="E89" s="117"/>
      <c r="F89" s="117"/>
      <c r="G89" s="117"/>
      <c r="H89" s="117"/>
      <c r="I89" s="117"/>
      <c r="J89" s="117"/>
      <c r="K89" s="118"/>
      <c r="L89" s="119"/>
      <c r="M89" s="120"/>
      <c r="N89" s="121"/>
      <c r="O89" s="122"/>
      <c r="P89" s="122"/>
      <c r="Q89" s="122"/>
      <c r="R89" s="122"/>
      <c r="S89" s="123"/>
    </row>
    <row r="90" spans="1:19" ht="30" customHeight="1" x14ac:dyDescent="0.15">
      <c r="A90" s="1"/>
      <c r="B90" s="116"/>
      <c r="C90" s="117"/>
      <c r="D90" s="117"/>
      <c r="E90" s="117"/>
      <c r="F90" s="117"/>
      <c r="G90" s="117"/>
      <c r="H90" s="117"/>
      <c r="I90" s="117"/>
      <c r="J90" s="117"/>
      <c r="K90" s="118"/>
      <c r="L90" s="119"/>
      <c r="M90" s="120"/>
      <c r="N90" s="121"/>
      <c r="O90" s="122"/>
      <c r="P90" s="122"/>
      <c r="Q90" s="122"/>
      <c r="R90" s="122"/>
      <c r="S90" s="123"/>
    </row>
    <row r="91" spans="1:19" ht="30" customHeight="1" thickBot="1" x14ac:dyDescent="0.2">
      <c r="A91" s="1"/>
      <c r="B91" s="124"/>
      <c r="C91" s="125"/>
      <c r="D91" s="125"/>
      <c r="E91" s="125"/>
      <c r="F91" s="125"/>
      <c r="G91" s="125"/>
      <c r="H91" s="125"/>
      <c r="I91" s="125"/>
      <c r="J91" s="125"/>
      <c r="K91" s="126"/>
      <c r="L91" s="127"/>
      <c r="M91" s="128"/>
      <c r="N91" s="129"/>
      <c r="O91" s="130"/>
      <c r="P91" s="130"/>
      <c r="Q91" s="130"/>
      <c r="R91" s="130"/>
      <c r="S91" s="131"/>
    </row>
    <row r="92" spans="1:19" ht="16.5" customHeight="1" x14ac:dyDescent="0.15">
      <c r="A92" s="1"/>
      <c r="B92" s="72"/>
      <c r="C92" s="72"/>
      <c r="D92" s="72"/>
      <c r="E92" s="72"/>
      <c r="F92" s="72"/>
      <c r="G92" s="72"/>
      <c r="H92" s="72"/>
      <c r="I92" s="72"/>
      <c r="J92" s="72"/>
      <c r="K92" s="72"/>
      <c r="L92" s="73"/>
      <c r="M92" s="73"/>
      <c r="N92" s="74"/>
      <c r="O92" s="74"/>
      <c r="P92" s="74"/>
      <c r="Q92" s="74"/>
      <c r="R92" s="88"/>
      <c r="S92" s="88"/>
    </row>
    <row r="93" spans="1:19" ht="16.5" customHeight="1" x14ac:dyDescent="0.15">
      <c r="A93" s="1"/>
      <c r="B93" s="72"/>
      <c r="C93" s="72"/>
      <c r="D93" s="72"/>
      <c r="E93" s="72"/>
      <c r="F93" s="72"/>
      <c r="G93" s="72"/>
      <c r="H93" s="72"/>
      <c r="I93" s="72"/>
      <c r="J93" s="72"/>
      <c r="K93" s="72"/>
      <c r="L93" s="73"/>
      <c r="M93" s="73"/>
      <c r="N93" s="74"/>
      <c r="O93" s="74"/>
      <c r="P93" s="74"/>
      <c r="Q93" s="74"/>
      <c r="R93" s="88"/>
      <c r="S93" s="88"/>
    </row>
    <row r="94" spans="1:19" ht="16.5" customHeight="1" x14ac:dyDescent="0.15">
      <c r="A94" s="1"/>
      <c r="B94" s="19"/>
      <c r="C94" s="132">
        <f ca="1">TODAY()</f>
        <v>46106</v>
      </c>
      <c r="D94" s="132"/>
      <c r="E94" s="132"/>
      <c r="F94" s="132"/>
      <c r="G94" s="132"/>
      <c r="H94" s="132"/>
      <c r="I94" s="133" t="s">
        <v>1960</v>
      </c>
      <c r="J94" s="133"/>
      <c r="K94" s="133"/>
      <c r="L94" s="133"/>
      <c r="M94" s="133"/>
      <c r="N94" s="133"/>
      <c r="O94" s="133"/>
      <c r="P94" s="133"/>
      <c r="Q94" s="133"/>
      <c r="R94" s="133"/>
      <c r="S94" s="133"/>
    </row>
    <row r="95" spans="1:19" ht="16.5" customHeight="1" x14ac:dyDescent="0.15">
      <c r="A95" s="1"/>
      <c r="B95" s="18"/>
      <c r="C95" s="18"/>
      <c r="D95" s="18"/>
      <c r="E95" s="134" t="s">
        <v>1961</v>
      </c>
      <c r="F95" s="134"/>
      <c r="G95" s="134"/>
      <c r="H95" s="135">
        <f>H55</f>
        <v>0</v>
      </c>
      <c r="I95" s="135"/>
      <c r="J95" s="135"/>
      <c r="K95" s="135"/>
      <c r="L95" s="135"/>
      <c r="M95" s="135"/>
      <c r="N95" s="135"/>
      <c r="O95" s="135"/>
      <c r="P95" s="135"/>
      <c r="Q95" s="135"/>
      <c r="R95" s="135"/>
      <c r="S95" s="135"/>
    </row>
    <row r="96" spans="1:19" ht="16.5" customHeight="1" x14ac:dyDescent="0.15">
      <c r="A96" s="1"/>
      <c r="E96" s="113"/>
      <c r="F96" s="113"/>
      <c r="G96" s="113"/>
      <c r="H96" s="136"/>
      <c r="I96" s="136"/>
      <c r="J96" s="136"/>
      <c r="K96" s="136"/>
      <c r="L96" s="136"/>
      <c r="M96" s="136"/>
      <c r="N96" s="136"/>
      <c r="O96" s="136"/>
      <c r="P96" s="136"/>
      <c r="Q96" s="136"/>
      <c r="R96" s="136"/>
      <c r="S96" s="136"/>
    </row>
    <row r="97" spans="1:19" ht="16.5" customHeight="1" x14ac:dyDescent="0.15">
      <c r="A97" s="1"/>
      <c r="B97" s="1"/>
      <c r="C97" s="1"/>
      <c r="D97" s="1"/>
      <c r="E97" s="112" t="s">
        <v>1962</v>
      </c>
      <c r="F97" s="112"/>
      <c r="G97" s="112"/>
      <c r="H97" s="114">
        <f>H57</f>
        <v>0</v>
      </c>
      <c r="I97" s="114"/>
      <c r="J97" s="114"/>
      <c r="K97" s="114"/>
      <c r="L97" s="114"/>
      <c r="M97" s="114"/>
      <c r="N97" s="114"/>
      <c r="O97" s="114"/>
      <c r="P97" s="114"/>
      <c r="Q97" s="114"/>
      <c r="R97" s="114"/>
      <c r="S97" s="114"/>
    </row>
    <row r="98" spans="1:19" ht="16.5" customHeight="1" x14ac:dyDescent="0.15">
      <c r="A98" s="1"/>
      <c r="B98" s="1"/>
      <c r="C98" s="1"/>
      <c r="D98" s="1"/>
      <c r="E98" s="113"/>
      <c r="F98" s="113"/>
      <c r="G98" s="113"/>
      <c r="H98" s="115"/>
      <c r="I98" s="115"/>
      <c r="J98" s="115"/>
      <c r="K98" s="115"/>
      <c r="L98" s="115"/>
      <c r="M98" s="115"/>
      <c r="N98" s="115"/>
      <c r="O98" s="115"/>
      <c r="P98" s="115"/>
      <c r="Q98" s="115"/>
      <c r="R98" s="115"/>
      <c r="S98" s="115"/>
    </row>
    <row r="99" spans="1:19" ht="16.5" customHeight="1" x14ac:dyDescent="0.15">
      <c r="A99" s="69"/>
      <c r="B99" s="1"/>
      <c r="C99" s="1"/>
      <c r="D99" s="1"/>
      <c r="E99" s="112" t="s">
        <v>1963</v>
      </c>
      <c r="F99" s="112"/>
      <c r="G99" s="112"/>
      <c r="H99" s="114">
        <f>H59</f>
        <v>0</v>
      </c>
      <c r="I99" s="114"/>
      <c r="J99" s="114"/>
      <c r="K99" s="114"/>
      <c r="L99" s="114"/>
      <c r="M99" s="114"/>
      <c r="N99" s="114"/>
      <c r="O99" s="114"/>
      <c r="P99" s="114"/>
      <c r="Q99" s="114"/>
      <c r="R99" s="114"/>
      <c r="S99" s="114"/>
    </row>
    <row r="100" spans="1:19" ht="16.5" customHeight="1" x14ac:dyDescent="0.15">
      <c r="A100" s="69"/>
      <c r="B100" s="1"/>
      <c r="C100" s="1"/>
      <c r="D100" s="1"/>
      <c r="E100" s="113"/>
      <c r="F100" s="113"/>
      <c r="G100" s="113"/>
      <c r="H100" s="115"/>
      <c r="I100" s="115"/>
      <c r="J100" s="115"/>
      <c r="K100" s="115"/>
      <c r="L100" s="115"/>
      <c r="M100" s="115"/>
      <c r="N100" s="115"/>
      <c r="O100" s="115"/>
      <c r="P100" s="115"/>
      <c r="Q100" s="115"/>
      <c r="R100" s="115"/>
      <c r="S100" s="115"/>
    </row>
    <row r="101" spans="1:19" ht="16.5" customHeight="1" x14ac:dyDescent="0.15">
      <c r="A101" s="69"/>
      <c r="B101" s="86"/>
      <c r="C101" s="86"/>
      <c r="D101" s="86"/>
      <c r="E101" s="86"/>
      <c r="F101" s="86"/>
      <c r="G101" s="86"/>
      <c r="H101" s="86"/>
      <c r="I101" s="70"/>
      <c r="J101" s="87"/>
      <c r="K101" s="87"/>
      <c r="L101" s="1"/>
      <c r="M101" s="35"/>
      <c r="N101" s="35"/>
      <c r="O101" s="35"/>
      <c r="P101" s="34"/>
      <c r="Q101" s="34"/>
      <c r="R101" s="34"/>
      <c r="S101" s="69"/>
    </row>
  </sheetData>
  <mergeCells count="181">
    <mergeCell ref="B19:K19"/>
    <mergeCell ref="L15:M15"/>
    <mergeCell ref="N21:P21"/>
    <mergeCell ref="B38:K38"/>
    <mergeCell ref="L38:M38"/>
    <mergeCell ref="N38:S38"/>
    <mergeCell ref="B39:K39"/>
    <mergeCell ref="L39:M39"/>
    <mergeCell ref="N39:S39"/>
    <mergeCell ref="B41:K41"/>
    <mergeCell ref="L41:M41"/>
    <mergeCell ref="N41:S41"/>
    <mergeCell ref="B42:K42"/>
    <mergeCell ref="L42:M42"/>
    <mergeCell ref="N42:S42"/>
    <mergeCell ref="B43:K43"/>
    <mergeCell ref="L43:M43"/>
    <mergeCell ref="N43:S43"/>
    <mergeCell ref="U7:AB16"/>
    <mergeCell ref="B3:Q3"/>
    <mergeCell ref="R3:S3"/>
    <mergeCell ref="U5:V5"/>
    <mergeCell ref="L7:M7"/>
    <mergeCell ref="L5:M5"/>
    <mergeCell ref="B9:K9"/>
    <mergeCell ref="L9:M9"/>
    <mergeCell ref="N9:S9"/>
    <mergeCell ref="B10:K10"/>
    <mergeCell ref="L10:M10"/>
    <mergeCell ref="N10:S10"/>
    <mergeCell ref="B11:K11"/>
    <mergeCell ref="L11:M11"/>
    <mergeCell ref="N11:S11"/>
    <mergeCell ref="B12:K12"/>
    <mergeCell ref="L12:M12"/>
    <mergeCell ref="N12:S12"/>
    <mergeCell ref="B13:K13"/>
    <mergeCell ref="L13:M13"/>
    <mergeCell ref="N13:S13"/>
    <mergeCell ref="L16:M16"/>
    <mergeCell ref="B16:K16"/>
    <mergeCell ref="B40:K40"/>
    <mergeCell ref="B20:K20"/>
    <mergeCell ref="B5:K5"/>
    <mergeCell ref="N5:S5"/>
    <mergeCell ref="N6:S6"/>
    <mergeCell ref="N7:S7"/>
    <mergeCell ref="N8:S8"/>
    <mergeCell ref="N14:S14"/>
    <mergeCell ref="N15:S15"/>
    <mergeCell ref="N16:S16"/>
    <mergeCell ref="N17:S17"/>
    <mergeCell ref="N18:S18"/>
    <mergeCell ref="N19:S19"/>
    <mergeCell ref="N20:S20"/>
    <mergeCell ref="B6:K6"/>
    <mergeCell ref="B7:K7"/>
    <mergeCell ref="L20:M20"/>
    <mergeCell ref="C23:H23"/>
    <mergeCell ref="L40:M40"/>
    <mergeCell ref="N40:S40"/>
    <mergeCell ref="L8:M8"/>
    <mergeCell ref="L14:M14"/>
    <mergeCell ref="B17:K17"/>
    <mergeCell ref="B18:K18"/>
    <mergeCell ref="B1:S2"/>
    <mergeCell ref="B32:S33"/>
    <mergeCell ref="B34:Q34"/>
    <mergeCell ref="R34:S34"/>
    <mergeCell ref="B36:K36"/>
    <mergeCell ref="L36:M36"/>
    <mergeCell ref="N36:S36"/>
    <mergeCell ref="B37:K37"/>
    <mergeCell ref="L37:M37"/>
    <mergeCell ref="N37:S37"/>
    <mergeCell ref="I23:S23"/>
    <mergeCell ref="L18:M18"/>
    <mergeCell ref="L6:M6"/>
    <mergeCell ref="L19:M19"/>
    <mergeCell ref="E24:G25"/>
    <mergeCell ref="H24:S25"/>
    <mergeCell ref="E26:G27"/>
    <mergeCell ref="H26:S27"/>
    <mergeCell ref="E28:G29"/>
    <mergeCell ref="B8:K8"/>
    <mergeCell ref="B14:K14"/>
    <mergeCell ref="B15:K15"/>
    <mergeCell ref="H28:S29"/>
    <mergeCell ref="L17:M17"/>
    <mergeCell ref="B44:K44"/>
    <mergeCell ref="L44:M44"/>
    <mergeCell ref="N44:S44"/>
    <mergeCell ref="B45:K45"/>
    <mergeCell ref="L45:M45"/>
    <mergeCell ref="N45:S45"/>
    <mergeCell ref="B49:K49"/>
    <mergeCell ref="L49:M49"/>
    <mergeCell ref="N49:S49"/>
    <mergeCell ref="B46:K46"/>
    <mergeCell ref="L46:M46"/>
    <mergeCell ref="N46:S46"/>
    <mergeCell ref="B47:K47"/>
    <mergeCell ref="L47:M47"/>
    <mergeCell ref="N47:S47"/>
    <mergeCell ref="B48:K48"/>
    <mergeCell ref="L48:M48"/>
    <mergeCell ref="N48:S48"/>
    <mergeCell ref="B50:K50"/>
    <mergeCell ref="L50:M50"/>
    <mergeCell ref="N50:S50"/>
    <mergeCell ref="B51:K51"/>
    <mergeCell ref="L51:M51"/>
    <mergeCell ref="N51:S51"/>
    <mergeCell ref="B62:S71"/>
    <mergeCell ref="B72:S73"/>
    <mergeCell ref="B74:Q74"/>
    <mergeCell ref="R74:S74"/>
    <mergeCell ref="C54:H54"/>
    <mergeCell ref="I54:S54"/>
    <mergeCell ref="E55:G56"/>
    <mergeCell ref="H55:S56"/>
    <mergeCell ref="E57:G58"/>
    <mergeCell ref="H57:S58"/>
    <mergeCell ref="E59:G60"/>
    <mergeCell ref="H59:S60"/>
    <mergeCell ref="B76:K76"/>
    <mergeCell ref="L76:M76"/>
    <mergeCell ref="N76:S76"/>
    <mergeCell ref="B77:K77"/>
    <mergeCell ref="L77:M77"/>
    <mergeCell ref="N77:S77"/>
    <mergeCell ref="B83:K83"/>
    <mergeCell ref="L83:M83"/>
    <mergeCell ref="N83:S83"/>
    <mergeCell ref="B78:K78"/>
    <mergeCell ref="L78:M78"/>
    <mergeCell ref="N78:S78"/>
    <mergeCell ref="B79:K79"/>
    <mergeCell ref="L79:M79"/>
    <mergeCell ref="N79:S79"/>
    <mergeCell ref="B80:K80"/>
    <mergeCell ref="L80:M80"/>
    <mergeCell ref="N80:S80"/>
    <mergeCell ref="B81:K81"/>
    <mergeCell ref="L81:M81"/>
    <mergeCell ref="N81:S81"/>
    <mergeCell ref="B82:K82"/>
    <mergeCell ref="L82:M82"/>
    <mergeCell ref="N82:S82"/>
    <mergeCell ref="B84:K84"/>
    <mergeCell ref="L84:M84"/>
    <mergeCell ref="N84:S84"/>
    <mergeCell ref="B85:K85"/>
    <mergeCell ref="L85:M85"/>
    <mergeCell ref="N85:S85"/>
    <mergeCell ref="B86:K86"/>
    <mergeCell ref="L86:M86"/>
    <mergeCell ref="N86:S86"/>
    <mergeCell ref="B87:K87"/>
    <mergeCell ref="L87:M87"/>
    <mergeCell ref="N87:S87"/>
    <mergeCell ref="B88:K88"/>
    <mergeCell ref="L88:M88"/>
    <mergeCell ref="N88:S88"/>
    <mergeCell ref="B89:K89"/>
    <mergeCell ref="L89:M89"/>
    <mergeCell ref="N89:S89"/>
    <mergeCell ref="E97:G98"/>
    <mergeCell ref="H97:S98"/>
    <mergeCell ref="E99:G100"/>
    <mergeCell ref="H99:S100"/>
    <mergeCell ref="B90:K90"/>
    <mergeCell ref="L90:M90"/>
    <mergeCell ref="N90:S90"/>
    <mergeCell ref="B91:K91"/>
    <mergeCell ref="L91:M91"/>
    <mergeCell ref="N91:S91"/>
    <mergeCell ref="C94:H94"/>
    <mergeCell ref="I94:S94"/>
    <mergeCell ref="E95:G96"/>
    <mergeCell ref="H95:S96"/>
  </mergeCells>
  <phoneticPr fontId="2"/>
  <conditionalFormatting sqref="R3:S3">
    <cfRule type="cellIs" dxfId="2" priority="46" stopIfTrue="1" operator="equal">
      <formula>""</formula>
    </cfRule>
  </conditionalFormatting>
  <conditionalFormatting sqref="R34:S34">
    <cfRule type="cellIs" dxfId="1" priority="2" stopIfTrue="1" operator="equal">
      <formula>""</formula>
    </cfRule>
  </conditionalFormatting>
  <conditionalFormatting sqref="R74:S74">
    <cfRule type="cellIs" dxfId="0" priority="1" stopIfTrue="1" operator="equal">
      <formula>""</formula>
    </cfRule>
  </conditionalFormatting>
  <dataValidations count="2">
    <dataValidation type="list" allowBlank="1" showInputMessage="1" showErrorMessage="1" sqref="R3:S3 R34:S34 R74:S74" xr:uid="{8D89602E-3CBB-4143-B7EC-EB6F66041905}">
      <formula1>"男子,女子"</formula1>
    </dataValidation>
    <dataValidation imeMode="hiragana" allowBlank="1" showInputMessage="1" showErrorMessage="1" sqref="D21:D22 D92:D93 F21:F22 B6:B20 F52:F53 D52:D53 B37:B51 F92:F93 B77:B91" xr:uid="{481D22D8-15B3-4129-99E5-EC4119F781A9}"/>
  </dataValidations>
  <printOptions horizontalCentered="1" verticalCentered="1"/>
  <pageMargins left="0.39370078740157477" right="0.19685039370078738" top="0.39370078740157477" bottom="0.19685039370078738" header="0.51181102362204722" footer="0.51181102362204722"/>
  <pageSetup paperSize="9" scale="108" orientation="portrait" blackAndWhite="1" horizontalDpi="4294967293" verticalDpi="4294967293" r:id="rId1"/>
  <rowBreaks count="2" manualBreakCount="2">
    <brk id="31" min="1" max="18" man="1"/>
    <brk id="71" min="1" max="1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S310"/>
  <sheetViews>
    <sheetView topLeftCell="A220" workbookViewId="0">
      <selection activeCell="I230" sqref="I230"/>
    </sheetView>
  </sheetViews>
  <sheetFormatPr defaultRowHeight="13.5" x14ac:dyDescent="0.15"/>
  <cols>
    <col min="1" max="1" width="8.125" style="27" customWidth="1"/>
    <col min="2" max="2" width="31.625" style="27" customWidth="1"/>
    <col min="3" max="3" width="17.25" bestFit="1" customWidth="1"/>
    <col min="4" max="4" width="17.25" customWidth="1"/>
    <col min="7" max="7" width="21.375" customWidth="1"/>
    <col min="8" max="8" width="11.5" style="10" customWidth="1"/>
    <col min="9" max="9" width="35.875" customWidth="1"/>
    <col min="10" max="10" width="15.875" style="10" customWidth="1"/>
    <col min="11" max="13" width="9" style="50" customWidth="1"/>
    <col min="17" max="19" width="9" style="10"/>
  </cols>
  <sheetData>
    <row r="1" spans="1:19" x14ac:dyDescent="0.15">
      <c r="B1" s="32" t="s">
        <v>6</v>
      </c>
      <c r="C1">
        <v>3</v>
      </c>
      <c r="D1">
        <v>4</v>
      </c>
      <c r="E1">
        <v>5</v>
      </c>
      <c r="F1">
        <v>6</v>
      </c>
      <c r="G1">
        <v>7</v>
      </c>
      <c r="H1">
        <v>8</v>
      </c>
      <c r="I1">
        <v>9</v>
      </c>
      <c r="J1">
        <v>10</v>
      </c>
      <c r="K1">
        <v>11</v>
      </c>
      <c r="L1">
        <v>12</v>
      </c>
      <c r="M1">
        <v>13</v>
      </c>
    </row>
    <row r="2" spans="1:19" x14ac:dyDescent="0.15">
      <c r="A2" s="27" t="s">
        <v>4</v>
      </c>
      <c r="B2" s="32" t="s">
        <v>7</v>
      </c>
      <c r="C2" t="s">
        <v>413</v>
      </c>
      <c r="D2" t="s">
        <v>482</v>
      </c>
      <c r="G2" t="s">
        <v>510</v>
      </c>
      <c r="H2" s="10" t="s">
        <v>684</v>
      </c>
      <c r="I2" s="10" t="s">
        <v>685</v>
      </c>
      <c r="J2" s="10" t="s">
        <v>686</v>
      </c>
      <c r="Q2" s="54" t="s">
        <v>1942</v>
      </c>
    </row>
    <row r="3" spans="1:19" x14ac:dyDescent="0.15">
      <c r="A3" s="27">
        <v>501</v>
      </c>
      <c r="B3" s="27" t="s">
        <v>183</v>
      </c>
      <c r="C3" s="7" t="s">
        <v>414</v>
      </c>
      <c r="D3" s="7" t="s">
        <v>483</v>
      </c>
      <c r="E3" s="7" t="s">
        <v>488</v>
      </c>
      <c r="F3" t="s">
        <v>496</v>
      </c>
      <c r="G3" t="str">
        <f>D3&amp;E3&amp;F3</f>
        <v>教育大天王寺校舎様</v>
      </c>
      <c r="H3" s="10" t="s">
        <v>687</v>
      </c>
      <c r="I3" t="s">
        <v>688</v>
      </c>
      <c r="J3" s="10" t="s">
        <v>689</v>
      </c>
      <c r="K3" s="50" t="s">
        <v>690</v>
      </c>
      <c r="L3" s="50" t="s">
        <v>691</v>
      </c>
      <c r="M3" s="50" t="s">
        <v>692</v>
      </c>
      <c r="O3" s="27"/>
      <c r="P3" s="27"/>
      <c r="Q3" s="53" t="s">
        <v>1939</v>
      </c>
      <c r="R3" s="53" t="s">
        <v>1940</v>
      </c>
      <c r="S3" s="53" t="s">
        <v>1940</v>
      </c>
    </row>
    <row r="4" spans="1:19" x14ac:dyDescent="0.15">
      <c r="A4" s="27">
        <v>502</v>
      </c>
      <c r="B4" s="27" t="s">
        <v>184</v>
      </c>
      <c r="C4" s="7" t="s">
        <v>415</v>
      </c>
      <c r="D4" s="7" t="s">
        <v>484</v>
      </c>
      <c r="E4" s="7" t="s">
        <v>488</v>
      </c>
      <c r="F4" t="s">
        <v>496</v>
      </c>
      <c r="G4" t="str">
        <f t="shared" ref="G4:G67" si="0">D4&amp;E4&amp;F4</f>
        <v>教育大池田校舎様</v>
      </c>
      <c r="H4" s="10" t="s">
        <v>693</v>
      </c>
      <c r="I4" t="s">
        <v>694</v>
      </c>
      <c r="J4" s="10" t="s">
        <v>695</v>
      </c>
      <c r="K4" s="50" t="s">
        <v>696</v>
      </c>
      <c r="L4" s="50" t="s">
        <v>697</v>
      </c>
      <c r="M4" s="50" t="s">
        <v>698</v>
      </c>
      <c r="O4" s="27"/>
      <c r="P4" s="27"/>
      <c r="Q4" s="53">
        <v>1</v>
      </c>
      <c r="R4" s="53">
        <f>IF(Q4="","",VLOOKUP(Q4,登録用データのコピー!$B$5:$V$89,14,FALSE))</f>
        <v>0</v>
      </c>
      <c r="S4" s="53" t="str">
        <f t="shared" ref="S4:S35" si="1">LEFT(R4,1)</f>
        <v>0</v>
      </c>
    </row>
    <row r="5" spans="1:19" x14ac:dyDescent="0.15">
      <c r="A5" s="27">
        <v>503</v>
      </c>
      <c r="B5" s="27" t="s">
        <v>185</v>
      </c>
      <c r="C5" s="7" t="s">
        <v>416</v>
      </c>
      <c r="D5" s="7" t="s">
        <v>486</v>
      </c>
      <c r="E5" s="7" t="s">
        <v>488</v>
      </c>
      <c r="F5" t="s">
        <v>496</v>
      </c>
      <c r="G5" t="str">
        <f t="shared" si="0"/>
        <v>教育大平野校舎様</v>
      </c>
      <c r="H5" s="10" t="s">
        <v>699</v>
      </c>
      <c r="I5" t="s">
        <v>700</v>
      </c>
      <c r="J5" s="10" t="s">
        <v>701</v>
      </c>
      <c r="K5" s="50" t="s">
        <v>690</v>
      </c>
      <c r="L5" s="50" t="s">
        <v>702</v>
      </c>
      <c r="M5" s="50" t="s">
        <v>703</v>
      </c>
      <c r="O5" s="27" t="s">
        <v>660</v>
      </c>
      <c r="P5" s="27" t="s">
        <v>499</v>
      </c>
      <c r="Q5" s="53">
        <v>2</v>
      </c>
      <c r="R5" s="53">
        <f>IF(Q5="","",VLOOKUP(Q5,登録用データのコピー!$B$5:$V$89,14,FALSE))</f>
        <v>0</v>
      </c>
      <c r="S5" s="53" t="str">
        <f t="shared" si="1"/>
        <v>0</v>
      </c>
    </row>
    <row r="6" spans="1:19" x14ac:dyDescent="0.15">
      <c r="A6" s="27">
        <v>504</v>
      </c>
      <c r="B6" s="27" t="s">
        <v>186</v>
      </c>
      <c r="C6" s="7" t="s">
        <v>8</v>
      </c>
      <c r="D6" s="7" t="s">
        <v>8</v>
      </c>
      <c r="E6" s="7" t="s">
        <v>485</v>
      </c>
      <c r="F6" t="s">
        <v>496</v>
      </c>
      <c r="G6" t="str">
        <f t="shared" si="0"/>
        <v>北野高校様</v>
      </c>
      <c r="H6" s="10" t="s">
        <v>704</v>
      </c>
      <c r="I6" t="s">
        <v>705</v>
      </c>
      <c r="J6" s="10" t="s">
        <v>706</v>
      </c>
      <c r="K6" s="50" t="s">
        <v>690</v>
      </c>
      <c r="L6" s="50" t="s">
        <v>707</v>
      </c>
      <c r="M6" s="50" t="s">
        <v>708</v>
      </c>
      <c r="O6" s="27" t="s">
        <v>661</v>
      </c>
      <c r="P6" s="27" t="s">
        <v>674</v>
      </c>
      <c r="Q6" s="53">
        <v>3</v>
      </c>
      <c r="R6" s="53">
        <f>IF(Q6="","",VLOOKUP(Q6,登録用データのコピー!$B$5:$V$89,14,FALSE))</f>
        <v>0</v>
      </c>
      <c r="S6" s="53" t="str">
        <f t="shared" si="1"/>
        <v>0</v>
      </c>
    </row>
    <row r="7" spans="1:19" x14ac:dyDescent="0.15">
      <c r="A7" s="27">
        <v>505</v>
      </c>
      <c r="B7" s="27" t="s">
        <v>187</v>
      </c>
      <c r="C7" s="7" t="s">
        <v>9</v>
      </c>
      <c r="D7" s="7" t="s">
        <v>9</v>
      </c>
      <c r="E7" s="7" t="s">
        <v>485</v>
      </c>
      <c r="F7" t="s">
        <v>496</v>
      </c>
      <c r="G7" t="str">
        <f t="shared" si="0"/>
        <v>東淀川高校様</v>
      </c>
      <c r="H7" s="10" t="s">
        <v>709</v>
      </c>
      <c r="I7" t="s">
        <v>710</v>
      </c>
      <c r="J7" s="10" t="s">
        <v>711</v>
      </c>
      <c r="K7" s="50" t="s">
        <v>690</v>
      </c>
      <c r="L7" s="50" t="s">
        <v>712</v>
      </c>
      <c r="M7" s="50" t="s">
        <v>713</v>
      </c>
      <c r="O7" s="27" t="s">
        <v>662</v>
      </c>
      <c r="P7" s="27" t="s">
        <v>675</v>
      </c>
      <c r="Q7" s="53">
        <v>4</v>
      </c>
      <c r="R7" s="53">
        <f>IF(Q7="","",VLOOKUP(Q7,登録用データのコピー!$B$5:$V$89,14,FALSE))</f>
        <v>0</v>
      </c>
      <c r="S7" s="53" t="str">
        <f t="shared" si="1"/>
        <v>0</v>
      </c>
    </row>
    <row r="8" spans="1:19" x14ac:dyDescent="0.15">
      <c r="A8" s="27">
        <v>506</v>
      </c>
      <c r="B8" s="27" t="s">
        <v>1946</v>
      </c>
      <c r="C8" t="s">
        <v>1947</v>
      </c>
      <c r="D8" t="s">
        <v>1948</v>
      </c>
      <c r="E8" s="7" t="s">
        <v>485</v>
      </c>
      <c r="F8" t="s">
        <v>496</v>
      </c>
      <c r="G8" t="str">
        <f t="shared" si="0"/>
        <v>北淀・淀川清流高校様</v>
      </c>
      <c r="H8" s="10" t="s">
        <v>714</v>
      </c>
      <c r="I8" t="s">
        <v>715</v>
      </c>
      <c r="J8" s="10" t="s">
        <v>716</v>
      </c>
      <c r="K8" s="50" t="s">
        <v>690</v>
      </c>
      <c r="L8" s="50" t="s">
        <v>717</v>
      </c>
      <c r="M8" s="50" t="s">
        <v>718</v>
      </c>
      <c r="O8" s="27"/>
      <c r="P8" s="27" t="s">
        <v>676</v>
      </c>
      <c r="Q8" s="53">
        <v>5</v>
      </c>
      <c r="R8" s="53">
        <f>IF(Q8="","",VLOOKUP(Q8,登録用データのコピー!$B$5:$V$89,14,FALSE))</f>
        <v>0</v>
      </c>
      <c r="S8" s="53" t="str">
        <f t="shared" si="1"/>
        <v>0</v>
      </c>
    </row>
    <row r="9" spans="1:19" x14ac:dyDescent="0.15">
      <c r="A9" s="27">
        <v>507</v>
      </c>
      <c r="B9" s="27" t="s">
        <v>188</v>
      </c>
      <c r="C9" s="7" t="s">
        <v>10</v>
      </c>
      <c r="D9" s="7" t="s">
        <v>10</v>
      </c>
      <c r="E9" s="7" t="s">
        <v>485</v>
      </c>
      <c r="F9" t="s">
        <v>496</v>
      </c>
      <c r="G9" t="str">
        <f t="shared" si="0"/>
        <v>柴島高校様</v>
      </c>
      <c r="H9" s="10" t="s">
        <v>719</v>
      </c>
      <c r="I9" t="s">
        <v>720</v>
      </c>
      <c r="J9" s="10" t="s">
        <v>721</v>
      </c>
      <c r="K9" s="50" t="s">
        <v>690</v>
      </c>
      <c r="L9" s="50" t="s">
        <v>722</v>
      </c>
      <c r="M9" s="50" t="s">
        <v>723</v>
      </c>
      <c r="O9" s="27"/>
      <c r="P9" s="27"/>
      <c r="Q9" s="53">
        <v>6</v>
      </c>
      <c r="R9" s="53">
        <f>IF(Q9="","",VLOOKUP(Q9,登録用データのコピー!$B$5:$V$89,14,FALSE))</f>
        <v>0</v>
      </c>
      <c r="S9" s="53" t="str">
        <f t="shared" si="1"/>
        <v>0</v>
      </c>
    </row>
    <row r="10" spans="1:19" x14ac:dyDescent="0.15">
      <c r="A10" s="27">
        <v>508</v>
      </c>
      <c r="C10" s="7"/>
      <c r="D10" s="7"/>
      <c r="E10" s="7"/>
      <c r="O10" s="27"/>
      <c r="P10" s="27"/>
      <c r="Q10" s="53">
        <v>7</v>
      </c>
      <c r="R10" s="53">
        <f>IF(Q10="","",VLOOKUP(Q10,登録用データのコピー!$B$5:$V$89,14,FALSE))</f>
        <v>0</v>
      </c>
      <c r="S10" s="53" t="str">
        <f t="shared" si="1"/>
        <v>0</v>
      </c>
    </row>
    <row r="11" spans="1:19" x14ac:dyDescent="0.15">
      <c r="A11" s="27">
        <v>509</v>
      </c>
      <c r="B11" s="27" t="s">
        <v>189</v>
      </c>
      <c r="C11" s="7" t="s">
        <v>11</v>
      </c>
      <c r="D11" s="7" t="s">
        <v>11</v>
      </c>
      <c r="E11" s="7" t="s">
        <v>485</v>
      </c>
      <c r="F11" t="s">
        <v>496</v>
      </c>
      <c r="G11" t="str">
        <f t="shared" si="0"/>
        <v>大手前高校様</v>
      </c>
      <c r="H11" s="10" t="s">
        <v>725</v>
      </c>
      <c r="I11" t="s">
        <v>726</v>
      </c>
      <c r="J11" s="10" t="s">
        <v>727</v>
      </c>
      <c r="K11" s="50" t="s">
        <v>690</v>
      </c>
      <c r="L11" s="50" t="s">
        <v>728</v>
      </c>
      <c r="M11" s="50" t="s">
        <v>729</v>
      </c>
      <c r="O11" s="50" t="s">
        <v>1943</v>
      </c>
      <c r="P11" s="27"/>
      <c r="Q11" s="53">
        <v>8</v>
      </c>
      <c r="R11" s="53">
        <f>IF(Q11="","",VLOOKUP(Q11,登録用データのコピー!$B$5:$V$89,14,FALSE))</f>
        <v>0</v>
      </c>
      <c r="S11" s="53" t="str">
        <f t="shared" si="1"/>
        <v>0</v>
      </c>
    </row>
    <row r="12" spans="1:19" x14ac:dyDescent="0.15">
      <c r="A12" s="27">
        <v>510</v>
      </c>
      <c r="B12" s="27" t="s">
        <v>190</v>
      </c>
      <c r="C12" s="7" t="s">
        <v>12</v>
      </c>
      <c r="D12" s="7" t="s">
        <v>12</v>
      </c>
      <c r="E12" s="7" t="s">
        <v>485</v>
      </c>
      <c r="F12" t="s">
        <v>496</v>
      </c>
      <c r="G12" t="str">
        <f t="shared" si="0"/>
        <v>港高校様</v>
      </c>
      <c r="H12" s="10" t="s">
        <v>730</v>
      </c>
      <c r="I12" t="s">
        <v>731</v>
      </c>
      <c r="J12" s="10" t="s">
        <v>732</v>
      </c>
      <c r="K12" s="50" t="s">
        <v>690</v>
      </c>
      <c r="L12" s="50" t="s">
        <v>733</v>
      </c>
      <c r="M12" s="50" t="s">
        <v>734</v>
      </c>
      <c r="O12" s="50" t="s">
        <v>1944</v>
      </c>
      <c r="P12" s="27"/>
      <c r="Q12" s="53">
        <v>9</v>
      </c>
      <c r="R12" s="53">
        <f>IF(Q12="","",VLOOKUP(Q12,登録用データのコピー!$B$5:$V$89,14,FALSE))</f>
        <v>0</v>
      </c>
      <c r="S12" s="53" t="str">
        <f t="shared" si="1"/>
        <v>0</v>
      </c>
    </row>
    <row r="13" spans="1:19" x14ac:dyDescent="0.15">
      <c r="A13" s="27">
        <v>511</v>
      </c>
      <c r="B13" s="27" t="s">
        <v>191</v>
      </c>
      <c r="C13" s="7" t="s">
        <v>13</v>
      </c>
      <c r="D13" s="7" t="s">
        <v>13</v>
      </c>
      <c r="E13" s="7" t="s">
        <v>485</v>
      </c>
      <c r="F13" t="s">
        <v>496</v>
      </c>
      <c r="G13" t="str">
        <f t="shared" si="0"/>
        <v>市岡高校様</v>
      </c>
      <c r="H13" s="10" t="s">
        <v>735</v>
      </c>
      <c r="I13" t="s">
        <v>736</v>
      </c>
      <c r="J13" s="10" t="s">
        <v>737</v>
      </c>
      <c r="K13" s="50" t="s">
        <v>690</v>
      </c>
      <c r="L13" s="50" t="s">
        <v>738</v>
      </c>
      <c r="M13" s="50" t="s">
        <v>739</v>
      </c>
      <c r="O13" s="50" t="s">
        <v>1945</v>
      </c>
      <c r="P13" s="27"/>
      <c r="Q13" s="53">
        <v>10</v>
      </c>
      <c r="R13" s="53">
        <f>IF(Q13="","",VLOOKUP(Q13,登録用データのコピー!$B$5:$V$89,14,FALSE))</f>
        <v>0</v>
      </c>
      <c r="S13" s="53" t="str">
        <f t="shared" si="1"/>
        <v>0</v>
      </c>
    </row>
    <row r="14" spans="1:19" x14ac:dyDescent="0.15">
      <c r="A14" s="27">
        <v>512</v>
      </c>
      <c r="B14" s="27" t="s">
        <v>1910</v>
      </c>
      <c r="C14" t="s">
        <v>1911</v>
      </c>
      <c r="D14" t="s">
        <v>1912</v>
      </c>
      <c r="E14" s="7" t="s">
        <v>485</v>
      </c>
      <c r="F14" t="s">
        <v>496</v>
      </c>
      <c r="G14" t="str">
        <f t="shared" si="0"/>
        <v>大正白陵高校様</v>
      </c>
      <c r="H14" s="10" t="s">
        <v>740</v>
      </c>
      <c r="I14" t="s">
        <v>741</v>
      </c>
      <c r="J14" s="10" t="s">
        <v>742</v>
      </c>
      <c r="K14" s="50" t="s">
        <v>690</v>
      </c>
      <c r="L14" s="50" t="s">
        <v>743</v>
      </c>
      <c r="M14" s="50" t="s">
        <v>744</v>
      </c>
      <c r="O14" s="27"/>
      <c r="P14" s="27"/>
      <c r="Q14" s="53">
        <v>11</v>
      </c>
      <c r="R14" s="53">
        <f>IF(Q14="","",VLOOKUP(Q14,登録用データのコピー!$B$5:$V$89,14,FALSE))</f>
        <v>0</v>
      </c>
      <c r="S14" s="53" t="str">
        <f t="shared" si="1"/>
        <v>0</v>
      </c>
    </row>
    <row r="15" spans="1:19" x14ac:dyDescent="0.15">
      <c r="A15" s="27">
        <v>513</v>
      </c>
      <c r="B15" s="27" t="s">
        <v>192</v>
      </c>
      <c r="C15" s="7" t="s">
        <v>14</v>
      </c>
      <c r="D15" s="7" t="s">
        <v>14</v>
      </c>
      <c r="E15" s="7" t="s">
        <v>485</v>
      </c>
      <c r="F15" t="s">
        <v>496</v>
      </c>
      <c r="G15" t="str">
        <f t="shared" si="0"/>
        <v>大正高校様</v>
      </c>
      <c r="H15" s="10" t="s">
        <v>740</v>
      </c>
      <c r="I15" t="s">
        <v>745</v>
      </c>
      <c r="J15" s="10" t="s">
        <v>746</v>
      </c>
      <c r="K15" s="50" t="s">
        <v>690</v>
      </c>
      <c r="L15" s="50" t="s">
        <v>747</v>
      </c>
      <c r="M15" s="50" t="s">
        <v>748</v>
      </c>
      <c r="O15" s="27"/>
      <c r="P15" s="27"/>
      <c r="Q15" s="53">
        <v>12</v>
      </c>
      <c r="R15" s="53">
        <f>IF(Q15="","",VLOOKUP(Q15,登録用データのコピー!$B$5:$V$89,14,FALSE))</f>
        <v>0</v>
      </c>
      <c r="S15" s="53" t="str">
        <f t="shared" si="1"/>
        <v>0</v>
      </c>
    </row>
    <row r="16" spans="1:19" x14ac:dyDescent="0.15">
      <c r="A16" s="27">
        <v>514</v>
      </c>
      <c r="B16" s="27" t="s">
        <v>193</v>
      </c>
      <c r="C16" s="7" t="s">
        <v>15</v>
      </c>
      <c r="D16" s="7" t="s">
        <v>15</v>
      </c>
      <c r="E16" s="7" t="s">
        <v>485</v>
      </c>
      <c r="F16" t="s">
        <v>496</v>
      </c>
      <c r="G16" t="str">
        <f t="shared" si="0"/>
        <v>清水谷高校様</v>
      </c>
      <c r="H16" s="10" t="s">
        <v>749</v>
      </c>
      <c r="I16" t="s">
        <v>750</v>
      </c>
      <c r="J16" s="10" t="s">
        <v>751</v>
      </c>
      <c r="K16" s="50" t="s">
        <v>690</v>
      </c>
      <c r="L16" s="50" t="s">
        <v>752</v>
      </c>
      <c r="M16" s="50" t="s">
        <v>753</v>
      </c>
      <c r="O16" s="27"/>
      <c r="P16" s="27"/>
      <c r="Q16" s="53">
        <v>13</v>
      </c>
      <c r="R16" s="53">
        <f>IF(Q16="","",VLOOKUP(Q16,登録用データのコピー!$B$5:$V$89,14,FALSE))</f>
        <v>0</v>
      </c>
      <c r="S16" s="53" t="str">
        <f t="shared" si="1"/>
        <v>0</v>
      </c>
    </row>
    <row r="17" spans="1:19" x14ac:dyDescent="0.15">
      <c r="A17" s="27">
        <v>515</v>
      </c>
      <c r="B17" s="27" t="s">
        <v>194</v>
      </c>
      <c r="C17" s="7" t="s">
        <v>16</v>
      </c>
      <c r="D17" s="7" t="s">
        <v>16</v>
      </c>
      <c r="E17" s="7" t="s">
        <v>485</v>
      </c>
      <c r="F17" t="s">
        <v>496</v>
      </c>
      <c r="G17" t="str">
        <f t="shared" si="0"/>
        <v>高津高校様</v>
      </c>
      <c r="H17" s="10" t="s">
        <v>754</v>
      </c>
      <c r="I17" t="s">
        <v>755</v>
      </c>
      <c r="J17" s="10" t="s">
        <v>756</v>
      </c>
      <c r="K17" s="50" t="s">
        <v>690</v>
      </c>
      <c r="L17" s="50" t="s">
        <v>757</v>
      </c>
      <c r="M17" s="50" t="s">
        <v>758</v>
      </c>
      <c r="O17" s="27"/>
      <c r="P17" s="27"/>
      <c r="Q17" s="53">
        <v>14</v>
      </c>
      <c r="R17" s="53">
        <f>IF(Q17="","",VLOOKUP(Q17,登録用データのコピー!$B$5:$V$89,14,FALSE))</f>
        <v>0</v>
      </c>
      <c r="S17" s="53" t="str">
        <f t="shared" si="1"/>
        <v>0</v>
      </c>
    </row>
    <row r="18" spans="1:19" x14ac:dyDescent="0.15">
      <c r="A18" s="27">
        <v>516</v>
      </c>
      <c r="B18" s="27" t="s">
        <v>195</v>
      </c>
      <c r="C18" s="7" t="s">
        <v>17</v>
      </c>
      <c r="D18" s="7" t="s">
        <v>17</v>
      </c>
      <c r="E18" s="7" t="s">
        <v>485</v>
      </c>
      <c r="F18" t="s">
        <v>496</v>
      </c>
      <c r="G18" t="str">
        <f t="shared" si="0"/>
        <v>夕陽丘高校様</v>
      </c>
      <c r="H18" s="10" t="s">
        <v>759</v>
      </c>
      <c r="I18" t="s">
        <v>760</v>
      </c>
      <c r="J18" s="10" t="s">
        <v>761</v>
      </c>
      <c r="K18" s="50" t="s">
        <v>690</v>
      </c>
      <c r="L18" s="50" t="s">
        <v>762</v>
      </c>
      <c r="M18" s="50" t="s">
        <v>763</v>
      </c>
      <c r="O18" s="27"/>
      <c r="P18" s="27"/>
      <c r="Q18" s="53">
        <v>15</v>
      </c>
      <c r="R18" s="53">
        <f>IF(Q18="","",VLOOKUP(Q18,登録用データのコピー!$B$5:$V$89,14,FALSE))</f>
        <v>0</v>
      </c>
      <c r="S18" s="53" t="str">
        <f t="shared" si="1"/>
        <v>0</v>
      </c>
    </row>
    <row r="19" spans="1:19" x14ac:dyDescent="0.15">
      <c r="A19" s="27">
        <v>517</v>
      </c>
      <c r="B19" s="27" t="s">
        <v>196</v>
      </c>
      <c r="C19" s="7" t="s">
        <v>18</v>
      </c>
      <c r="D19" s="7" t="s">
        <v>18</v>
      </c>
      <c r="E19" s="7" t="s">
        <v>485</v>
      </c>
      <c r="F19" t="s">
        <v>496</v>
      </c>
      <c r="G19" t="str">
        <f t="shared" si="0"/>
        <v>今宮高校様</v>
      </c>
      <c r="H19" s="10" t="s">
        <v>764</v>
      </c>
      <c r="I19" t="s">
        <v>765</v>
      </c>
      <c r="J19" s="10" t="s">
        <v>766</v>
      </c>
      <c r="K19" s="50" t="s">
        <v>690</v>
      </c>
      <c r="L19" s="50" t="s">
        <v>767</v>
      </c>
      <c r="M19" s="50" t="s">
        <v>768</v>
      </c>
      <c r="O19" s="27"/>
      <c r="P19" s="27"/>
      <c r="Q19" s="53">
        <v>16</v>
      </c>
      <c r="R19" s="53">
        <f>IF(Q19="","",VLOOKUP(Q19,登録用データのコピー!$B$5:$V$89,14,FALSE))</f>
        <v>0</v>
      </c>
      <c r="S19" s="53" t="str">
        <f t="shared" si="1"/>
        <v>0</v>
      </c>
    </row>
    <row r="20" spans="1:19" x14ac:dyDescent="0.15">
      <c r="A20" s="27">
        <v>518</v>
      </c>
      <c r="B20" s="27" t="s">
        <v>197</v>
      </c>
      <c r="C20" s="7" t="s">
        <v>19</v>
      </c>
      <c r="D20" s="7" t="s">
        <v>19</v>
      </c>
      <c r="E20" s="7" t="s">
        <v>485</v>
      </c>
      <c r="F20" t="s">
        <v>496</v>
      </c>
      <c r="G20" t="str">
        <f t="shared" si="0"/>
        <v>勝山高校様</v>
      </c>
      <c r="H20" s="10" t="s">
        <v>769</v>
      </c>
      <c r="I20" t="s">
        <v>770</v>
      </c>
      <c r="J20" s="10" t="s">
        <v>771</v>
      </c>
      <c r="K20" s="50" t="s">
        <v>690</v>
      </c>
      <c r="L20" s="50" t="s">
        <v>772</v>
      </c>
      <c r="M20" s="50" t="s">
        <v>773</v>
      </c>
      <c r="O20" s="27"/>
      <c r="P20" s="27"/>
      <c r="Q20" s="53">
        <v>17</v>
      </c>
      <c r="R20" s="53">
        <f>IF(Q20="","",VLOOKUP(Q20,登録用データのコピー!$B$5:$V$89,14,FALSE))</f>
        <v>0</v>
      </c>
      <c r="S20" s="53" t="str">
        <f t="shared" si="1"/>
        <v>0</v>
      </c>
    </row>
    <row r="21" spans="1:19" x14ac:dyDescent="0.15">
      <c r="A21" s="27">
        <v>519</v>
      </c>
      <c r="B21" s="27" t="s">
        <v>198</v>
      </c>
      <c r="C21" s="7" t="s">
        <v>20</v>
      </c>
      <c r="D21" s="7" t="s">
        <v>20</v>
      </c>
      <c r="E21" s="7" t="s">
        <v>485</v>
      </c>
      <c r="F21" t="s">
        <v>496</v>
      </c>
      <c r="G21" t="str">
        <f t="shared" si="0"/>
        <v>旭高校様</v>
      </c>
      <c r="H21" s="10" t="s">
        <v>774</v>
      </c>
      <c r="I21" t="s">
        <v>775</v>
      </c>
      <c r="J21" s="10" t="s">
        <v>776</v>
      </c>
      <c r="K21" s="50" t="s">
        <v>690</v>
      </c>
      <c r="L21" s="50" t="s">
        <v>777</v>
      </c>
      <c r="M21" s="50" t="s">
        <v>778</v>
      </c>
      <c r="O21" s="27"/>
      <c r="P21" s="27"/>
      <c r="Q21" s="53">
        <v>18</v>
      </c>
      <c r="R21" s="53">
        <f>IF(Q21="","",VLOOKUP(Q21,登録用データのコピー!$B$5:$V$89,14,FALSE))</f>
        <v>0</v>
      </c>
      <c r="S21" s="53" t="str">
        <f t="shared" si="1"/>
        <v>0</v>
      </c>
    </row>
    <row r="22" spans="1:19" x14ac:dyDescent="0.15">
      <c r="A22" s="27">
        <v>520</v>
      </c>
      <c r="B22" s="27" t="s">
        <v>199</v>
      </c>
      <c r="C22" s="7" t="s">
        <v>21</v>
      </c>
      <c r="D22" s="7" t="s">
        <v>21</v>
      </c>
      <c r="E22" s="7" t="s">
        <v>485</v>
      </c>
      <c r="F22" t="s">
        <v>496</v>
      </c>
      <c r="G22" t="str">
        <f t="shared" si="0"/>
        <v>茨田高校様</v>
      </c>
      <c r="H22" s="10" t="s">
        <v>779</v>
      </c>
      <c r="I22" t="s">
        <v>780</v>
      </c>
      <c r="J22" s="10" t="s">
        <v>781</v>
      </c>
      <c r="K22" s="50" t="s">
        <v>690</v>
      </c>
      <c r="L22" s="50" t="s">
        <v>782</v>
      </c>
      <c r="M22" s="50" t="s">
        <v>783</v>
      </c>
      <c r="O22" s="27"/>
      <c r="P22" s="27"/>
      <c r="Q22" s="53">
        <v>19</v>
      </c>
      <c r="R22" s="53">
        <f>IF(Q22="","",VLOOKUP(Q22,登録用データのコピー!$B$5:$V$89,14,FALSE))</f>
        <v>0</v>
      </c>
      <c r="S22" s="53" t="str">
        <f t="shared" si="1"/>
        <v>0</v>
      </c>
    </row>
    <row r="23" spans="1:19" x14ac:dyDescent="0.15">
      <c r="A23" s="27">
        <v>521</v>
      </c>
      <c r="B23" s="27" t="s">
        <v>200</v>
      </c>
      <c r="C23" s="7" t="s">
        <v>22</v>
      </c>
      <c r="D23" s="7" t="s">
        <v>22</v>
      </c>
      <c r="E23" s="7" t="s">
        <v>485</v>
      </c>
      <c r="F23" t="s">
        <v>496</v>
      </c>
      <c r="G23" t="str">
        <f t="shared" si="0"/>
        <v>天王寺高校様</v>
      </c>
      <c r="H23" s="10" t="s">
        <v>784</v>
      </c>
      <c r="I23" t="s">
        <v>785</v>
      </c>
      <c r="J23" s="10" t="s">
        <v>786</v>
      </c>
      <c r="K23" s="50" t="s">
        <v>690</v>
      </c>
      <c r="L23" s="50" t="s">
        <v>787</v>
      </c>
      <c r="M23" s="50" t="s">
        <v>788</v>
      </c>
      <c r="O23" s="27"/>
      <c r="P23" s="27"/>
      <c r="Q23" s="53">
        <v>20</v>
      </c>
      <c r="R23" s="53">
        <f>IF(Q23="","",VLOOKUP(Q23,登録用データのコピー!$B$5:$V$89,14,FALSE))</f>
        <v>0</v>
      </c>
      <c r="S23" s="53" t="str">
        <f t="shared" si="1"/>
        <v>0</v>
      </c>
    </row>
    <row r="24" spans="1:19" x14ac:dyDescent="0.15">
      <c r="A24" s="27">
        <v>522</v>
      </c>
      <c r="B24" s="27" t="s">
        <v>201</v>
      </c>
      <c r="C24" s="7" t="s">
        <v>23</v>
      </c>
      <c r="D24" s="7" t="s">
        <v>23</v>
      </c>
      <c r="E24" s="7" t="s">
        <v>485</v>
      </c>
      <c r="F24" t="s">
        <v>496</v>
      </c>
      <c r="G24" t="str">
        <f t="shared" si="0"/>
        <v>阿倍野高校様</v>
      </c>
      <c r="H24" s="10" t="s">
        <v>789</v>
      </c>
      <c r="I24" t="s">
        <v>790</v>
      </c>
      <c r="J24" s="10" t="s">
        <v>791</v>
      </c>
      <c r="K24" s="50" t="s">
        <v>690</v>
      </c>
      <c r="L24" s="50" t="s">
        <v>792</v>
      </c>
      <c r="M24" s="50" t="s">
        <v>793</v>
      </c>
      <c r="O24" s="27"/>
      <c r="P24" s="27"/>
      <c r="Q24" s="53">
        <v>21</v>
      </c>
      <c r="R24" s="53">
        <f>IF(Q24="","",VLOOKUP(Q24,登録用データのコピー!$B$5:$V$89,14,FALSE))</f>
        <v>0</v>
      </c>
      <c r="S24" s="53" t="str">
        <f t="shared" si="1"/>
        <v>0</v>
      </c>
    </row>
    <row r="25" spans="1:19" x14ac:dyDescent="0.15">
      <c r="A25" s="27">
        <v>523</v>
      </c>
      <c r="B25" s="27" t="s">
        <v>202</v>
      </c>
      <c r="C25" s="7" t="s">
        <v>24</v>
      </c>
      <c r="D25" s="7" t="s">
        <v>24</v>
      </c>
      <c r="E25" s="7" t="s">
        <v>485</v>
      </c>
      <c r="F25" t="s">
        <v>496</v>
      </c>
      <c r="G25" t="str">
        <f t="shared" si="0"/>
        <v>住吉高校様</v>
      </c>
      <c r="H25" s="10" t="s">
        <v>794</v>
      </c>
      <c r="I25" t="s">
        <v>795</v>
      </c>
      <c r="J25" s="10" t="s">
        <v>796</v>
      </c>
      <c r="K25" s="50" t="s">
        <v>690</v>
      </c>
      <c r="L25" s="50" t="s">
        <v>797</v>
      </c>
      <c r="M25" s="50" t="s">
        <v>798</v>
      </c>
      <c r="O25" s="27"/>
      <c r="P25" s="27"/>
      <c r="Q25" s="53">
        <v>22</v>
      </c>
      <c r="R25" s="53">
        <f>IF(Q25="","",VLOOKUP(Q25,登録用データのコピー!$B$5:$V$89,14,FALSE))</f>
        <v>0</v>
      </c>
      <c r="S25" s="53" t="str">
        <f t="shared" si="1"/>
        <v>0</v>
      </c>
    </row>
    <row r="26" spans="1:19" x14ac:dyDescent="0.15">
      <c r="A26" s="27">
        <v>524</v>
      </c>
      <c r="C26" s="7"/>
      <c r="D26" s="7"/>
      <c r="E26" s="7"/>
      <c r="K26" s="50" t="s">
        <v>659</v>
      </c>
      <c r="M26" s="50" t="s">
        <v>659</v>
      </c>
      <c r="O26" s="27"/>
      <c r="P26" s="27"/>
      <c r="Q26" s="53">
        <v>23</v>
      </c>
      <c r="R26" s="53">
        <f>IF(Q26="","",VLOOKUP(Q26,登録用データのコピー!$B$5:$V$89,14,FALSE))</f>
        <v>0</v>
      </c>
      <c r="S26" s="53" t="str">
        <f t="shared" si="1"/>
        <v>0</v>
      </c>
    </row>
    <row r="27" spans="1:19" x14ac:dyDescent="0.15">
      <c r="A27" s="27">
        <v>525</v>
      </c>
      <c r="C27" s="7"/>
      <c r="D27" s="7"/>
      <c r="E27" s="7"/>
      <c r="O27" s="27"/>
      <c r="P27" s="27"/>
      <c r="Q27" s="53">
        <v>24</v>
      </c>
      <c r="R27" s="53">
        <f>IF(Q27="","",VLOOKUP(Q27,登録用データのコピー!$B$5:$V$89,14,FALSE))</f>
        <v>0</v>
      </c>
      <c r="S27" s="53" t="str">
        <f t="shared" si="1"/>
        <v>0</v>
      </c>
    </row>
    <row r="28" spans="1:19" x14ac:dyDescent="0.15">
      <c r="A28" s="27">
        <v>526</v>
      </c>
      <c r="C28" s="7"/>
      <c r="D28" s="7"/>
      <c r="E28" s="7"/>
      <c r="K28" s="50" t="s">
        <v>659</v>
      </c>
      <c r="M28" s="50" t="s">
        <v>659</v>
      </c>
      <c r="O28" s="27"/>
      <c r="P28" s="27"/>
      <c r="Q28" s="53">
        <v>25</v>
      </c>
      <c r="R28" s="53">
        <f>IF(Q28="","",VLOOKUP(Q28,登録用データのコピー!$B$5:$V$89,14,FALSE))</f>
        <v>0</v>
      </c>
      <c r="S28" s="53" t="str">
        <f t="shared" si="1"/>
        <v>0</v>
      </c>
    </row>
    <row r="29" spans="1:19" x14ac:dyDescent="0.15">
      <c r="A29" s="27">
        <v>527</v>
      </c>
      <c r="B29" s="27" t="s">
        <v>203</v>
      </c>
      <c r="C29" s="7" t="s">
        <v>25</v>
      </c>
      <c r="D29" s="7" t="s">
        <v>25</v>
      </c>
      <c r="E29" s="7" t="s">
        <v>485</v>
      </c>
      <c r="F29" t="s">
        <v>496</v>
      </c>
      <c r="G29" t="str">
        <f t="shared" si="0"/>
        <v>阪南高校様</v>
      </c>
      <c r="H29" s="10" t="s">
        <v>799</v>
      </c>
      <c r="I29" t="s">
        <v>800</v>
      </c>
      <c r="J29" s="10" t="s">
        <v>801</v>
      </c>
      <c r="K29" s="50" t="s">
        <v>690</v>
      </c>
      <c r="L29" s="50" t="s">
        <v>802</v>
      </c>
      <c r="M29" s="50" t="s">
        <v>803</v>
      </c>
      <c r="O29" s="27"/>
      <c r="P29" s="27"/>
      <c r="Q29" s="53">
        <v>26</v>
      </c>
      <c r="R29" s="53">
        <f>IF(Q29="","",VLOOKUP(Q29,登録用データのコピー!$B$5:$V$89,14,FALSE))</f>
        <v>0</v>
      </c>
      <c r="S29" s="53" t="str">
        <f t="shared" si="1"/>
        <v>0</v>
      </c>
    </row>
    <row r="30" spans="1:19" x14ac:dyDescent="0.15">
      <c r="A30" s="27">
        <v>528</v>
      </c>
      <c r="B30" s="27" t="s">
        <v>564</v>
      </c>
      <c r="C30" t="s">
        <v>598</v>
      </c>
      <c r="D30" t="s">
        <v>576</v>
      </c>
      <c r="E30" s="7" t="s">
        <v>485</v>
      </c>
      <c r="F30" t="s">
        <v>496</v>
      </c>
      <c r="G30" t="str">
        <f t="shared" si="0"/>
        <v>教育センター附属高校様</v>
      </c>
      <c r="H30" s="10" t="s">
        <v>804</v>
      </c>
      <c r="I30" t="s">
        <v>805</v>
      </c>
      <c r="J30" s="10" t="s">
        <v>806</v>
      </c>
      <c r="K30" s="50" t="s">
        <v>690</v>
      </c>
      <c r="L30" s="50" t="s">
        <v>802</v>
      </c>
      <c r="M30" s="50" t="s">
        <v>807</v>
      </c>
      <c r="O30" s="27"/>
      <c r="P30" s="27"/>
      <c r="Q30" s="53">
        <v>27</v>
      </c>
      <c r="R30" s="53">
        <f>IF(Q30="","",VLOOKUP(Q30,登録用データのコピー!$B$5:$V$89,14,FALSE))</f>
        <v>0</v>
      </c>
      <c r="S30" s="53" t="str">
        <f t="shared" si="1"/>
        <v>0</v>
      </c>
    </row>
    <row r="31" spans="1:19" x14ac:dyDescent="0.15">
      <c r="A31" s="27">
        <v>529</v>
      </c>
      <c r="B31" s="27" t="s">
        <v>204</v>
      </c>
      <c r="C31" s="7" t="s">
        <v>26</v>
      </c>
      <c r="D31" s="7" t="s">
        <v>26</v>
      </c>
      <c r="E31" s="7" t="s">
        <v>485</v>
      </c>
      <c r="F31" t="s">
        <v>496</v>
      </c>
      <c r="G31" t="str">
        <f t="shared" si="0"/>
        <v>東住吉高校様</v>
      </c>
      <c r="H31" s="10" t="s">
        <v>808</v>
      </c>
      <c r="I31" t="s">
        <v>809</v>
      </c>
      <c r="J31" s="10" t="s">
        <v>810</v>
      </c>
      <c r="K31" s="50" t="s">
        <v>690</v>
      </c>
      <c r="L31" s="50" t="s">
        <v>811</v>
      </c>
      <c r="M31" s="50" t="s">
        <v>812</v>
      </c>
      <c r="O31" s="27"/>
      <c r="P31" s="27"/>
      <c r="Q31" s="53">
        <v>28</v>
      </c>
      <c r="R31" s="53">
        <f>IF(Q31="","",VLOOKUP(Q31,登録用データのコピー!$B$5:$V$89,14,FALSE))</f>
        <v>0</v>
      </c>
      <c r="S31" s="53" t="str">
        <f t="shared" si="1"/>
        <v>0</v>
      </c>
    </row>
    <row r="32" spans="1:19" x14ac:dyDescent="0.15">
      <c r="A32" s="27">
        <v>530</v>
      </c>
      <c r="B32" s="27" t="s">
        <v>205</v>
      </c>
      <c r="C32" s="7" t="s">
        <v>27</v>
      </c>
      <c r="D32" s="7" t="s">
        <v>27</v>
      </c>
      <c r="E32" s="7" t="s">
        <v>485</v>
      </c>
      <c r="F32" t="s">
        <v>496</v>
      </c>
      <c r="G32" t="str">
        <f t="shared" si="0"/>
        <v>長吉高校様</v>
      </c>
      <c r="H32" s="10" t="s">
        <v>813</v>
      </c>
      <c r="I32" t="s">
        <v>814</v>
      </c>
      <c r="J32" s="10" t="s">
        <v>815</v>
      </c>
      <c r="K32" s="50" t="s">
        <v>690</v>
      </c>
      <c r="L32" s="50" t="s">
        <v>816</v>
      </c>
      <c r="M32" s="50" t="s">
        <v>817</v>
      </c>
      <c r="O32" s="27"/>
      <c r="P32" s="27"/>
      <c r="Q32" s="53">
        <v>29</v>
      </c>
      <c r="R32" s="53">
        <f>IF(Q32="","",VLOOKUP(Q32,登録用データのコピー!$B$5:$V$89,14,FALSE))</f>
        <v>0</v>
      </c>
      <c r="S32" s="53" t="str">
        <f t="shared" si="1"/>
        <v>0</v>
      </c>
    </row>
    <row r="33" spans="1:19" x14ac:dyDescent="0.15">
      <c r="A33" s="27">
        <v>531</v>
      </c>
      <c r="B33" s="27" t="s">
        <v>206</v>
      </c>
      <c r="C33" s="7" t="s">
        <v>28</v>
      </c>
      <c r="D33" s="7" t="s">
        <v>28</v>
      </c>
      <c r="E33" s="7" t="s">
        <v>485</v>
      </c>
      <c r="F33" t="s">
        <v>496</v>
      </c>
      <c r="G33" t="str">
        <f t="shared" si="0"/>
        <v>平野高校様</v>
      </c>
      <c r="H33" s="10" t="s">
        <v>818</v>
      </c>
      <c r="I33" t="s">
        <v>819</v>
      </c>
      <c r="J33" s="10" t="s">
        <v>820</v>
      </c>
      <c r="K33" s="50" t="s">
        <v>821</v>
      </c>
      <c r="L33" s="50" t="s">
        <v>822</v>
      </c>
      <c r="M33" s="50" t="s">
        <v>823</v>
      </c>
      <c r="O33" s="27"/>
      <c r="P33" s="27"/>
      <c r="Q33" s="53">
        <v>30</v>
      </c>
      <c r="R33" s="53">
        <f>IF(Q33="","",VLOOKUP(Q33,登録用データのコピー!$B$5:$V$89,14,FALSE))</f>
        <v>0</v>
      </c>
      <c r="S33" s="53" t="str">
        <f t="shared" si="1"/>
        <v>0</v>
      </c>
    </row>
    <row r="34" spans="1:19" x14ac:dyDescent="0.15">
      <c r="A34" s="27">
        <v>532</v>
      </c>
      <c r="B34" s="27" t="s">
        <v>207</v>
      </c>
      <c r="C34" s="7" t="s">
        <v>29</v>
      </c>
      <c r="D34" s="7" t="s">
        <v>29</v>
      </c>
      <c r="E34" s="7" t="s">
        <v>485</v>
      </c>
      <c r="F34" t="s">
        <v>496</v>
      </c>
      <c r="G34" t="str">
        <f t="shared" si="0"/>
        <v>西成高校様</v>
      </c>
      <c r="H34" s="10" t="s">
        <v>824</v>
      </c>
      <c r="I34" t="s">
        <v>825</v>
      </c>
      <c r="J34" s="10" t="s">
        <v>826</v>
      </c>
      <c r="K34" s="50" t="s">
        <v>690</v>
      </c>
      <c r="L34" s="50" t="s">
        <v>827</v>
      </c>
      <c r="M34" s="50" t="s">
        <v>828</v>
      </c>
      <c r="O34" s="27"/>
      <c r="P34" s="27"/>
      <c r="Q34" s="53">
        <v>31</v>
      </c>
      <c r="R34" s="53">
        <f>IF(Q34="","",VLOOKUP(Q34,登録用データのコピー!$B$5:$V$89,14,FALSE))</f>
        <v>0</v>
      </c>
      <c r="S34" s="53" t="str">
        <f t="shared" si="1"/>
        <v>0</v>
      </c>
    </row>
    <row r="35" spans="1:19" x14ac:dyDescent="0.15">
      <c r="A35" s="27">
        <v>533</v>
      </c>
      <c r="B35" s="27" t="s">
        <v>208</v>
      </c>
      <c r="C35" s="7" t="s">
        <v>30</v>
      </c>
      <c r="D35" s="7" t="s">
        <v>30</v>
      </c>
      <c r="E35" s="7" t="s">
        <v>485</v>
      </c>
      <c r="F35" t="s">
        <v>496</v>
      </c>
      <c r="G35" t="str">
        <f t="shared" si="0"/>
        <v>豊中高校様</v>
      </c>
      <c r="H35" s="10" t="s">
        <v>829</v>
      </c>
      <c r="I35" t="s">
        <v>830</v>
      </c>
      <c r="J35" s="10" t="s">
        <v>831</v>
      </c>
      <c r="K35" s="50" t="s">
        <v>690</v>
      </c>
      <c r="L35" s="50" t="s">
        <v>832</v>
      </c>
      <c r="M35" s="50" t="s">
        <v>833</v>
      </c>
      <c r="O35" s="27"/>
      <c r="P35" s="27"/>
      <c r="Q35" s="53">
        <v>32</v>
      </c>
      <c r="R35" s="53">
        <f>IF(Q35="","",VLOOKUP(Q35,登録用データのコピー!$B$5:$V$89,14,FALSE))</f>
        <v>0</v>
      </c>
      <c r="S35" s="53" t="str">
        <f t="shared" si="1"/>
        <v>0</v>
      </c>
    </row>
    <row r="36" spans="1:19" x14ac:dyDescent="0.15">
      <c r="A36" s="27">
        <v>534</v>
      </c>
      <c r="B36" s="27" t="s">
        <v>209</v>
      </c>
      <c r="C36" s="7" t="s">
        <v>31</v>
      </c>
      <c r="D36" s="7" t="s">
        <v>31</v>
      </c>
      <c r="E36" s="7" t="s">
        <v>485</v>
      </c>
      <c r="F36" t="s">
        <v>496</v>
      </c>
      <c r="G36" t="str">
        <f t="shared" si="0"/>
        <v>桜塚高校様</v>
      </c>
      <c r="H36" s="10" t="s">
        <v>834</v>
      </c>
      <c r="I36" t="s">
        <v>835</v>
      </c>
      <c r="J36" s="10" t="s">
        <v>836</v>
      </c>
      <c r="K36" s="50" t="s">
        <v>690</v>
      </c>
      <c r="L36" s="50" t="s">
        <v>837</v>
      </c>
      <c r="M36" s="50" t="s">
        <v>838</v>
      </c>
      <c r="O36" s="27"/>
      <c r="P36" s="27"/>
      <c r="Q36" s="53">
        <v>33</v>
      </c>
      <c r="R36" s="53">
        <f>IF(Q36="","",VLOOKUP(Q36,登録用データのコピー!$B$5:$V$89,14,FALSE))</f>
        <v>0</v>
      </c>
      <c r="S36" s="53" t="str">
        <f t="shared" ref="S36:S67" si="2">LEFT(R36,1)</f>
        <v>0</v>
      </c>
    </row>
    <row r="37" spans="1:19" x14ac:dyDescent="0.15">
      <c r="A37" s="27">
        <v>535</v>
      </c>
      <c r="B37" s="27" t="s">
        <v>210</v>
      </c>
      <c r="C37" s="7" t="s">
        <v>32</v>
      </c>
      <c r="D37" s="7" t="s">
        <v>32</v>
      </c>
      <c r="E37" s="7" t="s">
        <v>485</v>
      </c>
      <c r="F37" t="s">
        <v>496</v>
      </c>
      <c r="G37" t="str">
        <f t="shared" si="0"/>
        <v>千里青雲高校様</v>
      </c>
      <c r="H37" s="10" t="s">
        <v>839</v>
      </c>
      <c r="I37" t="s">
        <v>840</v>
      </c>
      <c r="J37" s="10" t="s">
        <v>841</v>
      </c>
      <c r="K37" s="50" t="s">
        <v>690</v>
      </c>
      <c r="L37" s="50" t="s">
        <v>842</v>
      </c>
      <c r="M37" s="50" t="s">
        <v>843</v>
      </c>
      <c r="O37" s="27"/>
      <c r="P37" s="27"/>
      <c r="Q37" s="53">
        <v>34</v>
      </c>
      <c r="R37" s="53">
        <f>IF(Q37="","",VLOOKUP(Q37,登録用データのコピー!$B$5:$V$89,14,FALSE))</f>
        <v>0</v>
      </c>
      <c r="S37" s="53" t="str">
        <f t="shared" si="2"/>
        <v>0</v>
      </c>
    </row>
    <row r="38" spans="1:19" x14ac:dyDescent="0.15">
      <c r="A38" s="27">
        <v>536</v>
      </c>
      <c r="B38" s="27" t="s">
        <v>211</v>
      </c>
      <c r="C38" s="7" t="s">
        <v>33</v>
      </c>
      <c r="D38" s="7" t="s">
        <v>33</v>
      </c>
      <c r="E38" s="7" t="s">
        <v>485</v>
      </c>
      <c r="F38" t="s">
        <v>496</v>
      </c>
      <c r="G38" t="str">
        <f t="shared" si="0"/>
        <v>豊島高校様</v>
      </c>
      <c r="H38" s="10" t="s">
        <v>844</v>
      </c>
      <c r="I38" t="s">
        <v>845</v>
      </c>
      <c r="J38" s="10" t="s">
        <v>846</v>
      </c>
      <c r="K38" s="50" t="s">
        <v>690</v>
      </c>
      <c r="L38" s="50" t="s">
        <v>847</v>
      </c>
      <c r="M38" s="50" t="s">
        <v>848</v>
      </c>
      <c r="O38" s="27"/>
      <c r="P38" s="27"/>
      <c r="Q38" s="53">
        <v>35</v>
      </c>
      <c r="R38" s="53">
        <f>IF(Q38="","",VLOOKUP(Q38,登録用データのコピー!$B$5:$V$89,14,FALSE))</f>
        <v>0</v>
      </c>
      <c r="S38" s="53" t="str">
        <f t="shared" si="2"/>
        <v>0</v>
      </c>
    </row>
    <row r="39" spans="1:19" x14ac:dyDescent="0.15">
      <c r="A39" s="27">
        <v>537</v>
      </c>
      <c r="B39" s="27" t="s">
        <v>212</v>
      </c>
      <c r="C39" s="7" t="s">
        <v>34</v>
      </c>
      <c r="D39" s="7" t="s">
        <v>34</v>
      </c>
      <c r="E39" s="7" t="s">
        <v>485</v>
      </c>
      <c r="F39" t="s">
        <v>496</v>
      </c>
      <c r="G39" t="str">
        <f t="shared" si="0"/>
        <v>刀根山高校様</v>
      </c>
      <c r="H39" s="10" t="s">
        <v>849</v>
      </c>
      <c r="I39" t="s">
        <v>850</v>
      </c>
      <c r="J39" s="10" t="s">
        <v>851</v>
      </c>
      <c r="K39" s="50" t="s">
        <v>690</v>
      </c>
      <c r="L39" s="50" t="s">
        <v>852</v>
      </c>
      <c r="M39" s="50" t="s">
        <v>853</v>
      </c>
      <c r="O39" s="27"/>
      <c r="P39" s="27"/>
      <c r="Q39" s="53">
        <v>36</v>
      </c>
      <c r="R39" s="53">
        <f>IF(Q39="","",VLOOKUP(Q39,登録用データのコピー!$B$5:$V$89,14,FALSE))</f>
        <v>0</v>
      </c>
      <c r="S39" s="53" t="str">
        <f t="shared" si="2"/>
        <v>0</v>
      </c>
    </row>
    <row r="40" spans="1:19" x14ac:dyDescent="0.15">
      <c r="A40" s="27">
        <v>538</v>
      </c>
      <c r="C40" s="7"/>
      <c r="D40" s="7"/>
      <c r="E40" s="7"/>
      <c r="K40" s="50" t="s">
        <v>659</v>
      </c>
      <c r="M40" s="50" t="s">
        <v>659</v>
      </c>
      <c r="O40" s="27"/>
      <c r="P40" s="27"/>
      <c r="Q40" s="53">
        <v>37</v>
      </c>
      <c r="R40" s="53">
        <f>IF(Q40="","",VLOOKUP(Q40,登録用データのコピー!$B$5:$V$89,14,FALSE))</f>
        <v>0</v>
      </c>
      <c r="S40" s="53" t="str">
        <f t="shared" si="2"/>
        <v>0</v>
      </c>
    </row>
    <row r="41" spans="1:19" x14ac:dyDescent="0.15">
      <c r="A41" s="27">
        <v>539</v>
      </c>
      <c r="B41" s="27" t="s">
        <v>213</v>
      </c>
      <c r="C41" s="7" t="s">
        <v>35</v>
      </c>
      <c r="D41" s="7" t="s">
        <v>35</v>
      </c>
      <c r="E41" s="7" t="s">
        <v>485</v>
      </c>
      <c r="F41" t="s">
        <v>496</v>
      </c>
      <c r="G41" t="str">
        <f t="shared" si="0"/>
        <v>池田高校様</v>
      </c>
      <c r="H41" s="10" t="s">
        <v>854</v>
      </c>
      <c r="I41" t="s">
        <v>855</v>
      </c>
      <c r="J41" s="10" t="s">
        <v>856</v>
      </c>
      <c r="K41" s="50" t="s">
        <v>857</v>
      </c>
      <c r="L41" s="50" t="s">
        <v>858</v>
      </c>
      <c r="M41" s="50" t="s">
        <v>859</v>
      </c>
      <c r="O41" s="27"/>
      <c r="P41" s="27"/>
      <c r="Q41" s="53">
        <v>38</v>
      </c>
      <c r="R41" s="53">
        <f>IF(Q41="","",VLOOKUP(Q41,登録用データのコピー!$B$5:$V$89,14,FALSE))</f>
        <v>0</v>
      </c>
      <c r="S41" s="53" t="str">
        <f t="shared" si="2"/>
        <v>0</v>
      </c>
    </row>
    <row r="42" spans="1:19" x14ac:dyDescent="0.15">
      <c r="A42" s="27">
        <v>540</v>
      </c>
      <c r="B42" s="27" t="s">
        <v>214</v>
      </c>
      <c r="C42" s="7" t="s">
        <v>36</v>
      </c>
      <c r="D42" s="7" t="s">
        <v>36</v>
      </c>
      <c r="E42" s="7" t="s">
        <v>485</v>
      </c>
      <c r="F42" t="s">
        <v>496</v>
      </c>
      <c r="G42" t="str">
        <f t="shared" si="0"/>
        <v>渋谷高校様</v>
      </c>
      <c r="H42" s="10" t="s">
        <v>860</v>
      </c>
      <c r="I42" t="s">
        <v>861</v>
      </c>
      <c r="J42" s="10" t="s">
        <v>862</v>
      </c>
      <c r="K42" s="50" t="s">
        <v>857</v>
      </c>
      <c r="L42" s="50" t="s">
        <v>863</v>
      </c>
      <c r="M42" s="50" t="s">
        <v>864</v>
      </c>
      <c r="O42" s="27"/>
      <c r="P42" s="27"/>
      <c r="Q42" s="53">
        <v>39</v>
      </c>
      <c r="R42" s="53">
        <f>IF(Q42="","",VLOOKUP(Q42,登録用データのコピー!$B$5:$V$89,14,FALSE))</f>
        <v>0</v>
      </c>
      <c r="S42" s="53" t="str">
        <f t="shared" si="2"/>
        <v>0</v>
      </c>
    </row>
    <row r="43" spans="1:19" x14ac:dyDescent="0.15">
      <c r="A43" s="27">
        <v>541</v>
      </c>
      <c r="C43" s="7"/>
      <c r="D43" s="7"/>
      <c r="E43" s="7"/>
      <c r="O43" s="27"/>
      <c r="P43" s="27"/>
      <c r="Q43" s="53">
        <v>40</v>
      </c>
      <c r="R43" s="53">
        <f>IF(Q43="","",VLOOKUP(Q43,登録用データのコピー!$B$5:$V$89,14,FALSE))</f>
        <v>0</v>
      </c>
      <c r="S43" s="53" t="str">
        <f t="shared" si="2"/>
        <v>0</v>
      </c>
    </row>
    <row r="44" spans="1:19" x14ac:dyDescent="0.15">
      <c r="A44" s="27">
        <v>542</v>
      </c>
      <c r="B44" s="27" t="s">
        <v>215</v>
      </c>
      <c r="C44" s="7" t="s">
        <v>37</v>
      </c>
      <c r="D44" s="7" t="s">
        <v>37</v>
      </c>
      <c r="E44" s="7" t="s">
        <v>485</v>
      </c>
      <c r="F44" t="s">
        <v>496</v>
      </c>
      <c r="G44" t="str">
        <f t="shared" si="0"/>
        <v>箕面高校様</v>
      </c>
      <c r="H44" s="10" t="s">
        <v>865</v>
      </c>
      <c r="I44" t="s">
        <v>866</v>
      </c>
      <c r="J44" s="10" t="s">
        <v>867</v>
      </c>
      <c r="K44" s="50" t="s">
        <v>857</v>
      </c>
      <c r="L44" s="50" t="s">
        <v>868</v>
      </c>
      <c r="M44" s="50" t="s">
        <v>869</v>
      </c>
      <c r="O44" s="27"/>
      <c r="P44" s="27"/>
      <c r="Q44" s="53">
        <v>41</v>
      </c>
      <c r="R44" s="53">
        <f>IF(Q44="","",VLOOKUP(Q44,登録用データのコピー!$B$5:$V$89,14,FALSE))</f>
        <v>0</v>
      </c>
      <c r="S44" s="53" t="str">
        <f t="shared" si="2"/>
        <v>0</v>
      </c>
    </row>
    <row r="45" spans="1:19" x14ac:dyDescent="0.15">
      <c r="A45" s="27">
        <v>543</v>
      </c>
      <c r="B45" s="27" t="s">
        <v>216</v>
      </c>
      <c r="C45" s="7" t="s">
        <v>38</v>
      </c>
      <c r="D45" s="7" t="s">
        <v>38</v>
      </c>
      <c r="E45" s="7" t="s">
        <v>485</v>
      </c>
      <c r="F45" t="s">
        <v>496</v>
      </c>
      <c r="G45" t="str">
        <f t="shared" si="0"/>
        <v>箕面東高校様</v>
      </c>
      <c r="H45" s="10" t="s">
        <v>870</v>
      </c>
      <c r="I45" t="s">
        <v>871</v>
      </c>
      <c r="J45" s="10" t="s">
        <v>872</v>
      </c>
      <c r="K45" s="50" t="s">
        <v>857</v>
      </c>
      <c r="L45" s="50" t="s">
        <v>873</v>
      </c>
      <c r="M45" s="50" t="s">
        <v>874</v>
      </c>
      <c r="O45" s="27"/>
      <c r="P45" s="27"/>
      <c r="Q45" s="53">
        <v>42</v>
      </c>
      <c r="R45" s="53">
        <f>IF(Q45="","",VLOOKUP(Q45,登録用データのコピー!$B$5:$V$89,14,FALSE))</f>
        <v>0</v>
      </c>
      <c r="S45" s="53" t="str">
        <f t="shared" si="2"/>
        <v>0</v>
      </c>
    </row>
    <row r="46" spans="1:19" x14ac:dyDescent="0.15">
      <c r="A46" s="27">
        <v>544</v>
      </c>
      <c r="B46" s="27" t="s">
        <v>217</v>
      </c>
      <c r="C46" s="7" t="s">
        <v>39</v>
      </c>
      <c r="D46" s="7" t="s">
        <v>39</v>
      </c>
      <c r="E46" s="7" t="s">
        <v>485</v>
      </c>
      <c r="F46" t="s">
        <v>496</v>
      </c>
      <c r="G46" t="str">
        <f t="shared" si="0"/>
        <v>能勢高校様</v>
      </c>
      <c r="H46" s="10" t="s">
        <v>875</v>
      </c>
      <c r="I46" t="s">
        <v>876</v>
      </c>
      <c r="J46" s="10" t="s">
        <v>877</v>
      </c>
      <c r="K46" s="50" t="s">
        <v>857</v>
      </c>
      <c r="L46" s="50" t="s">
        <v>878</v>
      </c>
      <c r="M46" s="50" t="s">
        <v>879</v>
      </c>
      <c r="O46" s="27"/>
      <c r="P46" s="27"/>
      <c r="Q46" s="53">
        <v>43</v>
      </c>
      <c r="R46" s="53">
        <f>IF(Q46="","",VLOOKUP(Q46,登録用データのコピー!$B$5:$V$89,14,FALSE))</f>
        <v>0</v>
      </c>
      <c r="S46" s="53" t="str">
        <f t="shared" si="2"/>
        <v>0</v>
      </c>
    </row>
    <row r="47" spans="1:19" x14ac:dyDescent="0.15">
      <c r="A47" s="27">
        <v>545</v>
      </c>
      <c r="C47" s="7"/>
      <c r="D47" s="7"/>
      <c r="E47" s="7"/>
      <c r="K47" s="50" t="s">
        <v>659</v>
      </c>
      <c r="M47" s="50" t="s">
        <v>659</v>
      </c>
      <c r="O47" s="27"/>
      <c r="P47" s="27"/>
      <c r="Q47" s="53">
        <v>44</v>
      </c>
      <c r="R47" s="53">
        <f>IF(Q47="","",VLOOKUP(Q47,登録用データのコピー!$B$5:$V$89,14,FALSE))</f>
        <v>0</v>
      </c>
      <c r="S47" s="53" t="str">
        <f t="shared" si="2"/>
        <v>0</v>
      </c>
    </row>
    <row r="48" spans="1:19" x14ac:dyDescent="0.15">
      <c r="A48" s="27">
        <v>546</v>
      </c>
      <c r="B48" s="27" t="s">
        <v>218</v>
      </c>
      <c r="C48" s="7" t="s">
        <v>40</v>
      </c>
      <c r="D48" s="7" t="s">
        <v>40</v>
      </c>
      <c r="E48" s="7" t="s">
        <v>485</v>
      </c>
      <c r="F48" t="s">
        <v>496</v>
      </c>
      <c r="G48" t="str">
        <f t="shared" si="0"/>
        <v>吹田高校様</v>
      </c>
      <c r="H48" s="10" t="s">
        <v>880</v>
      </c>
      <c r="I48" t="s">
        <v>881</v>
      </c>
      <c r="J48" s="10" t="s">
        <v>882</v>
      </c>
      <c r="K48" s="50" t="s">
        <v>690</v>
      </c>
      <c r="L48" s="50" t="s">
        <v>883</v>
      </c>
      <c r="M48" s="50" t="s">
        <v>797</v>
      </c>
      <c r="O48" s="27"/>
      <c r="P48" s="27"/>
      <c r="Q48" s="53">
        <v>45</v>
      </c>
      <c r="R48" s="53">
        <f>IF(Q48="","",VLOOKUP(Q48,登録用データのコピー!$B$5:$V$89,14,FALSE))</f>
        <v>0</v>
      </c>
      <c r="S48" s="53" t="str">
        <f t="shared" si="2"/>
        <v>0</v>
      </c>
    </row>
    <row r="49" spans="1:19" x14ac:dyDescent="0.15">
      <c r="A49" s="27">
        <v>547</v>
      </c>
      <c r="B49" s="27" t="s">
        <v>219</v>
      </c>
      <c r="C49" s="7" t="s">
        <v>41</v>
      </c>
      <c r="D49" s="7" t="s">
        <v>41</v>
      </c>
      <c r="E49" s="7" t="s">
        <v>485</v>
      </c>
      <c r="F49" t="s">
        <v>496</v>
      </c>
      <c r="G49" t="str">
        <f t="shared" si="0"/>
        <v>千里高校様</v>
      </c>
      <c r="H49" s="10" t="s">
        <v>884</v>
      </c>
      <c r="I49" t="s">
        <v>885</v>
      </c>
      <c r="J49" s="10" t="s">
        <v>886</v>
      </c>
      <c r="K49" s="50" t="s">
        <v>690</v>
      </c>
      <c r="L49" s="50" t="s">
        <v>887</v>
      </c>
      <c r="M49" s="50" t="s">
        <v>888</v>
      </c>
      <c r="O49" s="27"/>
      <c r="P49" s="27"/>
      <c r="Q49" s="53">
        <v>46</v>
      </c>
      <c r="R49" s="53">
        <f>IF(Q49="","",VLOOKUP(Q49,登録用データのコピー!$B$5:$V$89,14,FALSE))</f>
        <v>0</v>
      </c>
      <c r="S49" s="53" t="str">
        <f t="shared" si="2"/>
        <v>0</v>
      </c>
    </row>
    <row r="50" spans="1:19" x14ac:dyDescent="0.15">
      <c r="A50" s="27">
        <v>548</v>
      </c>
      <c r="B50" s="27" t="s">
        <v>220</v>
      </c>
      <c r="C50" s="7" t="s">
        <v>42</v>
      </c>
      <c r="D50" s="7" t="s">
        <v>42</v>
      </c>
      <c r="E50" s="7" t="s">
        <v>485</v>
      </c>
      <c r="F50" t="s">
        <v>496</v>
      </c>
      <c r="G50" t="str">
        <f t="shared" si="0"/>
        <v>吹田東高校様</v>
      </c>
      <c r="H50" s="10" t="s">
        <v>889</v>
      </c>
      <c r="I50" t="s">
        <v>890</v>
      </c>
      <c r="J50" s="10" t="s">
        <v>891</v>
      </c>
      <c r="K50" s="50" t="s">
        <v>690</v>
      </c>
      <c r="L50" s="50" t="s">
        <v>892</v>
      </c>
      <c r="M50" s="50" t="s">
        <v>893</v>
      </c>
      <c r="O50" s="27"/>
      <c r="P50" s="27"/>
      <c r="Q50" s="53">
        <v>47</v>
      </c>
      <c r="R50" s="53">
        <f>IF(Q50="","",VLOOKUP(Q50,登録用データのコピー!$B$5:$V$89,14,FALSE))</f>
        <v>0</v>
      </c>
      <c r="S50" s="53" t="str">
        <f t="shared" si="2"/>
        <v>0</v>
      </c>
    </row>
    <row r="51" spans="1:19" x14ac:dyDescent="0.15">
      <c r="A51" s="27">
        <v>549</v>
      </c>
      <c r="B51" s="27" t="s">
        <v>221</v>
      </c>
      <c r="C51" s="7" t="s">
        <v>43</v>
      </c>
      <c r="D51" s="7" t="s">
        <v>43</v>
      </c>
      <c r="E51" s="7" t="s">
        <v>485</v>
      </c>
      <c r="F51" t="s">
        <v>496</v>
      </c>
      <c r="G51" t="str">
        <f t="shared" si="0"/>
        <v>北千里高校様</v>
      </c>
      <c r="H51" s="10" t="s">
        <v>894</v>
      </c>
      <c r="I51" t="s">
        <v>895</v>
      </c>
      <c r="J51" s="10" t="s">
        <v>896</v>
      </c>
      <c r="K51" s="50" t="s">
        <v>690</v>
      </c>
      <c r="L51" s="50" t="s">
        <v>897</v>
      </c>
      <c r="M51" s="50" t="s">
        <v>898</v>
      </c>
      <c r="O51" s="27"/>
      <c r="P51" s="27"/>
      <c r="Q51" s="53">
        <v>48</v>
      </c>
      <c r="R51" s="53">
        <f>IF(Q51="","",VLOOKUP(Q51,登録用データのコピー!$B$5:$V$89,14,FALSE))</f>
        <v>0</v>
      </c>
      <c r="S51" s="53" t="str">
        <f t="shared" si="2"/>
        <v>0</v>
      </c>
    </row>
    <row r="52" spans="1:19" x14ac:dyDescent="0.15">
      <c r="A52" s="27">
        <v>550</v>
      </c>
      <c r="B52" s="27" t="s">
        <v>222</v>
      </c>
      <c r="C52" s="7" t="s">
        <v>44</v>
      </c>
      <c r="D52" s="7" t="s">
        <v>44</v>
      </c>
      <c r="E52" s="7" t="s">
        <v>485</v>
      </c>
      <c r="F52" t="s">
        <v>496</v>
      </c>
      <c r="G52" t="str">
        <f t="shared" si="0"/>
        <v>山田高校様</v>
      </c>
      <c r="H52" s="10" t="s">
        <v>899</v>
      </c>
      <c r="I52" t="s">
        <v>900</v>
      </c>
      <c r="J52" s="10" t="s">
        <v>901</v>
      </c>
      <c r="K52" s="50" t="s">
        <v>690</v>
      </c>
      <c r="L52" s="50" t="s">
        <v>902</v>
      </c>
      <c r="M52" s="50" t="s">
        <v>903</v>
      </c>
      <c r="O52" s="27"/>
      <c r="P52" s="27"/>
      <c r="Q52" s="53">
        <v>49</v>
      </c>
      <c r="R52" s="53">
        <f>IF(Q52="","",VLOOKUP(Q52,登録用データのコピー!$B$5:$V$89,14,FALSE))</f>
        <v>0</v>
      </c>
      <c r="S52" s="53" t="str">
        <f t="shared" si="2"/>
        <v>0</v>
      </c>
    </row>
    <row r="53" spans="1:19" x14ac:dyDescent="0.15">
      <c r="A53" s="27">
        <v>551</v>
      </c>
      <c r="B53" s="27" t="s">
        <v>223</v>
      </c>
      <c r="C53" s="7" t="s">
        <v>45</v>
      </c>
      <c r="D53" s="7" t="s">
        <v>45</v>
      </c>
      <c r="E53" s="7" t="s">
        <v>485</v>
      </c>
      <c r="F53" t="s">
        <v>496</v>
      </c>
      <c r="G53" t="str">
        <f t="shared" si="0"/>
        <v>摂津高校様</v>
      </c>
      <c r="H53" s="10" t="s">
        <v>904</v>
      </c>
      <c r="I53" t="s">
        <v>905</v>
      </c>
      <c r="J53" s="10" t="s">
        <v>906</v>
      </c>
      <c r="K53" s="50" t="s">
        <v>857</v>
      </c>
      <c r="L53" s="50" t="s">
        <v>907</v>
      </c>
      <c r="M53" s="50" t="s">
        <v>908</v>
      </c>
      <c r="O53" s="27"/>
      <c r="P53" s="27"/>
      <c r="Q53" s="53">
        <v>50</v>
      </c>
      <c r="R53" s="53">
        <f>IF(Q53="","",VLOOKUP(Q53,登録用データのコピー!$B$5:$V$89,14,FALSE))</f>
        <v>0</v>
      </c>
      <c r="S53" s="53" t="str">
        <f t="shared" si="2"/>
        <v>0</v>
      </c>
    </row>
    <row r="54" spans="1:19" x14ac:dyDescent="0.15">
      <c r="A54" s="27">
        <v>552</v>
      </c>
      <c r="B54" s="27" t="s">
        <v>610</v>
      </c>
      <c r="C54" s="7"/>
      <c r="D54" s="7"/>
      <c r="E54" s="7"/>
      <c r="K54" s="50" t="s">
        <v>659</v>
      </c>
      <c r="M54" s="50" t="s">
        <v>659</v>
      </c>
      <c r="O54" s="27"/>
      <c r="P54" s="27"/>
      <c r="Q54" s="53">
        <v>51</v>
      </c>
      <c r="R54" s="53">
        <f>IF(Q54="","",VLOOKUP(Q54,登録用データのコピー!$B$5:$V$89,14,FALSE))</f>
        <v>0</v>
      </c>
      <c r="S54" s="53" t="str">
        <f t="shared" si="2"/>
        <v>0</v>
      </c>
    </row>
    <row r="55" spans="1:19" x14ac:dyDescent="0.15">
      <c r="A55" s="27">
        <v>553</v>
      </c>
      <c r="B55" s="27" t="s">
        <v>224</v>
      </c>
      <c r="C55" s="7" t="s">
        <v>46</v>
      </c>
      <c r="D55" s="7" t="s">
        <v>46</v>
      </c>
      <c r="E55" s="7" t="s">
        <v>485</v>
      </c>
      <c r="F55" t="s">
        <v>496</v>
      </c>
      <c r="G55" t="str">
        <f t="shared" si="0"/>
        <v>春日丘高校様</v>
      </c>
      <c r="H55" s="10" t="s">
        <v>909</v>
      </c>
      <c r="I55" t="s">
        <v>910</v>
      </c>
      <c r="J55" s="10" t="s">
        <v>911</v>
      </c>
      <c r="K55" s="50" t="s">
        <v>857</v>
      </c>
      <c r="L55" s="50" t="s">
        <v>912</v>
      </c>
      <c r="M55" s="50" t="s">
        <v>913</v>
      </c>
      <c r="O55" s="27"/>
      <c r="P55" s="27"/>
      <c r="Q55" s="53">
        <v>52</v>
      </c>
      <c r="R55" s="53">
        <f>IF(Q55="","",VLOOKUP(Q55,登録用データのコピー!$B$5:$V$89,14,FALSE))</f>
        <v>0</v>
      </c>
      <c r="S55" s="53" t="str">
        <f t="shared" si="2"/>
        <v>0</v>
      </c>
    </row>
    <row r="56" spans="1:19" x14ac:dyDescent="0.15">
      <c r="A56" s="27">
        <v>554</v>
      </c>
      <c r="B56" s="27" t="s">
        <v>225</v>
      </c>
      <c r="C56" s="7" t="s">
        <v>47</v>
      </c>
      <c r="D56" s="7" t="s">
        <v>47</v>
      </c>
      <c r="E56" s="7" t="s">
        <v>485</v>
      </c>
      <c r="F56" t="s">
        <v>496</v>
      </c>
      <c r="G56" t="str">
        <f t="shared" si="0"/>
        <v>茨木高校様</v>
      </c>
      <c r="H56" s="10" t="s">
        <v>914</v>
      </c>
      <c r="I56" t="s">
        <v>915</v>
      </c>
      <c r="J56" s="10" t="s">
        <v>916</v>
      </c>
      <c r="K56" s="50" t="s">
        <v>857</v>
      </c>
      <c r="L56" s="50" t="s">
        <v>917</v>
      </c>
      <c r="M56" s="50" t="s">
        <v>918</v>
      </c>
      <c r="O56" s="27"/>
      <c r="P56" s="27"/>
      <c r="Q56" s="53">
        <v>53</v>
      </c>
      <c r="R56" s="53">
        <f>IF(Q56="","",VLOOKUP(Q56,登録用データのコピー!$B$5:$V$89,14,FALSE))</f>
        <v>0</v>
      </c>
      <c r="S56" s="53" t="str">
        <f t="shared" si="2"/>
        <v>0</v>
      </c>
    </row>
    <row r="57" spans="1:19" x14ac:dyDescent="0.15">
      <c r="A57" s="27">
        <v>555</v>
      </c>
      <c r="B57" s="27" t="s">
        <v>226</v>
      </c>
      <c r="C57" s="7" t="s">
        <v>417</v>
      </c>
      <c r="D57" s="7" t="s">
        <v>487</v>
      </c>
      <c r="E57" s="7" t="s">
        <v>485</v>
      </c>
      <c r="F57" t="s">
        <v>496</v>
      </c>
      <c r="G57" t="str">
        <f t="shared" si="0"/>
        <v>北摂つばさ高校様</v>
      </c>
      <c r="H57" s="10" t="s">
        <v>919</v>
      </c>
      <c r="I57" t="s">
        <v>920</v>
      </c>
      <c r="J57" s="10" t="s">
        <v>921</v>
      </c>
      <c r="K57" s="50" t="s">
        <v>857</v>
      </c>
      <c r="L57" s="50" t="s">
        <v>922</v>
      </c>
      <c r="M57" s="50" t="s">
        <v>923</v>
      </c>
      <c r="O57" s="27"/>
      <c r="P57" s="27"/>
      <c r="Q57" s="53">
        <v>54</v>
      </c>
      <c r="R57" s="53">
        <f>IF(Q57="","",VLOOKUP(Q57,登録用データのコピー!$B$5:$V$89,14,FALSE))</f>
        <v>0</v>
      </c>
      <c r="S57" s="53" t="str">
        <f t="shared" si="2"/>
        <v>0</v>
      </c>
    </row>
    <row r="58" spans="1:19" x14ac:dyDescent="0.15">
      <c r="A58" s="27">
        <v>556</v>
      </c>
      <c r="B58" s="27" t="s">
        <v>227</v>
      </c>
      <c r="C58" s="7" t="s">
        <v>48</v>
      </c>
      <c r="D58" s="7" t="s">
        <v>48</v>
      </c>
      <c r="E58" s="7" t="s">
        <v>485</v>
      </c>
      <c r="F58" t="s">
        <v>496</v>
      </c>
      <c r="G58" t="str">
        <f t="shared" si="0"/>
        <v>茨木西高校様</v>
      </c>
      <c r="H58" s="10" t="s">
        <v>924</v>
      </c>
      <c r="I58" t="s">
        <v>925</v>
      </c>
      <c r="J58" s="10" t="s">
        <v>926</v>
      </c>
      <c r="K58" s="50" t="s">
        <v>857</v>
      </c>
      <c r="L58" s="50" t="s">
        <v>927</v>
      </c>
      <c r="M58" s="50" t="s">
        <v>928</v>
      </c>
      <c r="O58" s="27"/>
      <c r="P58" s="27"/>
      <c r="Q58" s="53">
        <v>55</v>
      </c>
      <c r="R58" s="53">
        <f>IF(Q58="","",VLOOKUP(Q58,登録用データのコピー!$B$5:$V$89,14,FALSE))</f>
        <v>0</v>
      </c>
      <c r="S58" s="53" t="str">
        <f t="shared" si="2"/>
        <v>0</v>
      </c>
    </row>
    <row r="59" spans="1:19" x14ac:dyDescent="0.15">
      <c r="A59" s="27">
        <v>557</v>
      </c>
      <c r="B59" s="27" t="s">
        <v>228</v>
      </c>
      <c r="C59" s="7" t="s">
        <v>49</v>
      </c>
      <c r="D59" s="7" t="s">
        <v>49</v>
      </c>
      <c r="E59" s="7" t="s">
        <v>485</v>
      </c>
      <c r="F59" t="s">
        <v>496</v>
      </c>
      <c r="G59" t="str">
        <f t="shared" si="0"/>
        <v>福井高校様</v>
      </c>
      <c r="H59" s="10" t="s">
        <v>929</v>
      </c>
      <c r="I59" t="s">
        <v>930</v>
      </c>
      <c r="J59" s="10" t="s">
        <v>931</v>
      </c>
      <c r="K59" s="50" t="s">
        <v>857</v>
      </c>
      <c r="L59" s="50" t="s">
        <v>932</v>
      </c>
      <c r="M59" s="50" t="s">
        <v>933</v>
      </c>
      <c r="O59" s="27"/>
      <c r="P59" s="27"/>
      <c r="Q59" s="53">
        <v>56</v>
      </c>
      <c r="R59" s="53">
        <f>IF(Q59="","",VLOOKUP(Q59,登録用データのコピー!$B$5:$V$89,14,FALSE))</f>
        <v>0</v>
      </c>
      <c r="S59" s="53" t="str">
        <f t="shared" si="2"/>
        <v>0</v>
      </c>
    </row>
    <row r="60" spans="1:19" x14ac:dyDescent="0.15">
      <c r="A60" s="27">
        <v>558</v>
      </c>
      <c r="B60" s="27" t="s">
        <v>229</v>
      </c>
      <c r="C60" s="7" t="s">
        <v>50</v>
      </c>
      <c r="D60" s="7" t="s">
        <v>50</v>
      </c>
      <c r="E60" s="7" t="s">
        <v>485</v>
      </c>
      <c r="F60" t="s">
        <v>496</v>
      </c>
      <c r="G60" t="str">
        <f t="shared" si="0"/>
        <v>三島高校様</v>
      </c>
      <c r="H60" s="10" t="s">
        <v>934</v>
      </c>
      <c r="I60" t="s">
        <v>935</v>
      </c>
      <c r="J60" s="10" t="s">
        <v>936</v>
      </c>
      <c r="K60" s="50" t="s">
        <v>857</v>
      </c>
      <c r="L60" s="50" t="s">
        <v>937</v>
      </c>
      <c r="M60" s="50" t="s">
        <v>938</v>
      </c>
      <c r="O60" s="27"/>
      <c r="P60" s="27"/>
      <c r="Q60" s="53">
        <v>57</v>
      </c>
      <c r="R60" s="53">
        <f>IF(Q60="","",VLOOKUP(Q60,登録用データのコピー!$B$5:$V$89,14,FALSE))</f>
        <v>0</v>
      </c>
      <c r="S60" s="53" t="str">
        <f t="shared" si="2"/>
        <v>0</v>
      </c>
    </row>
    <row r="61" spans="1:19" x14ac:dyDescent="0.15">
      <c r="A61" s="27">
        <v>559</v>
      </c>
      <c r="E61" s="7"/>
      <c r="K61" s="50" t="s">
        <v>659</v>
      </c>
      <c r="M61" s="50" t="s">
        <v>659</v>
      </c>
      <c r="O61" s="27"/>
      <c r="P61" s="27"/>
      <c r="Q61" s="53">
        <v>58</v>
      </c>
      <c r="R61" s="53">
        <f>IF(Q61="","",VLOOKUP(Q61,登録用データのコピー!$B$5:$V$89,14,FALSE))</f>
        <v>0</v>
      </c>
      <c r="S61" s="53" t="str">
        <f t="shared" si="2"/>
        <v>0</v>
      </c>
    </row>
    <row r="62" spans="1:19" x14ac:dyDescent="0.15">
      <c r="A62" s="27">
        <v>560</v>
      </c>
      <c r="E62" s="7"/>
      <c r="K62" s="50" t="s">
        <v>659</v>
      </c>
      <c r="M62" s="50" t="s">
        <v>659</v>
      </c>
      <c r="O62" s="27"/>
      <c r="P62" s="27"/>
      <c r="Q62" s="53">
        <v>59</v>
      </c>
      <c r="R62" s="53">
        <f>IF(Q62="","",VLOOKUP(Q62,登録用データのコピー!$B$5:$V$89,14,FALSE))</f>
        <v>0</v>
      </c>
      <c r="S62" s="53" t="str">
        <f t="shared" si="2"/>
        <v>0</v>
      </c>
    </row>
    <row r="63" spans="1:19" x14ac:dyDescent="0.15">
      <c r="A63" s="27">
        <v>561</v>
      </c>
      <c r="B63" s="27" t="s">
        <v>230</v>
      </c>
      <c r="C63" t="s">
        <v>51</v>
      </c>
      <c r="D63" t="s">
        <v>51</v>
      </c>
      <c r="E63" s="7" t="s">
        <v>485</v>
      </c>
      <c r="F63" t="s">
        <v>496</v>
      </c>
      <c r="G63" t="str">
        <f t="shared" si="0"/>
        <v>槻の木高校様</v>
      </c>
      <c r="H63" s="10" t="s">
        <v>939</v>
      </c>
      <c r="I63" t="s">
        <v>940</v>
      </c>
      <c r="J63" s="10" t="s">
        <v>941</v>
      </c>
      <c r="K63" s="50" t="s">
        <v>857</v>
      </c>
      <c r="L63" s="50" t="s">
        <v>942</v>
      </c>
      <c r="M63" s="50" t="s">
        <v>943</v>
      </c>
      <c r="O63" s="27"/>
      <c r="P63" s="27"/>
      <c r="Q63" s="53">
        <v>60</v>
      </c>
      <c r="R63" s="53">
        <f>IF(Q63="","",VLOOKUP(Q63,登録用データのコピー!$B$5:$V$89,14,FALSE))</f>
        <v>0</v>
      </c>
      <c r="S63" s="53" t="str">
        <f t="shared" si="2"/>
        <v>0</v>
      </c>
    </row>
    <row r="64" spans="1:19" x14ac:dyDescent="0.15">
      <c r="A64" s="27">
        <v>562</v>
      </c>
      <c r="B64" s="27" t="s">
        <v>231</v>
      </c>
      <c r="C64" t="s">
        <v>52</v>
      </c>
      <c r="D64" t="s">
        <v>52</v>
      </c>
      <c r="E64" s="7" t="s">
        <v>485</v>
      </c>
      <c r="F64" t="s">
        <v>496</v>
      </c>
      <c r="G64" t="str">
        <f t="shared" si="0"/>
        <v>高槻北高校様</v>
      </c>
      <c r="H64" s="10" t="s">
        <v>944</v>
      </c>
      <c r="I64" t="s">
        <v>945</v>
      </c>
      <c r="J64" s="10" t="s">
        <v>946</v>
      </c>
      <c r="K64" s="50" t="s">
        <v>857</v>
      </c>
      <c r="L64" s="50" t="s">
        <v>947</v>
      </c>
      <c r="M64" s="50" t="s">
        <v>948</v>
      </c>
      <c r="O64" s="27"/>
      <c r="P64" s="27"/>
      <c r="Q64" s="53">
        <v>61</v>
      </c>
      <c r="R64" s="53">
        <f>IF(Q64="","",VLOOKUP(Q64,登録用データのコピー!$B$5:$V$89,14,FALSE))</f>
        <v>0</v>
      </c>
      <c r="S64" s="53" t="str">
        <f t="shared" si="2"/>
        <v>0</v>
      </c>
    </row>
    <row r="65" spans="1:19" x14ac:dyDescent="0.15">
      <c r="A65" s="27">
        <v>563</v>
      </c>
      <c r="B65" s="27" t="s">
        <v>232</v>
      </c>
      <c r="C65" t="s">
        <v>53</v>
      </c>
      <c r="D65" t="s">
        <v>53</v>
      </c>
      <c r="E65" s="7" t="s">
        <v>485</v>
      </c>
      <c r="F65" t="s">
        <v>496</v>
      </c>
      <c r="G65" t="str">
        <f t="shared" si="0"/>
        <v>芥川高校様</v>
      </c>
      <c r="H65" s="10" t="s">
        <v>949</v>
      </c>
      <c r="I65" t="s">
        <v>950</v>
      </c>
      <c r="J65" s="10" t="s">
        <v>951</v>
      </c>
      <c r="K65" s="50" t="s">
        <v>857</v>
      </c>
      <c r="L65" s="50" t="s">
        <v>952</v>
      </c>
      <c r="M65" s="50" t="s">
        <v>953</v>
      </c>
      <c r="O65" s="27"/>
      <c r="P65" s="27"/>
      <c r="Q65" s="53">
        <v>62</v>
      </c>
      <c r="R65" s="53">
        <f>IF(Q65="","",VLOOKUP(Q65,登録用データのコピー!$B$5:$V$89,14,FALSE))</f>
        <v>0</v>
      </c>
      <c r="S65" s="53" t="str">
        <f t="shared" si="2"/>
        <v>0</v>
      </c>
    </row>
    <row r="66" spans="1:19" x14ac:dyDescent="0.15">
      <c r="A66" s="27">
        <v>564</v>
      </c>
      <c r="B66" s="27" t="s">
        <v>233</v>
      </c>
      <c r="C66" t="s">
        <v>54</v>
      </c>
      <c r="D66" t="s">
        <v>54</v>
      </c>
      <c r="E66" s="7" t="s">
        <v>485</v>
      </c>
      <c r="F66" t="s">
        <v>496</v>
      </c>
      <c r="G66" t="str">
        <f t="shared" si="0"/>
        <v>阿武野高校様</v>
      </c>
      <c r="H66" s="10" t="s">
        <v>954</v>
      </c>
      <c r="I66" t="s">
        <v>955</v>
      </c>
      <c r="J66" s="10" t="s">
        <v>956</v>
      </c>
      <c r="K66" s="50" t="s">
        <v>857</v>
      </c>
      <c r="L66" s="50" t="s">
        <v>957</v>
      </c>
      <c r="M66" s="50" t="s">
        <v>958</v>
      </c>
      <c r="O66" s="27"/>
      <c r="P66" s="27"/>
      <c r="Q66" s="53">
        <v>63</v>
      </c>
      <c r="R66" s="53">
        <f>IF(Q66="","",VLOOKUP(Q66,登録用データのコピー!$B$5:$V$89,14,FALSE))</f>
        <v>0</v>
      </c>
      <c r="S66" s="53" t="str">
        <f t="shared" si="2"/>
        <v>0</v>
      </c>
    </row>
    <row r="67" spans="1:19" x14ac:dyDescent="0.15">
      <c r="A67" s="27">
        <v>565</v>
      </c>
      <c r="B67" s="27" t="s">
        <v>234</v>
      </c>
      <c r="C67" t="s">
        <v>55</v>
      </c>
      <c r="D67" t="s">
        <v>55</v>
      </c>
      <c r="E67" s="7" t="s">
        <v>485</v>
      </c>
      <c r="F67" t="s">
        <v>496</v>
      </c>
      <c r="G67" t="str">
        <f t="shared" si="0"/>
        <v>島本高校様</v>
      </c>
      <c r="H67" s="10" t="s">
        <v>959</v>
      </c>
      <c r="I67" t="s">
        <v>960</v>
      </c>
      <c r="J67" s="10" t="s">
        <v>961</v>
      </c>
      <c r="K67" s="50" t="s">
        <v>962</v>
      </c>
      <c r="L67" s="50" t="s">
        <v>963</v>
      </c>
      <c r="M67" s="50" t="s">
        <v>964</v>
      </c>
      <c r="O67" s="27"/>
      <c r="P67" s="27"/>
      <c r="Q67" s="53">
        <v>64</v>
      </c>
      <c r="R67" s="53">
        <f>IF(Q67="","",VLOOKUP(Q67,登録用データのコピー!$B$5:$V$89,14,FALSE))</f>
        <v>0</v>
      </c>
      <c r="S67" s="53" t="str">
        <f t="shared" si="2"/>
        <v>0</v>
      </c>
    </row>
    <row r="68" spans="1:19" x14ac:dyDescent="0.15">
      <c r="A68" s="27">
        <v>566</v>
      </c>
      <c r="B68" s="27" t="s">
        <v>235</v>
      </c>
      <c r="C68" t="s">
        <v>56</v>
      </c>
      <c r="D68" t="s">
        <v>56</v>
      </c>
      <c r="E68" s="7" t="s">
        <v>485</v>
      </c>
      <c r="F68" t="s">
        <v>496</v>
      </c>
      <c r="G68" t="str">
        <f t="shared" ref="G68:G131" si="3">D68&amp;E68&amp;F68</f>
        <v>大冠高校様</v>
      </c>
      <c r="H68" s="10" t="s">
        <v>965</v>
      </c>
      <c r="I68" t="s">
        <v>966</v>
      </c>
      <c r="J68" s="10" t="s">
        <v>967</v>
      </c>
      <c r="K68" s="50" t="s">
        <v>857</v>
      </c>
      <c r="L68" s="50" t="s">
        <v>968</v>
      </c>
      <c r="M68" s="50" t="s">
        <v>969</v>
      </c>
      <c r="O68" s="27"/>
      <c r="P68" s="27"/>
      <c r="Q68" s="53">
        <v>65</v>
      </c>
      <c r="R68" s="53">
        <f>IF(Q68="","",VLOOKUP(Q68,登録用データのコピー!$B$5:$V$89,14,FALSE))</f>
        <v>0</v>
      </c>
      <c r="S68" s="53" t="str">
        <f t="shared" ref="S68:S88" si="4">LEFT(R68,1)</f>
        <v>0</v>
      </c>
    </row>
    <row r="69" spans="1:19" x14ac:dyDescent="0.15">
      <c r="A69" s="27">
        <v>567</v>
      </c>
      <c r="E69" s="7"/>
      <c r="K69" s="50" t="s">
        <v>659</v>
      </c>
      <c r="M69" s="50" t="s">
        <v>659</v>
      </c>
      <c r="O69" s="27"/>
      <c r="P69" s="27"/>
      <c r="Q69" s="53">
        <v>66</v>
      </c>
      <c r="R69" s="53">
        <f>IF(Q69="","",VLOOKUP(Q69,登録用データのコピー!$B$5:$V$89,14,FALSE))</f>
        <v>0</v>
      </c>
      <c r="S69" s="53" t="str">
        <f t="shared" si="4"/>
        <v>0</v>
      </c>
    </row>
    <row r="70" spans="1:19" x14ac:dyDescent="0.15">
      <c r="A70" s="27">
        <v>568</v>
      </c>
      <c r="E70" s="7"/>
      <c r="K70" s="50" t="s">
        <v>659</v>
      </c>
      <c r="M70" s="50" t="s">
        <v>659</v>
      </c>
      <c r="O70" s="27"/>
      <c r="P70" s="27"/>
      <c r="Q70" s="53">
        <v>67</v>
      </c>
      <c r="R70" s="53">
        <f>IF(Q70="","",VLOOKUP(Q70,登録用データのコピー!$B$5:$V$89,14,FALSE))</f>
        <v>0</v>
      </c>
      <c r="S70" s="53" t="str">
        <f t="shared" si="4"/>
        <v>0</v>
      </c>
    </row>
    <row r="71" spans="1:19" x14ac:dyDescent="0.15">
      <c r="A71" s="27">
        <v>569</v>
      </c>
      <c r="B71" s="27" t="s">
        <v>236</v>
      </c>
      <c r="C71" t="s">
        <v>57</v>
      </c>
      <c r="D71" t="s">
        <v>57</v>
      </c>
      <c r="E71" s="7" t="s">
        <v>485</v>
      </c>
      <c r="F71" t="s">
        <v>496</v>
      </c>
      <c r="G71" t="str">
        <f t="shared" si="3"/>
        <v>芦間高校様</v>
      </c>
      <c r="H71" s="10" t="s">
        <v>970</v>
      </c>
      <c r="I71" t="s">
        <v>971</v>
      </c>
      <c r="J71" s="10" t="s">
        <v>972</v>
      </c>
      <c r="K71" s="50" t="s">
        <v>690</v>
      </c>
      <c r="L71" s="50" t="s">
        <v>973</v>
      </c>
      <c r="M71" s="50" t="s">
        <v>974</v>
      </c>
      <c r="O71" s="27"/>
      <c r="P71" s="27"/>
      <c r="Q71" s="53">
        <v>68</v>
      </c>
      <c r="R71" s="53">
        <f>IF(Q71="","",VLOOKUP(Q71,登録用データのコピー!$B$5:$V$89,14,FALSE))</f>
        <v>0</v>
      </c>
      <c r="S71" s="53" t="str">
        <f t="shared" si="4"/>
        <v>0</v>
      </c>
    </row>
    <row r="72" spans="1:19" x14ac:dyDescent="0.15">
      <c r="A72" s="27">
        <v>570</v>
      </c>
      <c r="B72" s="27" t="s">
        <v>237</v>
      </c>
      <c r="C72" t="s">
        <v>58</v>
      </c>
      <c r="D72" t="s">
        <v>58</v>
      </c>
      <c r="E72" s="7" t="s">
        <v>485</v>
      </c>
      <c r="F72" t="s">
        <v>496</v>
      </c>
      <c r="G72" t="str">
        <f t="shared" si="3"/>
        <v>守口東高校様</v>
      </c>
      <c r="H72" s="10" t="s">
        <v>975</v>
      </c>
      <c r="I72" t="s">
        <v>976</v>
      </c>
      <c r="J72" s="10" t="s">
        <v>977</v>
      </c>
      <c r="K72" s="50" t="s">
        <v>690</v>
      </c>
      <c r="L72" s="50" t="s">
        <v>978</v>
      </c>
      <c r="M72" s="50" t="s">
        <v>979</v>
      </c>
      <c r="O72" s="27"/>
      <c r="P72" s="27"/>
      <c r="Q72" s="53">
        <v>69</v>
      </c>
      <c r="R72" s="53">
        <f>IF(Q72="","",VLOOKUP(Q72,登録用データのコピー!$B$5:$V$89,14,FALSE))</f>
        <v>0</v>
      </c>
      <c r="S72" s="53" t="str">
        <f t="shared" si="4"/>
        <v>0</v>
      </c>
    </row>
    <row r="73" spans="1:19" x14ac:dyDescent="0.15">
      <c r="A73" s="27">
        <v>571</v>
      </c>
      <c r="B73" s="27" t="s">
        <v>238</v>
      </c>
      <c r="C73" t="s">
        <v>59</v>
      </c>
      <c r="D73" t="s">
        <v>59</v>
      </c>
      <c r="E73" s="7" t="s">
        <v>485</v>
      </c>
      <c r="F73" t="s">
        <v>496</v>
      </c>
      <c r="G73" t="str">
        <f t="shared" si="3"/>
        <v>門真西高校様</v>
      </c>
      <c r="H73" s="10" t="s">
        <v>980</v>
      </c>
      <c r="I73" t="s">
        <v>981</v>
      </c>
      <c r="J73" s="10" t="s">
        <v>982</v>
      </c>
      <c r="K73" s="50" t="s">
        <v>690</v>
      </c>
      <c r="L73" s="50" t="s">
        <v>983</v>
      </c>
      <c r="M73" s="50" t="s">
        <v>984</v>
      </c>
      <c r="O73" s="27"/>
      <c r="P73" s="27"/>
      <c r="Q73" s="53">
        <v>70</v>
      </c>
      <c r="R73" s="53">
        <f>IF(Q73="","",VLOOKUP(Q73,登録用データのコピー!$B$5:$V$89,14,FALSE))</f>
        <v>0</v>
      </c>
      <c r="S73" s="53" t="str">
        <f t="shared" si="4"/>
        <v>0</v>
      </c>
    </row>
    <row r="74" spans="1:19" x14ac:dyDescent="0.15">
      <c r="A74" s="27">
        <v>572</v>
      </c>
      <c r="B74" s="27" t="s">
        <v>239</v>
      </c>
      <c r="C74" t="s">
        <v>418</v>
      </c>
      <c r="D74" t="s">
        <v>506</v>
      </c>
      <c r="E74" s="7" t="s">
        <v>485</v>
      </c>
      <c r="F74" t="s">
        <v>496</v>
      </c>
      <c r="G74" t="str">
        <f t="shared" si="3"/>
        <v>門真なみはや高校様</v>
      </c>
      <c r="H74" s="10" t="s">
        <v>985</v>
      </c>
      <c r="I74" t="s">
        <v>986</v>
      </c>
      <c r="J74" s="10" t="s">
        <v>987</v>
      </c>
      <c r="K74" s="50" t="s">
        <v>857</v>
      </c>
      <c r="L74" s="50" t="s">
        <v>988</v>
      </c>
      <c r="M74" s="50" t="s">
        <v>718</v>
      </c>
      <c r="O74" s="27"/>
      <c r="P74" s="27"/>
      <c r="Q74" s="53">
        <v>71</v>
      </c>
      <c r="R74" s="53">
        <f>IF(Q74="","",VLOOKUP(Q74,登録用データのコピー!$B$5:$V$89,14,FALSE))</f>
        <v>0</v>
      </c>
      <c r="S74" s="53" t="str">
        <f t="shared" si="4"/>
        <v>0</v>
      </c>
    </row>
    <row r="75" spans="1:19" x14ac:dyDescent="0.15">
      <c r="A75" s="27">
        <v>573</v>
      </c>
      <c r="B75" s="27" t="s">
        <v>240</v>
      </c>
      <c r="C75" t="s">
        <v>60</v>
      </c>
      <c r="D75" t="s">
        <v>60</v>
      </c>
      <c r="E75" s="7" t="s">
        <v>485</v>
      </c>
      <c r="F75" t="s">
        <v>496</v>
      </c>
      <c r="G75" t="str">
        <f t="shared" si="3"/>
        <v>寝屋川高校様</v>
      </c>
      <c r="H75" s="10" t="s">
        <v>989</v>
      </c>
      <c r="I75" t="s">
        <v>990</v>
      </c>
      <c r="J75" s="10" t="s">
        <v>991</v>
      </c>
      <c r="K75" s="50" t="s">
        <v>857</v>
      </c>
      <c r="L75" s="50" t="s">
        <v>992</v>
      </c>
      <c r="M75" s="50" t="s">
        <v>993</v>
      </c>
      <c r="O75" s="27"/>
      <c r="P75" s="27"/>
      <c r="Q75" s="53">
        <v>72</v>
      </c>
      <c r="R75" s="53">
        <f>IF(Q75="","",VLOOKUP(Q75,登録用データのコピー!$B$5:$V$89,14,FALSE))</f>
        <v>0</v>
      </c>
      <c r="S75" s="53" t="str">
        <f t="shared" si="4"/>
        <v>0</v>
      </c>
    </row>
    <row r="76" spans="1:19" x14ac:dyDescent="0.15">
      <c r="A76" s="27">
        <v>574</v>
      </c>
      <c r="E76" s="7"/>
      <c r="K76" s="50" t="s">
        <v>659</v>
      </c>
      <c r="M76" s="50" t="s">
        <v>659</v>
      </c>
      <c r="O76" s="27"/>
      <c r="P76" s="27"/>
      <c r="Q76" s="53">
        <v>73</v>
      </c>
      <c r="R76" s="53">
        <f>IF(Q76="","",VLOOKUP(Q76,登録用データのコピー!$B$5:$V$89,14,FALSE))</f>
        <v>0</v>
      </c>
      <c r="S76" s="53" t="str">
        <f t="shared" si="4"/>
        <v>0</v>
      </c>
    </row>
    <row r="77" spans="1:19" x14ac:dyDescent="0.15">
      <c r="A77" s="27">
        <v>575</v>
      </c>
      <c r="B77" s="27" t="s">
        <v>241</v>
      </c>
      <c r="C77" t="s">
        <v>473</v>
      </c>
      <c r="D77" t="s">
        <v>509</v>
      </c>
      <c r="E77" s="7" t="s">
        <v>485</v>
      </c>
      <c r="F77" t="s">
        <v>496</v>
      </c>
      <c r="G77" t="str">
        <f>D77&amp;E77&amp;F77</f>
        <v>北かわち皐が丘高校様</v>
      </c>
      <c r="H77" s="10" t="s">
        <v>994</v>
      </c>
      <c r="I77" t="s">
        <v>995</v>
      </c>
      <c r="J77" s="10" t="s">
        <v>996</v>
      </c>
      <c r="K77" s="50" t="s">
        <v>857</v>
      </c>
      <c r="L77" s="50" t="s">
        <v>997</v>
      </c>
      <c r="M77" s="50" t="s">
        <v>998</v>
      </c>
      <c r="O77" s="27"/>
      <c r="P77" s="27"/>
      <c r="Q77" s="53">
        <v>74</v>
      </c>
      <c r="R77" s="53">
        <f>IF(Q77="","",VLOOKUP(Q77,登録用データのコピー!$B$5:$V$89,14,FALSE))</f>
        <v>0</v>
      </c>
      <c r="S77" s="53" t="str">
        <f t="shared" si="4"/>
        <v>0</v>
      </c>
    </row>
    <row r="78" spans="1:19" x14ac:dyDescent="0.15">
      <c r="A78" s="27">
        <v>576</v>
      </c>
      <c r="B78" s="27" t="s">
        <v>242</v>
      </c>
      <c r="C78" t="s">
        <v>61</v>
      </c>
      <c r="D78" t="s">
        <v>61</v>
      </c>
      <c r="E78" s="7" t="s">
        <v>485</v>
      </c>
      <c r="F78" t="s">
        <v>496</v>
      </c>
      <c r="G78" t="str">
        <f>D78&amp;E78&amp;F78</f>
        <v>西寝屋川高校様</v>
      </c>
      <c r="H78" s="10" t="s">
        <v>999</v>
      </c>
      <c r="I78" t="s">
        <v>1000</v>
      </c>
      <c r="J78" s="10" t="s">
        <v>1001</v>
      </c>
      <c r="K78" s="50" t="s">
        <v>857</v>
      </c>
      <c r="L78" s="50" t="s">
        <v>1002</v>
      </c>
      <c r="M78" s="50" t="s">
        <v>1003</v>
      </c>
      <c r="O78" s="27"/>
      <c r="P78" s="27"/>
      <c r="Q78" s="53">
        <v>75</v>
      </c>
      <c r="R78" s="53">
        <f>IF(Q78="","",VLOOKUP(Q78,登録用データのコピー!$B$5:$V$89,14,FALSE))</f>
        <v>0</v>
      </c>
      <c r="S78" s="53" t="str">
        <f t="shared" si="4"/>
        <v>0</v>
      </c>
    </row>
    <row r="79" spans="1:19" x14ac:dyDescent="0.15">
      <c r="A79" s="27">
        <v>577</v>
      </c>
      <c r="B79" s="27" t="s">
        <v>243</v>
      </c>
      <c r="C79" t="s">
        <v>62</v>
      </c>
      <c r="D79" t="s">
        <v>62</v>
      </c>
      <c r="E79" s="7" t="s">
        <v>485</v>
      </c>
      <c r="F79" t="s">
        <v>496</v>
      </c>
      <c r="G79" t="str">
        <f t="shared" si="3"/>
        <v>緑風冠高校様</v>
      </c>
      <c r="H79" s="10" t="s">
        <v>1004</v>
      </c>
      <c r="I79" t="s">
        <v>1005</v>
      </c>
      <c r="J79" s="10" t="s">
        <v>1006</v>
      </c>
      <c r="K79" s="50" t="s">
        <v>857</v>
      </c>
      <c r="L79" s="50" t="s">
        <v>1007</v>
      </c>
      <c r="M79" s="50" t="s">
        <v>1008</v>
      </c>
      <c r="O79" s="27"/>
      <c r="P79" s="27"/>
      <c r="Q79" s="53">
        <v>76</v>
      </c>
      <c r="R79" s="53">
        <f>IF(Q79="","",VLOOKUP(Q79,登録用データのコピー!$B$5:$V$89,14,FALSE))</f>
        <v>0</v>
      </c>
      <c r="S79" s="53" t="str">
        <f t="shared" si="4"/>
        <v>0</v>
      </c>
    </row>
    <row r="80" spans="1:19" x14ac:dyDescent="0.15">
      <c r="A80" s="27">
        <v>578</v>
      </c>
      <c r="B80" s="27" t="s">
        <v>244</v>
      </c>
      <c r="C80" t="s">
        <v>63</v>
      </c>
      <c r="D80" t="s">
        <v>63</v>
      </c>
      <c r="E80" s="7" t="s">
        <v>485</v>
      </c>
      <c r="F80" t="s">
        <v>496</v>
      </c>
      <c r="G80" t="str">
        <f t="shared" si="3"/>
        <v>野崎高校様</v>
      </c>
      <c r="H80" s="10" t="s">
        <v>1009</v>
      </c>
      <c r="I80" t="s">
        <v>1010</v>
      </c>
      <c r="J80" s="10" t="s">
        <v>1011</v>
      </c>
      <c r="K80" s="50" t="s">
        <v>857</v>
      </c>
      <c r="L80" s="50" t="s">
        <v>1012</v>
      </c>
      <c r="M80" s="50" t="s">
        <v>1013</v>
      </c>
      <c r="O80" s="27"/>
      <c r="P80" s="27"/>
      <c r="Q80" s="53">
        <v>77</v>
      </c>
      <c r="R80" s="53">
        <f>IF(Q80="","",VLOOKUP(Q80,登録用データのコピー!$B$5:$V$89,14,FALSE))</f>
        <v>0</v>
      </c>
      <c r="S80" s="53" t="str">
        <f t="shared" si="4"/>
        <v>0</v>
      </c>
    </row>
    <row r="81" spans="1:19" x14ac:dyDescent="0.15">
      <c r="A81" s="27">
        <v>579</v>
      </c>
      <c r="B81" s="27" t="s">
        <v>245</v>
      </c>
      <c r="C81" t="s">
        <v>64</v>
      </c>
      <c r="D81" t="s">
        <v>64</v>
      </c>
      <c r="E81" s="7" t="s">
        <v>485</v>
      </c>
      <c r="F81" t="s">
        <v>496</v>
      </c>
      <c r="G81" t="str">
        <f t="shared" si="3"/>
        <v>枚方高校様</v>
      </c>
      <c r="H81" s="10" t="s">
        <v>1014</v>
      </c>
      <c r="I81" t="s">
        <v>1015</v>
      </c>
      <c r="J81" s="10" t="s">
        <v>1016</v>
      </c>
      <c r="K81" s="50" t="s">
        <v>857</v>
      </c>
      <c r="L81" s="50" t="s">
        <v>1017</v>
      </c>
      <c r="M81" s="50" t="s">
        <v>1018</v>
      </c>
      <c r="O81" s="27"/>
      <c r="P81" s="27"/>
      <c r="Q81" s="53">
        <v>78</v>
      </c>
      <c r="R81" s="53">
        <f>IF(Q81="","",VLOOKUP(Q81,登録用データのコピー!$B$5:$V$89,14,FALSE))</f>
        <v>0</v>
      </c>
      <c r="S81" s="53" t="str">
        <f t="shared" si="4"/>
        <v>0</v>
      </c>
    </row>
    <row r="82" spans="1:19" x14ac:dyDescent="0.15">
      <c r="A82" s="27">
        <v>580</v>
      </c>
      <c r="B82" s="27" t="s">
        <v>610</v>
      </c>
      <c r="E82" s="7"/>
      <c r="K82" s="50" t="s">
        <v>659</v>
      </c>
      <c r="M82" s="50" t="s">
        <v>659</v>
      </c>
      <c r="O82" s="27"/>
      <c r="P82" s="27"/>
      <c r="Q82" s="53">
        <v>79</v>
      </c>
      <c r="R82" s="53">
        <f>IF(Q82="","",VLOOKUP(Q82,登録用データのコピー!$B$5:$V$89,14,FALSE))</f>
        <v>0</v>
      </c>
      <c r="S82" s="53" t="str">
        <f t="shared" si="4"/>
        <v>0</v>
      </c>
    </row>
    <row r="83" spans="1:19" x14ac:dyDescent="0.15">
      <c r="A83" s="27">
        <v>581</v>
      </c>
      <c r="B83" s="27" t="s">
        <v>246</v>
      </c>
      <c r="C83" t="s">
        <v>65</v>
      </c>
      <c r="D83" t="s">
        <v>65</v>
      </c>
      <c r="E83" s="7" t="s">
        <v>485</v>
      </c>
      <c r="F83" t="s">
        <v>496</v>
      </c>
      <c r="G83" t="str">
        <f t="shared" si="3"/>
        <v>長尾高校様</v>
      </c>
      <c r="H83" s="10" t="s">
        <v>1019</v>
      </c>
      <c r="I83" t="s">
        <v>1020</v>
      </c>
      <c r="J83" s="10" t="s">
        <v>1021</v>
      </c>
      <c r="K83" s="50" t="s">
        <v>857</v>
      </c>
      <c r="L83" s="50" t="s">
        <v>1022</v>
      </c>
      <c r="M83" s="50" t="s">
        <v>1023</v>
      </c>
      <c r="O83" s="27"/>
      <c r="P83" s="27"/>
      <c r="Q83" s="53">
        <v>80</v>
      </c>
      <c r="R83" s="53">
        <f>IF(Q83="","",VLOOKUP(Q83,登録用データのコピー!$B$5:$V$89,14,FALSE))</f>
        <v>0</v>
      </c>
      <c r="S83" s="53" t="str">
        <f t="shared" si="4"/>
        <v>0</v>
      </c>
    </row>
    <row r="84" spans="1:19" x14ac:dyDescent="0.15">
      <c r="A84" s="27">
        <v>582</v>
      </c>
      <c r="B84" s="27" t="s">
        <v>247</v>
      </c>
      <c r="C84" t="s">
        <v>66</v>
      </c>
      <c r="D84" t="s">
        <v>66</v>
      </c>
      <c r="E84" s="7" t="s">
        <v>485</v>
      </c>
      <c r="F84" t="s">
        <v>496</v>
      </c>
      <c r="G84" t="str">
        <f t="shared" si="3"/>
        <v>牧野高校様</v>
      </c>
      <c r="H84" s="10" t="s">
        <v>1024</v>
      </c>
      <c r="I84" t="s">
        <v>1025</v>
      </c>
      <c r="J84" s="10" t="s">
        <v>1026</v>
      </c>
      <c r="K84" s="50" t="s">
        <v>857</v>
      </c>
      <c r="L84" s="50" t="s">
        <v>1027</v>
      </c>
      <c r="M84" s="50" t="s">
        <v>1028</v>
      </c>
      <c r="O84" s="27"/>
      <c r="P84" s="27"/>
      <c r="Q84" s="53">
        <v>81</v>
      </c>
      <c r="R84" s="53">
        <f>IF(Q84="","",VLOOKUP(Q84,登録用データのコピー!$B$5:$V$89,14,FALSE))</f>
        <v>0</v>
      </c>
      <c r="S84" s="53" t="str">
        <f t="shared" si="4"/>
        <v>0</v>
      </c>
    </row>
    <row r="85" spans="1:19" x14ac:dyDescent="0.15">
      <c r="A85" s="27">
        <v>583</v>
      </c>
      <c r="B85" s="27" t="s">
        <v>248</v>
      </c>
      <c r="C85" t="s">
        <v>67</v>
      </c>
      <c r="D85" t="s">
        <v>67</v>
      </c>
      <c r="E85" s="7" t="s">
        <v>485</v>
      </c>
      <c r="F85" t="s">
        <v>496</v>
      </c>
      <c r="G85" t="str">
        <f t="shared" si="3"/>
        <v>香里丘高校様</v>
      </c>
      <c r="H85" s="10" t="s">
        <v>1029</v>
      </c>
      <c r="I85" t="s">
        <v>1030</v>
      </c>
      <c r="J85" s="10" t="s">
        <v>1031</v>
      </c>
      <c r="K85" s="50" t="s">
        <v>857</v>
      </c>
      <c r="L85" s="50" t="s">
        <v>1032</v>
      </c>
      <c r="M85" s="50" t="s">
        <v>1033</v>
      </c>
      <c r="O85" s="27"/>
      <c r="P85" s="27"/>
      <c r="Q85" s="53">
        <v>82</v>
      </c>
      <c r="R85" s="53">
        <f>IF(Q85="","",VLOOKUP(Q85,登録用データのコピー!$B$5:$V$89,14,FALSE))</f>
        <v>0</v>
      </c>
      <c r="S85" s="53" t="str">
        <f t="shared" si="4"/>
        <v>0</v>
      </c>
    </row>
    <row r="86" spans="1:19" x14ac:dyDescent="0.15">
      <c r="A86" s="27">
        <v>584</v>
      </c>
      <c r="B86" s="27" t="s">
        <v>249</v>
      </c>
      <c r="C86" t="s">
        <v>419</v>
      </c>
      <c r="D86" t="s">
        <v>507</v>
      </c>
      <c r="E86" s="7" t="s">
        <v>485</v>
      </c>
      <c r="F86" t="s">
        <v>496</v>
      </c>
      <c r="G86" t="str">
        <f t="shared" si="3"/>
        <v>枚方なぎさ高校様</v>
      </c>
      <c r="H86" s="10" t="s">
        <v>1034</v>
      </c>
      <c r="I86" t="s">
        <v>1035</v>
      </c>
      <c r="J86" s="10" t="s">
        <v>1036</v>
      </c>
      <c r="K86" s="50" t="s">
        <v>857</v>
      </c>
      <c r="L86" s="50" t="s">
        <v>1037</v>
      </c>
      <c r="M86" s="50" t="s">
        <v>1038</v>
      </c>
      <c r="O86" s="27"/>
      <c r="P86" s="27"/>
      <c r="Q86" s="53">
        <v>83</v>
      </c>
      <c r="R86" s="53">
        <f>IF(Q86="","",VLOOKUP(Q86,登録用データのコピー!$B$5:$V$89,14,FALSE))</f>
        <v>0</v>
      </c>
      <c r="S86" s="53" t="str">
        <f t="shared" si="4"/>
        <v>0</v>
      </c>
    </row>
    <row r="87" spans="1:19" x14ac:dyDescent="0.15">
      <c r="A87" s="27">
        <v>585</v>
      </c>
      <c r="B87" s="27" t="s">
        <v>250</v>
      </c>
      <c r="C87" t="s">
        <v>68</v>
      </c>
      <c r="D87" t="s">
        <v>68</v>
      </c>
      <c r="E87" s="7" t="s">
        <v>485</v>
      </c>
      <c r="F87" t="s">
        <v>496</v>
      </c>
      <c r="G87" t="str">
        <f t="shared" si="3"/>
        <v>枚方津田高校様</v>
      </c>
      <c r="H87" s="10" t="s">
        <v>1039</v>
      </c>
      <c r="I87" t="s">
        <v>1040</v>
      </c>
      <c r="J87" s="10" t="s">
        <v>1041</v>
      </c>
      <c r="K87" s="50" t="s">
        <v>857</v>
      </c>
      <c r="L87" s="50" t="s">
        <v>1042</v>
      </c>
      <c r="M87" s="50" t="s">
        <v>1043</v>
      </c>
      <c r="O87" s="27"/>
      <c r="P87" s="27"/>
      <c r="Q87" s="53">
        <v>84</v>
      </c>
      <c r="R87" s="53">
        <f>IF(Q87="","",VLOOKUP(Q87,登録用データのコピー!$B$5:$V$89,14,FALSE))</f>
        <v>0</v>
      </c>
      <c r="S87" s="53" t="str">
        <f t="shared" si="4"/>
        <v>0</v>
      </c>
    </row>
    <row r="88" spans="1:19" x14ac:dyDescent="0.15">
      <c r="A88" s="27">
        <v>586</v>
      </c>
      <c r="B88" s="27" t="s">
        <v>251</v>
      </c>
      <c r="C88" t="s">
        <v>69</v>
      </c>
      <c r="D88" t="s">
        <v>69</v>
      </c>
      <c r="E88" s="7" t="s">
        <v>485</v>
      </c>
      <c r="F88" t="s">
        <v>496</v>
      </c>
      <c r="G88" t="str">
        <f t="shared" si="3"/>
        <v>四條畷高校様</v>
      </c>
      <c r="H88" s="10" t="s">
        <v>1044</v>
      </c>
      <c r="I88" t="s">
        <v>1045</v>
      </c>
      <c r="J88" s="10" t="s">
        <v>1046</v>
      </c>
      <c r="K88" s="50" t="s">
        <v>857</v>
      </c>
      <c r="L88" s="50" t="s">
        <v>1047</v>
      </c>
      <c r="M88" s="50" t="s">
        <v>1048</v>
      </c>
      <c r="O88" s="27"/>
      <c r="P88" s="27"/>
      <c r="Q88" s="53">
        <v>85</v>
      </c>
      <c r="R88" s="53" t="e">
        <f>IF(Q88="","",VLOOKUP(Q88,登録用データのコピー!$B$5:$V$89,14,FALSE))</f>
        <v>#N/A</v>
      </c>
      <c r="S88" s="53" t="e">
        <f t="shared" si="4"/>
        <v>#N/A</v>
      </c>
    </row>
    <row r="89" spans="1:19" x14ac:dyDescent="0.15">
      <c r="A89" s="27">
        <v>587</v>
      </c>
      <c r="E89" s="7"/>
      <c r="K89" s="50" t="s">
        <v>659</v>
      </c>
      <c r="M89" s="50" t="s">
        <v>659</v>
      </c>
      <c r="O89" s="27"/>
      <c r="P89" s="27"/>
      <c r="Q89" s="53"/>
      <c r="R89" s="53"/>
      <c r="S89" s="53"/>
    </row>
    <row r="90" spans="1:19" x14ac:dyDescent="0.15">
      <c r="A90" s="27">
        <v>588</v>
      </c>
      <c r="B90" s="27" t="s">
        <v>252</v>
      </c>
      <c r="C90" t="s">
        <v>70</v>
      </c>
      <c r="D90" t="s">
        <v>70</v>
      </c>
      <c r="E90" s="7" t="s">
        <v>485</v>
      </c>
      <c r="F90" t="s">
        <v>496</v>
      </c>
      <c r="G90" t="str">
        <f t="shared" si="3"/>
        <v>交野高校様</v>
      </c>
      <c r="H90" s="10" t="s">
        <v>1049</v>
      </c>
      <c r="I90" t="s">
        <v>1050</v>
      </c>
      <c r="J90" s="10" t="s">
        <v>1051</v>
      </c>
      <c r="K90" s="50" t="s">
        <v>857</v>
      </c>
      <c r="L90" s="50" t="s">
        <v>1052</v>
      </c>
      <c r="M90" s="50" t="s">
        <v>1053</v>
      </c>
      <c r="O90" s="27"/>
      <c r="P90" s="27"/>
      <c r="Q90" s="53"/>
      <c r="R90" s="53"/>
      <c r="S90" s="53"/>
    </row>
    <row r="91" spans="1:19" x14ac:dyDescent="0.15">
      <c r="A91" s="27">
        <v>589</v>
      </c>
      <c r="B91" s="27" t="s">
        <v>253</v>
      </c>
      <c r="C91" t="s">
        <v>71</v>
      </c>
      <c r="D91" t="s">
        <v>71</v>
      </c>
      <c r="E91" s="7" t="s">
        <v>485</v>
      </c>
      <c r="F91" t="s">
        <v>496</v>
      </c>
      <c r="G91" t="str">
        <f t="shared" si="3"/>
        <v>布施高校様</v>
      </c>
      <c r="H91" s="10" t="s">
        <v>1054</v>
      </c>
      <c r="I91" t="s">
        <v>1055</v>
      </c>
      <c r="J91" s="10" t="s">
        <v>1056</v>
      </c>
      <c r="K91" s="50" t="s">
        <v>690</v>
      </c>
      <c r="L91" s="50" t="s">
        <v>1057</v>
      </c>
      <c r="M91" s="50" t="s">
        <v>1058</v>
      </c>
      <c r="O91" s="27"/>
      <c r="P91" s="27"/>
      <c r="Q91" s="53"/>
      <c r="R91" s="53"/>
      <c r="S91" s="53"/>
    </row>
    <row r="92" spans="1:19" x14ac:dyDescent="0.15">
      <c r="A92" s="27">
        <v>590</v>
      </c>
      <c r="B92" s="27" t="s">
        <v>254</v>
      </c>
      <c r="C92" t="s">
        <v>72</v>
      </c>
      <c r="D92" t="s">
        <v>72</v>
      </c>
      <c r="E92" s="7" t="s">
        <v>485</v>
      </c>
      <c r="F92" t="s">
        <v>496</v>
      </c>
      <c r="G92" t="str">
        <f t="shared" si="3"/>
        <v>花園高校様</v>
      </c>
      <c r="H92" s="10" t="s">
        <v>1059</v>
      </c>
      <c r="I92" t="s">
        <v>1060</v>
      </c>
      <c r="J92" s="10" t="s">
        <v>1061</v>
      </c>
      <c r="K92" s="50" t="s">
        <v>857</v>
      </c>
      <c r="L92" s="50" t="s">
        <v>1062</v>
      </c>
      <c r="M92" s="50" t="s">
        <v>1063</v>
      </c>
      <c r="O92" s="27"/>
      <c r="P92" s="27"/>
      <c r="Q92" s="53"/>
      <c r="R92" s="53"/>
      <c r="S92" s="53"/>
    </row>
    <row r="93" spans="1:19" x14ac:dyDescent="0.15">
      <c r="A93" s="27">
        <v>591</v>
      </c>
      <c r="B93" s="27" t="s">
        <v>255</v>
      </c>
      <c r="C93" t="s">
        <v>73</v>
      </c>
      <c r="D93" t="s">
        <v>73</v>
      </c>
      <c r="E93" s="7" t="s">
        <v>485</v>
      </c>
      <c r="F93" t="s">
        <v>496</v>
      </c>
      <c r="G93" t="str">
        <f t="shared" si="3"/>
        <v>枚岡樟風高校様</v>
      </c>
      <c r="H93" s="10" t="s">
        <v>1064</v>
      </c>
      <c r="I93" t="s">
        <v>1065</v>
      </c>
      <c r="J93" s="10" t="s">
        <v>1066</v>
      </c>
      <c r="K93" s="50" t="s">
        <v>857</v>
      </c>
      <c r="L93" s="50" t="s">
        <v>1067</v>
      </c>
      <c r="M93" s="50" t="s">
        <v>1068</v>
      </c>
      <c r="O93" s="27"/>
      <c r="P93" s="27"/>
      <c r="Q93" s="53"/>
      <c r="R93" s="53"/>
      <c r="S93" s="53"/>
    </row>
    <row r="94" spans="1:19" x14ac:dyDescent="0.15">
      <c r="A94" s="27">
        <v>592</v>
      </c>
      <c r="B94" s="27" t="s">
        <v>256</v>
      </c>
      <c r="C94" t="s">
        <v>420</v>
      </c>
      <c r="D94" t="s">
        <v>508</v>
      </c>
      <c r="E94" s="7" t="s">
        <v>485</v>
      </c>
      <c r="F94" t="s">
        <v>496</v>
      </c>
      <c r="G94" t="str">
        <f>D94&amp;E94&amp;F94</f>
        <v>みどり清朋高校様</v>
      </c>
      <c r="H94" s="10" t="s">
        <v>1069</v>
      </c>
      <c r="I94" t="s">
        <v>1070</v>
      </c>
      <c r="J94" s="10" t="s">
        <v>1071</v>
      </c>
      <c r="K94" s="50" t="s">
        <v>857</v>
      </c>
      <c r="L94" s="50" t="s">
        <v>1072</v>
      </c>
      <c r="M94" s="50" t="s">
        <v>1073</v>
      </c>
      <c r="O94" s="27"/>
      <c r="P94" s="27"/>
      <c r="Q94" s="53"/>
      <c r="R94" s="53"/>
      <c r="S94" s="53"/>
    </row>
    <row r="95" spans="1:19" x14ac:dyDescent="0.15">
      <c r="A95" s="27">
        <v>593</v>
      </c>
      <c r="B95" s="27" t="s">
        <v>257</v>
      </c>
      <c r="C95" t="s">
        <v>74</v>
      </c>
      <c r="D95" t="s">
        <v>74</v>
      </c>
      <c r="E95" s="7" t="s">
        <v>485</v>
      </c>
      <c r="F95" t="s">
        <v>496</v>
      </c>
      <c r="G95" t="str">
        <f>D95&amp;E95&amp;F95</f>
        <v>かわち野高校様</v>
      </c>
      <c r="H95" s="10" t="s">
        <v>1074</v>
      </c>
      <c r="I95" t="s">
        <v>1075</v>
      </c>
      <c r="J95" s="10" t="s">
        <v>1076</v>
      </c>
      <c r="K95" s="50" t="s">
        <v>857</v>
      </c>
      <c r="L95" s="50" t="s">
        <v>1077</v>
      </c>
      <c r="M95" s="50" t="s">
        <v>1078</v>
      </c>
      <c r="O95" s="27"/>
      <c r="P95" s="27"/>
      <c r="Q95" s="53"/>
      <c r="R95" s="53"/>
      <c r="S95" s="53"/>
    </row>
    <row r="96" spans="1:19" x14ac:dyDescent="0.15">
      <c r="A96" s="27">
        <v>594</v>
      </c>
      <c r="B96" s="27" t="s">
        <v>258</v>
      </c>
      <c r="C96" t="s">
        <v>75</v>
      </c>
      <c r="D96" t="s">
        <v>75</v>
      </c>
      <c r="E96" s="7" t="s">
        <v>485</v>
      </c>
      <c r="F96" t="s">
        <v>496</v>
      </c>
      <c r="G96" t="str">
        <f>D96&amp;E96&amp;F96</f>
        <v>布施北高校様</v>
      </c>
      <c r="H96" s="10" t="s">
        <v>1079</v>
      </c>
      <c r="I96" t="s">
        <v>1080</v>
      </c>
      <c r="J96" s="10" t="s">
        <v>1081</v>
      </c>
      <c r="K96" s="50" t="s">
        <v>690</v>
      </c>
      <c r="L96" s="50" t="s">
        <v>1082</v>
      </c>
      <c r="M96" s="50" t="s">
        <v>1083</v>
      </c>
      <c r="O96" s="27"/>
      <c r="P96" s="27"/>
      <c r="Q96" s="53"/>
      <c r="R96" s="53"/>
      <c r="S96" s="53"/>
    </row>
    <row r="97" spans="1:19" x14ac:dyDescent="0.15">
      <c r="A97" s="27">
        <v>595</v>
      </c>
      <c r="E97" s="7"/>
      <c r="K97" s="50" t="s">
        <v>659</v>
      </c>
      <c r="M97" s="50" t="s">
        <v>659</v>
      </c>
      <c r="O97" s="27"/>
      <c r="P97" s="27"/>
      <c r="Q97" s="53"/>
      <c r="R97" s="53"/>
      <c r="S97" s="53"/>
    </row>
    <row r="98" spans="1:19" x14ac:dyDescent="0.15">
      <c r="A98" s="27">
        <v>596</v>
      </c>
      <c r="B98" s="27" t="s">
        <v>259</v>
      </c>
      <c r="C98" t="s">
        <v>76</v>
      </c>
      <c r="D98" t="s">
        <v>76</v>
      </c>
      <c r="E98" s="7" t="s">
        <v>485</v>
      </c>
      <c r="F98" t="s">
        <v>496</v>
      </c>
      <c r="G98" t="str">
        <f t="shared" si="3"/>
        <v>山本高校様</v>
      </c>
      <c r="H98" s="10" t="s">
        <v>1084</v>
      </c>
      <c r="I98" t="s">
        <v>1085</v>
      </c>
      <c r="J98" s="10" t="s">
        <v>1086</v>
      </c>
      <c r="K98" s="50" t="s">
        <v>857</v>
      </c>
      <c r="L98" s="50" t="s">
        <v>1087</v>
      </c>
      <c r="M98" s="50" t="s">
        <v>1088</v>
      </c>
      <c r="O98" s="27"/>
      <c r="P98" s="27"/>
      <c r="Q98" s="53"/>
      <c r="R98" s="53"/>
      <c r="S98" s="53"/>
    </row>
    <row r="99" spans="1:19" x14ac:dyDescent="0.15">
      <c r="A99" s="27">
        <v>597</v>
      </c>
      <c r="B99" s="27" t="s">
        <v>260</v>
      </c>
      <c r="C99" t="s">
        <v>77</v>
      </c>
      <c r="D99" t="s">
        <v>77</v>
      </c>
      <c r="E99" s="7" t="s">
        <v>485</v>
      </c>
      <c r="F99" t="s">
        <v>496</v>
      </c>
      <c r="G99" t="str">
        <f t="shared" si="3"/>
        <v>八尾高校様</v>
      </c>
      <c r="H99" s="10" t="s">
        <v>1089</v>
      </c>
      <c r="I99" t="s">
        <v>1090</v>
      </c>
      <c r="J99" s="10" t="s">
        <v>1091</v>
      </c>
      <c r="K99" s="50" t="s">
        <v>857</v>
      </c>
      <c r="L99" s="50" t="s">
        <v>1092</v>
      </c>
      <c r="M99" s="50" t="s">
        <v>1093</v>
      </c>
      <c r="O99" s="27"/>
      <c r="P99" s="27"/>
      <c r="Q99" s="53"/>
      <c r="R99" s="53"/>
      <c r="S99" s="53"/>
    </row>
    <row r="100" spans="1:19" x14ac:dyDescent="0.15">
      <c r="A100" s="27">
        <v>598</v>
      </c>
      <c r="E100" s="7"/>
      <c r="K100" s="50" t="s">
        <v>659</v>
      </c>
      <c r="M100" s="50" t="s">
        <v>659</v>
      </c>
      <c r="O100" s="27"/>
      <c r="P100" s="27"/>
      <c r="Q100" s="53"/>
      <c r="R100" s="53"/>
      <c r="S100" s="53"/>
    </row>
    <row r="101" spans="1:19" x14ac:dyDescent="0.15">
      <c r="A101" s="27">
        <v>599</v>
      </c>
      <c r="B101" s="27" t="s">
        <v>261</v>
      </c>
      <c r="C101" t="s">
        <v>78</v>
      </c>
      <c r="D101" t="s">
        <v>78</v>
      </c>
      <c r="E101" s="7" t="s">
        <v>485</v>
      </c>
      <c r="F101" t="s">
        <v>496</v>
      </c>
      <c r="G101" t="str">
        <f t="shared" si="3"/>
        <v>八尾翠翔高校様</v>
      </c>
      <c r="H101" s="10" t="s">
        <v>1094</v>
      </c>
      <c r="I101" t="s">
        <v>1095</v>
      </c>
      <c r="J101" s="10" t="s">
        <v>1096</v>
      </c>
      <c r="K101" s="50" t="s">
        <v>857</v>
      </c>
      <c r="L101" s="50" t="s">
        <v>1097</v>
      </c>
      <c r="M101" s="50" t="s">
        <v>1098</v>
      </c>
      <c r="O101" s="27"/>
      <c r="P101" s="27"/>
      <c r="Q101" s="53"/>
      <c r="R101" s="53"/>
      <c r="S101" s="53"/>
    </row>
    <row r="102" spans="1:19" x14ac:dyDescent="0.15">
      <c r="A102" s="27">
        <v>600</v>
      </c>
      <c r="E102" s="7"/>
      <c r="K102" s="50" t="s">
        <v>659</v>
      </c>
      <c r="M102" s="50" t="s">
        <v>659</v>
      </c>
      <c r="O102" s="27"/>
      <c r="P102" s="27"/>
      <c r="Q102" s="53"/>
      <c r="R102" s="53"/>
      <c r="S102" s="53"/>
    </row>
    <row r="103" spans="1:19" x14ac:dyDescent="0.15">
      <c r="A103" s="27">
        <v>601</v>
      </c>
      <c r="B103" s="27" t="s">
        <v>262</v>
      </c>
      <c r="C103" t="s">
        <v>79</v>
      </c>
      <c r="D103" t="s">
        <v>79</v>
      </c>
      <c r="E103" s="7" t="s">
        <v>485</v>
      </c>
      <c r="F103" t="s">
        <v>496</v>
      </c>
      <c r="G103" t="str">
        <f t="shared" si="3"/>
        <v>八尾北高校様</v>
      </c>
      <c r="H103" s="10" t="s">
        <v>1099</v>
      </c>
      <c r="I103" t="s">
        <v>1100</v>
      </c>
      <c r="J103" s="10" t="s">
        <v>1101</v>
      </c>
      <c r="K103" s="50" t="s">
        <v>857</v>
      </c>
      <c r="L103" s="50" t="s">
        <v>1102</v>
      </c>
      <c r="M103" s="50" t="s">
        <v>1103</v>
      </c>
      <c r="O103" s="27"/>
      <c r="P103" s="27"/>
      <c r="Q103" s="53"/>
      <c r="R103" s="53"/>
      <c r="S103" s="53"/>
    </row>
    <row r="104" spans="1:19" x14ac:dyDescent="0.15">
      <c r="A104" s="27">
        <v>602</v>
      </c>
      <c r="E104" s="7"/>
      <c r="K104" s="50" t="s">
        <v>659</v>
      </c>
      <c r="M104" s="50" t="s">
        <v>659</v>
      </c>
      <c r="O104" s="27"/>
      <c r="P104" s="27"/>
      <c r="Q104" s="53"/>
      <c r="R104" s="53"/>
      <c r="S104" s="53"/>
    </row>
    <row r="105" spans="1:19" x14ac:dyDescent="0.15">
      <c r="A105" s="27">
        <v>603</v>
      </c>
      <c r="B105" s="27" t="s">
        <v>263</v>
      </c>
      <c r="C105" t="s">
        <v>80</v>
      </c>
      <c r="D105" t="s">
        <v>80</v>
      </c>
      <c r="E105" s="7" t="s">
        <v>485</v>
      </c>
      <c r="F105" t="s">
        <v>496</v>
      </c>
      <c r="G105" t="str">
        <f t="shared" si="3"/>
        <v>柏原東高校様</v>
      </c>
      <c r="H105" s="10" t="s">
        <v>1104</v>
      </c>
      <c r="I105" t="s">
        <v>1105</v>
      </c>
      <c r="J105" s="10" t="s">
        <v>1106</v>
      </c>
      <c r="K105" s="50" t="s">
        <v>857</v>
      </c>
      <c r="L105" s="50" t="s">
        <v>1107</v>
      </c>
      <c r="M105" s="50" t="s">
        <v>1108</v>
      </c>
      <c r="O105" s="27"/>
      <c r="P105" s="27"/>
      <c r="Q105" s="53"/>
      <c r="R105" s="53"/>
      <c r="S105" s="53"/>
    </row>
    <row r="106" spans="1:19" x14ac:dyDescent="0.15">
      <c r="A106" s="27">
        <v>604</v>
      </c>
      <c r="B106" s="27" t="s">
        <v>264</v>
      </c>
      <c r="C106" t="s">
        <v>81</v>
      </c>
      <c r="D106" t="s">
        <v>81</v>
      </c>
      <c r="E106" s="7" t="s">
        <v>485</v>
      </c>
      <c r="F106" t="s">
        <v>496</v>
      </c>
      <c r="G106" t="str">
        <f t="shared" si="3"/>
        <v>生野高校様</v>
      </c>
      <c r="H106" s="10" t="s">
        <v>1109</v>
      </c>
      <c r="I106" t="s">
        <v>1110</v>
      </c>
      <c r="J106" s="10" t="s">
        <v>1111</v>
      </c>
      <c r="K106" s="50" t="s">
        <v>857</v>
      </c>
      <c r="L106" s="50" t="s">
        <v>1112</v>
      </c>
      <c r="M106" s="50" t="s">
        <v>1113</v>
      </c>
      <c r="O106" s="27"/>
      <c r="P106" s="27"/>
      <c r="Q106" s="53"/>
      <c r="R106" s="53"/>
      <c r="S106" s="53"/>
    </row>
    <row r="107" spans="1:19" x14ac:dyDescent="0.15">
      <c r="A107" s="27">
        <v>605</v>
      </c>
      <c r="B107" s="27" t="s">
        <v>265</v>
      </c>
      <c r="C107" t="s">
        <v>82</v>
      </c>
      <c r="D107" t="s">
        <v>82</v>
      </c>
      <c r="E107" s="7" t="s">
        <v>485</v>
      </c>
      <c r="F107" t="s">
        <v>496</v>
      </c>
      <c r="G107" t="str">
        <f t="shared" si="3"/>
        <v>松原高校様</v>
      </c>
      <c r="H107" s="10" t="s">
        <v>1114</v>
      </c>
      <c r="I107" t="s">
        <v>1115</v>
      </c>
      <c r="J107" s="10" t="s">
        <v>1116</v>
      </c>
      <c r="K107" s="50" t="s">
        <v>857</v>
      </c>
      <c r="L107" s="50" t="s">
        <v>1117</v>
      </c>
      <c r="M107" s="50" t="s">
        <v>1118</v>
      </c>
      <c r="O107" s="27"/>
      <c r="P107" s="27"/>
      <c r="Q107" s="53"/>
      <c r="R107" s="53"/>
      <c r="S107" s="53"/>
    </row>
    <row r="108" spans="1:19" x14ac:dyDescent="0.15">
      <c r="A108" s="27">
        <v>606</v>
      </c>
      <c r="B108" s="27" t="s">
        <v>266</v>
      </c>
      <c r="C108" t="s">
        <v>83</v>
      </c>
      <c r="D108" t="s">
        <v>83</v>
      </c>
      <c r="E108" s="7" t="s">
        <v>485</v>
      </c>
      <c r="F108" t="s">
        <v>496</v>
      </c>
      <c r="G108" t="str">
        <f t="shared" si="3"/>
        <v>大塚高校様</v>
      </c>
      <c r="H108" s="10" t="s">
        <v>1119</v>
      </c>
      <c r="I108" t="s">
        <v>1120</v>
      </c>
      <c r="J108" s="10" t="s">
        <v>1121</v>
      </c>
      <c r="K108" s="50" t="s">
        <v>857</v>
      </c>
      <c r="L108" s="50" t="s">
        <v>1112</v>
      </c>
      <c r="M108" s="50" t="s">
        <v>1122</v>
      </c>
      <c r="O108" s="27"/>
      <c r="P108" s="27"/>
      <c r="Q108" s="53"/>
      <c r="R108" s="53"/>
      <c r="S108" s="53"/>
    </row>
    <row r="109" spans="1:19" x14ac:dyDescent="0.15">
      <c r="A109" s="27">
        <v>607</v>
      </c>
      <c r="B109" s="27" t="s">
        <v>267</v>
      </c>
      <c r="C109" t="s">
        <v>84</v>
      </c>
      <c r="D109" t="s">
        <v>84</v>
      </c>
      <c r="E109" s="7" t="s">
        <v>485</v>
      </c>
      <c r="F109" t="s">
        <v>496</v>
      </c>
      <c r="G109" t="str">
        <f t="shared" si="3"/>
        <v>藤井寺高校様</v>
      </c>
      <c r="H109" s="10" t="s">
        <v>1123</v>
      </c>
      <c r="I109" t="s">
        <v>1124</v>
      </c>
      <c r="J109" s="10" t="s">
        <v>1125</v>
      </c>
      <c r="K109" s="50" t="s">
        <v>857</v>
      </c>
      <c r="L109" s="50" t="s">
        <v>1126</v>
      </c>
      <c r="M109" s="50" t="s">
        <v>1127</v>
      </c>
      <c r="O109" s="27"/>
      <c r="P109" s="27"/>
      <c r="Q109" s="53"/>
      <c r="R109" s="53"/>
      <c r="S109" s="53"/>
    </row>
    <row r="110" spans="1:19" x14ac:dyDescent="0.15">
      <c r="A110" s="27">
        <v>608</v>
      </c>
      <c r="B110" s="27" t="s">
        <v>611</v>
      </c>
      <c r="C110" t="s">
        <v>421</v>
      </c>
      <c r="D110" t="s">
        <v>421</v>
      </c>
      <c r="E110" s="7" t="s">
        <v>485</v>
      </c>
      <c r="F110" t="s">
        <v>496</v>
      </c>
      <c r="G110" t="str">
        <f t="shared" si="3"/>
        <v>懐風館高校様</v>
      </c>
      <c r="H110" s="10" t="s">
        <v>1128</v>
      </c>
      <c r="I110" t="s">
        <v>1129</v>
      </c>
      <c r="J110" s="10" t="s">
        <v>1130</v>
      </c>
      <c r="K110" s="50" t="s">
        <v>857</v>
      </c>
      <c r="L110" s="50" t="s">
        <v>1131</v>
      </c>
      <c r="M110" s="50" t="s">
        <v>783</v>
      </c>
      <c r="O110" s="27"/>
      <c r="P110" s="27"/>
      <c r="Q110" s="53"/>
      <c r="R110" s="53"/>
      <c r="S110" s="53"/>
    </row>
    <row r="111" spans="1:19" x14ac:dyDescent="0.15">
      <c r="A111" s="27">
        <v>609</v>
      </c>
      <c r="E111" s="7"/>
      <c r="O111" s="27"/>
      <c r="P111" s="27"/>
      <c r="Q111" s="53"/>
      <c r="R111" s="53"/>
      <c r="S111" s="53"/>
    </row>
    <row r="112" spans="1:19" x14ac:dyDescent="0.15">
      <c r="A112" s="27">
        <v>610</v>
      </c>
      <c r="B112" s="27" t="s">
        <v>268</v>
      </c>
      <c r="C112" t="s">
        <v>85</v>
      </c>
      <c r="D112" t="s">
        <v>85</v>
      </c>
      <c r="E112" s="7" t="s">
        <v>485</v>
      </c>
      <c r="F112" t="s">
        <v>496</v>
      </c>
      <c r="G112" t="str">
        <f t="shared" si="3"/>
        <v>河南高校様</v>
      </c>
      <c r="H112" s="10" t="s">
        <v>1132</v>
      </c>
      <c r="I112" t="s">
        <v>1133</v>
      </c>
      <c r="J112" s="10" t="s">
        <v>1134</v>
      </c>
      <c r="K112" s="50" t="s">
        <v>1135</v>
      </c>
      <c r="L112" s="50" t="s">
        <v>1136</v>
      </c>
      <c r="M112" s="50" t="s">
        <v>1137</v>
      </c>
      <c r="O112" s="27"/>
      <c r="P112" s="27"/>
      <c r="Q112" s="53"/>
      <c r="R112" s="53"/>
      <c r="S112" s="53"/>
    </row>
    <row r="113" spans="1:19" x14ac:dyDescent="0.15">
      <c r="A113" s="27">
        <v>611</v>
      </c>
      <c r="B113" s="27" t="s">
        <v>269</v>
      </c>
      <c r="C113" t="s">
        <v>86</v>
      </c>
      <c r="D113" t="s">
        <v>86</v>
      </c>
      <c r="E113" s="7" t="s">
        <v>485</v>
      </c>
      <c r="F113" t="s">
        <v>496</v>
      </c>
      <c r="G113" t="str">
        <f t="shared" si="3"/>
        <v>富田林高校様</v>
      </c>
      <c r="H113" s="10" t="s">
        <v>1138</v>
      </c>
      <c r="I113" t="s">
        <v>1139</v>
      </c>
      <c r="J113" s="10" t="s">
        <v>1140</v>
      </c>
      <c r="K113" s="50" t="s">
        <v>1135</v>
      </c>
      <c r="L113" s="50" t="s">
        <v>1136</v>
      </c>
      <c r="M113" s="50" t="s">
        <v>1141</v>
      </c>
      <c r="O113" s="27"/>
      <c r="P113" s="27"/>
      <c r="Q113" s="53"/>
      <c r="R113" s="53"/>
      <c r="S113" s="53"/>
    </row>
    <row r="114" spans="1:19" x14ac:dyDescent="0.15">
      <c r="A114" s="27">
        <v>612</v>
      </c>
      <c r="B114" s="27" t="s">
        <v>270</v>
      </c>
      <c r="C114" t="s">
        <v>87</v>
      </c>
      <c r="D114" t="s">
        <v>87</v>
      </c>
      <c r="E114" s="7" t="s">
        <v>485</v>
      </c>
      <c r="F114" t="s">
        <v>496</v>
      </c>
      <c r="G114" t="str">
        <f t="shared" si="3"/>
        <v>金剛高校様</v>
      </c>
      <c r="H114" s="10" t="s">
        <v>1142</v>
      </c>
      <c r="I114" t="s">
        <v>1143</v>
      </c>
      <c r="J114" s="10" t="s">
        <v>1144</v>
      </c>
      <c r="K114" s="50" t="s">
        <v>1135</v>
      </c>
      <c r="L114" s="50" t="s">
        <v>1145</v>
      </c>
      <c r="M114" s="50" t="s">
        <v>1146</v>
      </c>
      <c r="O114" s="27"/>
      <c r="P114" s="27"/>
      <c r="Q114" s="53"/>
      <c r="R114" s="53"/>
      <c r="S114" s="53"/>
    </row>
    <row r="115" spans="1:19" x14ac:dyDescent="0.15">
      <c r="A115" s="27">
        <v>613</v>
      </c>
      <c r="B115" s="27" t="s">
        <v>271</v>
      </c>
      <c r="C115" t="s">
        <v>88</v>
      </c>
      <c r="D115" t="s">
        <v>88</v>
      </c>
      <c r="E115" s="7" t="s">
        <v>485</v>
      </c>
      <c r="F115" t="s">
        <v>496</v>
      </c>
      <c r="G115" t="str">
        <f t="shared" si="3"/>
        <v>長野高校様</v>
      </c>
      <c r="H115" s="10" t="s">
        <v>1147</v>
      </c>
      <c r="I115" t="s">
        <v>1148</v>
      </c>
      <c r="J115" s="10" t="s">
        <v>1149</v>
      </c>
      <c r="K115" s="50" t="s">
        <v>1135</v>
      </c>
      <c r="L115" s="50" t="s">
        <v>1150</v>
      </c>
      <c r="M115" s="50" t="s">
        <v>1151</v>
      </c>
      <c r="O115" s="27"/>
      <c r="P115" s="27"/>
      <c r="Q115" s="53"/>
      <c r="R115" s="53"/>
      <c r="S115" s="53"/>
    </row>
    <row r="116" spans="1:19" x14ac:dyDescent="0.15">
      <c r="A116" s="27">
        <v>614</v>
      </c>
      <c r="B116" s="27" t="s">
        <v>272</v>
      </c>
      <c r="C116" t="s">
        <v>89</v>
      </c>
      <c r="D116" t="s">
        <v>89</v>
      </c>
      <c r="E116" s="7" t="s">
        <v>485</v>
      </c>
      <c r="F116" t="s">
        <v>496</v>
      </c>
      <c r="G116" t="str">
        <f t="shared" si="3"/>
        <v>長野北高校様</v>
      </c>
      <c r="H116" s="10" t="s">
        <v>1152</v>
      </c>
      <c r="I116" t="s">
        <v>1153</v>
      </c>
      <c r="J116" s="10" t="s">
        <v>1154</v>
      </c>
      <c r="K116" s="50" t="s">
        <v>1135</v>
      </c>
      <c r="L116" s="50" t="s">
        <v>1155</v>
      </c>
      <c r="M116" s="50" t="s">
        <v>1156</v>
      </c>
      <c r="O116" s="27"/>
      <c r="P116" s="27"/>
      <c r="Q116" s="53"/>
      <c r="R116" s="53"/>
      <c r="S116" s="53"/>
    </row>
    <row r="117" spans="1:19" x14ac:dyDescent="0.15">
      <c r="A117" s="27">
        <v>615</v>
      </c>
      <c r="B117" s="27" t="s">
        <v>273</v>
      </c>
      <c r="C117" t="s">
        <v>90</v>
      </c>
      <c r="D117" t="s">
        <v>90</v>
      </c>
      <c r="E117" s="7" t="s">
        <v>485</v>
      </c>
      <c r="F117" t="s">
        <v>496</v>
      </c>
      <c r="G117" t="str">
        <f t="shared" si="3"/>
        <v>美原高校様</v>
      </c>
      <c r="H117" s="10" t="s">
        <v>1157</v>
      </c>
      <c r="I117" t="s">
        <v>1158</v>
      </c>
      <c r="J117" s="10" t="s">
        <v>1159</v>
      </c>
      <c r="K117" s="50" t="s">
        <v>857</v>
      </c>
      <c r="L117" s="50" t="s">
        <v>1160</v>
      </c>
      <c r="M117" s="50" t="s">
        <v>748</v>
      </c>
      <c r="O117" s="27"/>
      <c r="P117" s="27"/>
      <c r="Q117" s="53"/>
      <c r="R117" s="53"/>
      <c r="S117" s="53"/>
    </row>
    <row r="118" spans="1:19" x14ac:dyDescent="0.15">
      <c r="A118" s="27">
        <v>616</v>
      </c>
      <c r="B118" s="27" t="s">
        <v>274</v>
      </c>
      <c r="C118" t="s">
        <v>91</v>
      </c>
      <c r="D118" t="s">
        <v>91</v>
      </c>
      <c r="E118" s="7" t="s">
        <v>485</v>
      </c>
      <c r="F118" t="s">
        <v>496</v>
      </c>
      <c r="G118" t="str">
        <f t="shared" si="3"/>
        <v>狭山高校様</v>
      </c>
      <c r="H118" s="10" t="s">
        <v>1161</v>
      </c>
      <c r="I118" t="s">
        <v>1162</v>
      </c>
      <c r="J118" s="10" t="s">
        <v>1163</v>
      </c>
      <c r="K118" s="50" t="s">
        <v>857</v>
      </c>
      <c r="L118" s="50" t="s">
        <v>1164</v>
      </c>
      <c r="M118" s="50" t="s">
        <v>1165</v>
      </c>
      <c r="O118" s="27"/>
      <c r="P118" s="27"/>
      <c r="Q118" s="53"/>
      <c r="R118" s="53"/>
      <c r="S118" s="53"/>
    </row>
    <row r="119" spans="1:19" x14ac:dyDescent="0.15">
      <c r="A119" s="27">
        <v>617</v>
      </c>
      <c r="B119" s="27" t="s">
        <v>275</v>
      </c>
      <c r="C119" t="s">
        <v>92</v>
      </c>
      <c r="D119" t="s">
        <v>92</v>
      </c>
      <c r="E119" s="7" t="s">
        <v>485</v>
      </c>
      <c r="F119" t="s">
        <v>496</v>
      </c>
      <c r="G119" t="str">
        <f t="shared" si="3"/>
        <v>登美丘高校様</v>
      </c>
      <c r="H119" s="10" t="s">
        <v>1166</v>
      </c>
      <c r="I119" t="s">
        <v>1167</v>
      </c>
      <c r="J119" s="10" t="s">
        <v>1168</v>
      </c>
      <c r="K119" s="50" t="s">
        <v>857</v>
      </c>
      <c r="L119" s="50" t="s">
        <v>1169</v>
      </c>
      <c r="M119" s="50" t="s">
        <v>1170</v>
      </c>
      <c r="O119" s="27"/>
      <c r="P119" s="27"/>
      <c r="Q119" s="53"/>
      <c r="R119" s="53"/>
      <c r="S119" s="53"/>
    </row>
    <row r="120" spans="1:19" x14ac:dyDescent="0.15">
      <c r="A120" s="27">
        <v>618</v>
      </c>
      <c r="B120" s="27" t="s">
        <v>276</v>
      </c>
      <c r="C120" t="s">
        <v>93</v>
      </c>
      <c r="D120" t="s">
        <v>93</v>
      </c>
      <c r="E120" s="7" t="s">
        <v>485</v>
      </c>
      <c r="F120" t="s">
        <v>496</v>
      </c>
      <c r="G120" t="str">
        <f t="shared" si="3"/>
        <v>泉陽高校様</v>
      </c>
      <c r="H120" s="10" t="s">
        <v>1171</v>
      </c>
      <c r="I120" t="s">
        <v>1172</v>
      </c>
      <c r="J120" s="10" t="s">
        <v>1173</v>
      </c>
      <c r="K120" s="50" t="s">
        <v>857</v>
      </c>
      <c r="L120" s="50" t="s">
        <v>1174</v>
      </c>
      <c r="M120" s="50" t="s">
        <v>1175</v>
      </c>
      <c r="O120" s="27"/>
      <c r="P120" s="27"/>
      <c r="Q120" s="53"/>
      <c r="R120" s="53"/>
      <c r="S120" s="53"/>
    </row>
    <row r="121" spans="1:19" x14ac:dyDescent="0.15">
      <c r="A121" s="27">
        <v>619</v>
      </c>
      <c r="B121" s="27" t="s">
        <v>277</v>
      </c>
      <c r="C121" t="s">
        <v>94</v>
      </c>
      <c r="D121" t="s">
        <v>94</v>
      </c>
      <c r="E121" s="7" t="s">
        <v>485</v>
      </c>
      <c r="F121" t="s">
        <v>496</v>
      </c>
      <c r="G121" t="str">
        <f t="shared" si="3"/>
        <v>三国丘高校様</v>
      </c>
      <c r="H121" s="10" t="s">
        <v>1176</v>
      </c>
      <c r="I121" t="s">
        <v>1177</v>
      </c>
      <c r="J121" s="10" t="s">
        <v>1178</v>
      </c>
      <c r="K121" s="50" t="s">
        <v>857</v>
      </c>
      <c r="L121" s="50" t="s">
        <v>1174</v>
      </c>
      <c r="M121" s="50" t="s">
        <v>1179</v>
      </c>
      <c r="O121" s="27"/>
      <c r="P121" s="27"/>
      <c r="Q121" s="53"/>
      <c r="R121" s="53"/>
      <c r="S121" s="53"/>
    </row>
    <row r="122" spans="1:19" x14ac:dyDescent="0.15">
      <c r="A122" s="27">
        <v>620</v>
      </c>
      <c r="B122" s="27" t="s">
        <v>278</v>
      </c>
      <c r="C122" t="s">
        <v>95</v>
      </c>
      <c r="D122" t="s">
        <v>95</v>
      </c>
      <c r="E122" s="7" t="s">
        <v>485</v>
      </c>
      <c r="F122" t="s">
        <v>496</v>
      </c>
      <c r="G122" t="str">
        <f t="shared" si="3"/>
        <v>泉北高校様</v>
      </c>
      <c r="H122" s="10" t="s">
        <v>1180</v>
      </c>
      <c r="I122" t="s">
        <v>1181</v>
      </c>
      <c r="J122" s="10" t="s">
        <v>1182</v>
      </c>
      <c r="K122" s="50" t="s">
        <v>857</v>
      </c>
      <c r="L122" s="50" t="s">
        <v>1183</v>
      </c>
      <c r="M122" s="50" t="s">
        <v>1184</v>
      </c>
      <c r="O122" s="27"/>
      <c r="P122" s="27"/>
      <c r="Q122" s="53"/>
      <c r="R122" s="53"/>
      <c r="S122" s="53"/>
    </row>
    <row r="123" spans="1:19" x14ac:dyDescent="0.15">
      <c r="A123" s="27">
        <v>621</v>
      </c>
      <c r="B123" s="27" t="s">
        <v>279</v>
      </c>
      <c r="C123" t="s">
        <v>96</v>
      </c>
      <c r="D123" t="s">
        <v>96</v>
      </c>
      <c r="E123" s="7" t="s">
        <v>485</v>
      </c>
      <c r="F123" t="s">
        <v>496</v>
      </c>
      <c r="G123" t="str">
        <f t="shared" si="3"/>
        <v>鳳高校様</v>
      </c>
      <c r="H123" s="10" t="s">
        <v>1185</v>
      </c>
      <c r="I123" t="s">
        <v>1186</v>
      </c>
      <c r="J123" s="10" t="s">
        <v>1187</v>
      </c>
      <c r="K123" s="50" t="s">
        <v>857</v>
      </c>
      <c r="L123" s="50" t="s">
        <v>1188</v>
      </c>
      <c r="M123" s="50" t="s">
        <v>1189</v>
      </c>
      <c r="O123" s="27"/>
      <c r="P123" s="27"/>
      <c r="Q123" s="53"/>
      <c r="R123" s="53"/>
      <c r="S123" s="53"/>
    </row>
    <row r="124" spans="1:19" x14ac:dyDescent="0.15">
      <c r="A124" s="27">
        <v>622</v>
      </c>
      <c r="B124" s="27" t="s">
        <v>280</v>
      </c>
      <c r="C124" t="s">
        <v>97</v>
      </c>
      <c r="D124" t="s">
        <v>97</v>
      </c>
      <c r="E124" s="7" t="s">
        <v>485</v>
      </c>
      <c r="F124" t="s">
        <v>496</v>
      </c>
      <c r="G124" t="str">
        <f t="shared" si="3"/>
        <v>堺西高校様</v>
      </c>
      <c r="H124" s="10" t="s">
        <v>1190</v>
      </c>
      <c r="I124" t="s">
        <v>1191</v>
      </c>
      <c r="J124" s="10" t="s">
        <v>1192</v>
      </c>
      <c r="K124" s="50" t="s">
        <v>857</v>
      </c>
      <c r="L124" s="50" t="s">
        <v>1193</v>
      </c>
      <c r="M124" s="50" t="s">
        <v>1194</v>
      </c>
      <c r="O124" s="27"/>
      <c r="P124" s="27"/>
      <c r="Q124" s="53"/>
      <c r="R124" s="53"/>
      <c r="S124" s="53"/>
    </row>
    <row r="125" spans="1:19" x14ac:dyDescent="0.15">
      <c r="A125" s="27">
        <v>623</v>
      </c>
      <c r="B125" s="27" t="s">
        <v>281</v>
      </c>
      <c r="C125" t="s">
        <v>98</v>
      </c>
      <c r="D125" t="s">
        <v>98</v>
      </c>
      <c r="E125" s="7" t="s">
        <v>485</v>
      </c>
      <c r="F125" t="s">
        <v>496</v>
      </c>
      <c r="G125" t="str">
        <f t="shared" si="3"/>
        <v>堺東高校様</v>
      </c>
      <c r="H125" s="10" t="s">
        <v>1195</v>
      </c>
      <c r="I125" t="s">
        <v>1196</v>
      </c>
      <c r="J125" s="10" t="s">
        <v>1197</v>
      </c>
      <c r="K125" s="50" t="s">
        <v>857</v>
      </c>
      <c r="L125" s="50" t="s">
        <v>1198</v>
      </c>
      <c r="M125" s="50" t="s">
        <v>1199</v>
      </c>
      <c r="O125" s="27"/>
      <c r="P125" s="27"/>
      <c r="Q125" s="53"/>
      <c r="R125" s="53"/>
      <c r="S125" s="53"/>
    </row>
    <row r="126" spans="1:19" x14ac:dyDescent="0.15">
      <c r="A126" s="27">
        <v>624</v>
      </c>
      <c r="E126" s="7"/>
      <c r="K126" s="50" t="s">
        <v>659</v>
      </c>
      <c r="M126" s="50" t="s">
        <v>659</v>
      </c>
      <c r="O126" s="27"/>
      <c r="P126" s="27"/>
      <c r="Q126" s="53"/>
      <c r="R126" s="53"/>
      <c r="S126" s="53"/>
    </row>
    <row r="127" spans="1:19" x14ac:dyDescent="0.15">
      <c r="A127" s="27">
        <v>625</v>
      </c>
      <c r="E127" s="7"/>
      <c r="K127" s="50" t="s">
        <v>659</v>
      </c>
      <c r="M127" s="50" t="s">
        <v>659</v>
      </c>
      <c r="O127" s="27"/>
      <c r="P127" s="27"/>
      <c r="Q127" s="53"/>
      <c r="R127" s="53"/>
      <c r="S127" s="53"/>
    </row>
    <row r="128" spans="1:19" x14ac:dyDescent="0.15">
      <c r="A128" s="27">
        <v>626</v>
      </c>
      <c r="B128" s="27" t="s">
        <v>282</v>
      </c>
      <c r="C128" t="s">
        <v>99</v>
      </c>
      <c r="D128" t="s">
        <v>99</v>
      </c>
      <c r="E128" s="7" t="s">
        <v>485</v>
      </c>
      <c r="F128" t="s">
        <v>496</v>
      </c>
      <c r="G128" t="str">
        <f t="shared" si="3"/>
        <v>成美高校様</v>
      </c>
      <c r="H128" s="10" t="s">
        <v>1200</v>
      </c>
      <c r="I128" t="s">
        <v>1201</v>
      </c>
      <c r="J128" s="10" t="s">
        <v>1202</v>
      </c>
      <c r="K128" s="50" t="s">
        <v>857</v>
      </c>
      <c r="L128" s="50" t="s">
        <v>1203</v>
      </c>
      <c r="M128" s="50" t="s">
        <v>1204</v>
      </c>
      <c r="O128" s="27"/>
      <c r="P128" s="27"/>
      <c r="Q128" s="53"/>
      <c r="R128" s="53"/>
      <c r="S128" s="53"/>
    </row>
    <row r="129" spans="1:19" x14ac:dyDescent="0.15">
      <c r="A129" s="27">
        <v>627</v>
      </c>
      <c r="B129" s="27" t="s">
        <v>283</v>
      </c>
      <c r="C129" t="s">
        <v>100</v>
      </c>
      <c r="D129" t="s">
        <v>100</v>
      </c>
      <c r="E129" s="7" t="s">
        <v>485</v>
      </c>
      <c r="F129" t="s">
        <v>496</v>
      </c>
      <c r="G129" t="str">
        <f t="shared" si="3"/>
        <v>金岡高校様</v>
      </c>
      <c r="H129" s="10" t="s">
        <v>1205</v>
      </c>
      <c r="I129" t="s">
        <v>1206</v>
      </c>
      <c r="J129" s="10" t="s">
        <v>1207</v>
      </c>
      <c r="K129" s="50" t="s">
        <v>857</v>
      </c>
      <c r="L129" s="50" t="s">
        <v>1208</v>
      </c>
      <c r="M129" s="50" t="s">
        <v>1209</v>
      </c>
      <c r="O129" s="27"/>
      <c r="P129" s="27"/>
      <c r="Q129" s="53"/>
      <c r="R129" s="53"/>
      <c r="S129" s="53"/>
    </row>
    <row r="130" spans="1:19" x14ac:dyDescent="0.15">
      <c r="A130" s="27">
        <v>628</v>
      </c>
      <c r="B130" s="27" t="s">
        <v>284</v>
      </c>
      <c r="C130" t="s">
        <v>101</v>
      </c>
      <c r="D130" t="s">
        <v>101</v>
      </c>
      <c r="E130" s="7" t="s">
        <v>485</v>
      </c>
      <c r="F130" t="s">
        <v>496</v>
      </c>
      <c r="G130" t="str">
        <f t="shared" si="3"/>
        <v>堺上高校様</v>
      </c>
      <c r="H130" s="10" t="s">
        <v>1210</v>
      </c>
      <c r="I130" t="s">
        <v>1211</v>
      </c>
      <c r="J130" s="10" t="s">
        <v>1212</v>
      </c>
      <c r="K130" s="50" t="s">
        <v>857</v>
      </c>
      <c r="L130" s="50" t="s">
        <v>1188</v>
      </c>
      <c r="M130" s="50" t="s">
        <v>1213</v>
      </c>
      <c r="O130" s="27"/>
      <c r="P130" s="27"/>
      <c r="Q130" s="53"/>
      <c r="R130" s="53"/>
      <c r="S130" s="53"/>
    </row>
    <row r="131" spans="1:19" x14ac:dyDescent="0.15">
      <c r="A131" s="27">
        <v>629</v>
      </c>
      <c r="B131" s="27" t="s">
        <v>285</v>
      </c>
      <c r="C131" t="s">
        <v>102</v>
      </c>
      <c r="D131" t="s">
        <v>102</v>
      </c>
      <c r="E131" s="7" t="s">
        <v>485</v>
      </c>
      <c r="F131" t="s">
        <v>496</v>
      </c>
      <c r="G131" t="str">
        <f t="shared" si="3"/>
        <v>東百舌鳥高校様</v>
      </c>
      <c r="H131" s="10" t="s">
        <v>1214</v>
      </c>
      <c r="I131" t="s">
        <v>1215</v>
      </c>
      <c r="J131" s="10" t="s">
        <v>1216</v>
      </c>
      <c r="K131" s="50" t="s">
        <v>857</v>
      </c>
      <c r="L131" s="50" t="s">
        <v>1217</v>
      </c>
      <c r="M131" s="50" t="s">
        <v>853</v>
      </c>
      <c r="O131" s="27"/>
      <c r="P131" s="27"/>
      <c r="Q131" s="53"/>
      <c r="R131" s="53"/>
      <c r="S131" s="53"/>
    </row>
    <row r="132" spans="1:19" x14ac:dyDescent="0.15">
      <c r="A132" s="27">
        <v>630</v>
      </c>
      <c r="B132" s="27" t="s">
        <v>286</v>
      </c>
      <c r="C132" t="s">
        <v>103</v>
      </c>
      <c r="D132" t="s">
        <v>103</v>
      </c>
      <c r="E132" s="7" t="s">
        <v>485</v>
      </c>
      <c r="F132" t="s">
        <v>496</v>
      </c>
      <c r="G132" t="str">
        <f>D132&amp;E132&amp;F132</f>
        <v>福泉高校様</v>
      </c>
      <c r="H132" s="10" t="s">
        <v>1218</v>
      </c>
      <c r="I132" t="s">
        <v>1219</v>
      </c>
      <c r="J132" s="10" t="s">
        <v>1220</v>
      </c>
      <c r="K132" s="50" t="s">
        <v>857</v>
      </c>
      <c r="L132" s="50" t="s">
        <v>1203</v>
      </c>
      <c r="M132" s="50" t="s">
        <v>1221</v>
      </c>
      <c r="O132" s="27"/>
      <c r="P132" s="27"/>
      <c r="Q132" s="53"/>
      <c r="R132" s="53"/>
      <c r="S132" s="53"/>
    </row>
    <row r="133" spans="1:19" x14ac:dyDescent="0.15">
      <c r="A133" s="27">
        <v>631</v>
      </c>
      <c r="K133" s="50" t="s">
        <v>659</v>
      </c>
      <c r="M133" s="50" t="s">
        <v>659</v>
      </c>
      <c r="O133" s="27"/>
      <c r="P133" s="27"/>
      <c r="Q133" s="53"/>
      <c r="R133" s="53"/>
      <c r="S133" s="53"/>
    </row>
    <row r="134" spans="1:19" x14ac:dyDescent="0.15">
      <c r="A134" s="27">
        <v>632</v>
      </c>
      <c r="B134" s="27" t="s">
        <v>287</v>
      </c>
      <c r="C134" t="s">
        <v>104</v>
      </c>
      <c r="D134" t="s">
        <v>104</v>
      </c>
      <c r="E134" s="7" t="s">
        <v>485</v>
      </c>
      <c r="F134" t="s">
        <v>496</v>
      </c>
      <c r="G134" t="str">
        <f t="shared" ref="G134:G163" si="5">D134&amp;E134&amp;F134</f>
        <v>伯太高校様</v>
      </c>
      <c r="H134" s="10" t="s">
        <v>1222</v>
      </c>
      <c r="I134" t="s">
        <v>1223</v>
      </c>
      <c r="J134" s="10" t="s">
        <v>1224</v>
      </c>
      <c r="K134" s="50" t="s">
        <v>1225</v>
      </c>
      <c r="L134" s="50" t="s">
        <v>1226</v>
      </c>
      <c r="M134" s="50" t="s">
        <v>1227</v>
      </c>
      <c r="O134" s="27"/>
      <c r="P134" s="27"/>
      <c r="Q134" s="53"/>
      <c r="R134" s="53"/>
      <c r="S134" s="53"/>
    </row>
    <row r="135" spans="1:19" x14ac:dyDescent="0.15">
      <c r="A135" s="27">
        <v>633</v>
      </c>
      <c r="B135" s="27" t="s">
        <v>288</v>
      </c>
      <c r="C135" t="s">
        <v>105</v>
      </c>
      <c r="D135" t="s">
        <v>105</v>
      </c>
      <c r="E135" s="7" t="s">
        <v>485</v>
      </c>
      <c r="F135" t="s">
        <v>496</v>
      </c>
      <c r="G135" t="str">
        <f t="shared" si="5"/>
        <v>信太高校様</v>
      </c>
      <c r="H135" s="10" t="s">
        <v>1228</v>
      </c>
      <c r="I135" t="s">
        <v>1229</v>
      </c>
      <c r="J135" s="10" t="s">
        <v>1230</v>
      </c>
      <c r="K135" s="50" t="s">
        <v>1225</v>
      </c>
      <c r="L135" s="50" t="s">
        <v>1136</v>
      </c>
      <c r="M135" s="50" t="s">
        <v>1231</v>
      </c>
    </row>
    <row r="136" spans="1:19" x14ac:dyDescent="0.15">
      <c r="A136" s="27">
        <v>634</v>
      </c>
      <c r="B136" s="27" t="s">
        <v>289</v>
      </c>
      <c r="C136" t="s">
        <v>106</v>
      </c>
      <c r="D136" t="s">
        <v>106</v>
      </c>
      <c r="E136" s="7" t="s">
        <v>485</v>
      </c>
      <c r="F136" t="s">
        <v>496</v>
      </c>
      <c r="G136" t="str">
        <f t="shared" si="5"/>
        <v>高石高校様</v>
      </c>
      <c r="H136" s="10" t="s">
        <v>1232</v>
      </c>
      <c r="I136" t="s">
        <v>1233</v>
      </c>
      <c r="J136" s="10" t="s">
        <v>1234</v>
      </c>
      <c r="K136" s="50" t="s">
        <v>857</v>
      </c>
      <c r="L136" s="50" t="s">
        <v>1235</v>
      </c>
      <c r="M136" s="50" t="s">
        <v>1236</v>
      </c>
    </row>
    <row r="137" spans="1:19" x14ac:dyDescent="0.15">
      <c r="A137" s="27">
        <v>635</v>
      </c>
      <c r="B137" s="27" t="s">
        <v>290</v>
      </c>
      <c r="C137" t="s">
        <v>107</v>
      </c>
      <c r="D137" t="s">
        <v>107</v>
      </c>
      <c r="E137" s="7" t="s">
        <v>485</v>
      </c>
      <c r="F137" t="s">
        <v>496</v>
      </c>
      <c r="G137" t="str">
        <f t="shared" si="5"/>
        <v>泉大津高校様</v>
      </c>
      <c r="H137" s="10" t="s">
        <v>1237</v>
      </c>
      <c r="I137" t="s">
        <v>1238</v>
      </c>
      <c r="J137" s="10" t="s">
        <v>1239</v>
      </c>
      <c r="K137" s="50" t="s">
        <v>1225</v>
      </c>
      <c r="L137" s="50" t="s">
        <v>1240</v>
      </c>
      <c r="M137" s="50" t="s">
        <v>1241</v>
      </c>
    </row>
    <row r="138" spans="1:19" x14ac:dyDescent="0.15">
      <c r="A138" s="27">
        <v>636</v>
      </c>
      <c r="B138" s="27" t="s">
        <v>291</v>
      </c>
      <c r="C138" t="s">
        <v>108</v>
      </c>
      <c r="D138" t="s">
        <v>108</v>
      </c>
      <c r="E138" s="7" t="s">
        <v>485</v>
      </c>
      <c r="F138" t="s">
        <v>496</v>
      </c>
      <c r="G138" t="str">
        <f t="shared" si="5"/>
        <v>和泉高校様</v>
      </c>
      <c r="H138" s="10" t="s">
        <v>1242</v>
      </c>
      <c r="I138" t="s">
        <v>1243</v>
      </c>
      <c r="J138" s="10" t="s">
        <v>1244</v>
      </c>
      <c r="K138" s="50" t="s">
        <v>1245</v>
      </c>
      <c r="L138" s="50" t="s">
        <v>1136</v>
      </c>
      <c r="M138" s="50" t="s">
        <v>1246</v>
      </c>
    </row>
    <row r="139" spans="1:19" x14ac:dyDescent="0.15">
      <c r="A139" s="27">
        <v>637</v>
      </c>
      <c r="B139" s="27" t="s">
        <v>292</v>
      </c>
      <c r="C139" t="s">
        <v>109</v>
      </c>
      <c r="D139" t="s">
        <v>109</v>
      </c>
      <c r="E139" s="7" t="s">
        <v>485</v>
      </c>
      <c r="F139" t="s">
        <v>496</v>
      </c>
      <c r="G139" t="str">
        <f t="shared" si="5"/>
        <v>岸和田高校様</v>
      </c>
      <c r="H139" s="10" t="s">
        <v>1247</v>
      </c>
      <c r="I139" t="s">
        <v>1248</v>
      </c>
      <c r="J139" s="10" t="s">
        <v>1249</v>
      </c>
      <c r="K139" s="50" t="s">
        <v>1245</v>
      </c>
      <c r="L139" s="50" t="s">
        <v>1250</v>
      </c>
      <c r="M139" s="50" t="s">
        <v>1251</v>
      </c>
    </row>
    <row r="140" spans="1:19" x14ac:dyDescent="0.15">
      <c r="A140" s="27">
        <v>638</v>
      </c>
      <c r="B140" s="27" t="s">
        <v>293</v>
      </c>
      <c r="C140" t="s">
        <v>110</v>
      </c>
      <c r="D140" t="s">
        <v>110</v>
      </c>
      <c r="E140" s="7" t="s">
        <v>485</v>
      </c>
      <c r="F140" t="s">
        <v>496</v>
      </c>
      <c r="G140" t="str">
        <f t="shared" si="5"/>
        <v>久米田高校様</v>
      </c>
      <c r="H140" s="10" t="s">
        <v>1252</v>
      </c>
      <c r="I140" t="s">
        <v>1253</v>
      </c>
      <c r="J140" s="10" t="s">
        <v>1254</v>
      </c>
      <c r="K140" s="50" t="s">
        <v>1245</v>
      </c>
      <c r="L140" s="50" t="s">
        <v>1255</v>
      </c>
      <c r="M140" s="50" t="s">
        <v>797</v>
      </c>
    </row>
    <row r="141" spans="1:19" x14ac:dyDescent="0.15">
      <c r="A141" s="27">
        <v>639</v>
      </c>
      <c r="B141" s="27" t="s">
        <v>294</v>
      </c>
      <c r="C141" t="s">
        <v>111</v>
      </c>
      <c r="D141" t="s">
        <v>111</v>
      </c>
      <c r="E141" s="7" t="s">
        <v>485</v>
      </c>
      <c r="F141" t="s">
        <v>496</v>
      </c>
      <c r="G141" t="str">
        <f t="shared" si="5"/>
        <v>貝塚高校様</v>
      </c>
      <c r="H141" s="10" t="s">
        <v>1256</v>
      </c>
      <c r="I141" t="s">
        <v>1257</v>
      </c>
      <c r="J141" s="10" t="s">
        <v>1258</v>
      </c>
      <c r="K141" s="50" t="s">
        <v>1245</v>
      </c>
      <c r="L141" s="50" t="s">
        <v>1136</v>
      </c>
      <c r="M141" s="50" t="s">
        <v>734</v>
      </c>
    </row>
    <row r="142" spans="1:19" x14ac:dyDescent="0.15">
      <c r="A142" s="27">
        <v>640</v>
      </c>
      <c r="B142" s="27" t="s">
        <v>295</v>
      </c>
      <c r="C142" t="s">
        <v>112</v>
      </c>
      <c r="D142" t="s">
        <v>112</v>
      </c>
      <c r="E142" s="7" t="s">
        <v>485</v>
      </c>
      <c r="F142" t="s">
        <v>496</v>
      </c>
      <c r="G142" t="str">
        <f t="shared" si="5"/>
        <v>貝塚南高校様</v>
      </c>
      <c r="H142" s="10" t="s">
        <v>1259</v>
      </c>
      <c r="I142" t="s">
        <v>1260</v>
      </c>
      <c r="J142" s="10" t="s">
        <v>1261</v>
      </c>
      <c r="K142" s="50" t="s">
        <v>1245</v>
      </c>
      <c r="L142" s="50" t="s">
        <v>1240</v>
      </c>
      <c r="M142" s="50" t="s">
        <v>1262</v>
      </c>
    </row>
    <row r="143" spans="1:19" x14ac:dyDescent="0.15">
      <c r="A143" s="27">
        <v>641</v>
      </c>
      <c r="B143" s="27" t="s">
        <v>296</v>
      </c>
      <c r="C143" t="s">
        <v>113</v>
      </c>
      <c r="D143" t="s">
        <v>113</v>
      </c>
      <c r="E143" s="7" t="s">
        <v>485</v>
      </c>
      <c r="F143" t="s">
        <v>496</v>
      </c>
      <c r="G143" t="str">
        <f t="shared" si="5"/>
        <v>佐野高校様</v>
      </c>
      <c r="H143" s="10" t="s">
        <v>1263</v>
      </c>
      <c r="I143" t="s">
        <v>1264</v>
      </c>
      <c r="J143" s="10" t="s">
        <v>1265</v>
      </c>
      <c r="K143" s="50" t="s">
        <v>1245</v>
      </c>
      <c r="L143" s="50" t="s">
        <v>1266</v>
      </c>
      <c r="M143" s="50" t="s">
        <v>1267</v>
      </c>
    </row>
    <row r="144" spans="1:19" x14ac:dyDescent="0.15">
      <c r="A144" s="27">
        <v>642</v>
      </c>
      <c r="B144" s="27" t="s">
        <v>612</v>
      </c>
      <c r="C144" t="s">
        <v>547</v>
      </c>
      <c r="D144" t="s">
        <v>511</v>
      </c>
      <c r="E144" s="7" t="s">
        <v>485</v>
      </c>
      <c r="F144" t="s">
        <v>496</v>
      </c>
      <c r="G144" t="str">
        <f t="shared" si="5"/>
        <v>りんくう翔南高校様</v>
      </c>
      <c r="H144" s="10" t="s">
        <v>1268</v>
      </c>
      <c r="I144" t="s">
        <v>1269</v>
      </c>
      <c r="J144" s="10" t="s">
        <v>1270</v>
      </c>
      <c r="K144" s="50" t="s">
        <v>1245</v>
      </c>
      <c r="L144" s="50" t="s">
        <v>1271</v>
      </c>
      <c r="M144" s="50" t="s">
        <v>1272</v>
      </c>
    </row>
    <row r="145" spans="1:13" x14ac:dyDescent="0.15">
      <c r="A145" s="27">
        <v>643</v>
      </c>
      <c r="E145" s="7"/>
    </row>
    <row r="146" spans="1:13" x14ac:dyDescent="0.15">
      <c r="A146" s="27">
        <v>644</v>
      </c>
      <c r="B146" s="27" t="s">
        <v>297</v>
      </c>
      <c r="C146" t="s">
        <v>114</v>
      </c>
      <c r="D146" t="s">
        <v>114</v>
      </c>
      <c r="E146" s="7" t="s">
        <v>485</v>
      </c>
      <c r="F146" t="s">
        <v>496</v>
      </c>
      <c r="G146" t="str">
        <f t="shared" si="5"/>
        <v>泉鳥取高校様</v>
      </c>
      <c r="H146" s="10" t="s">
        <v>1273</v>
      </c>
      <c r="I146" t="s">
        <v>1274</v>
      </c>
      <c r="J146" s="10" t="s">
        <v>1275</v>
      </c>
      <c r="K146" s="50" t="s">
        <v>1245</v>
      </c>
      <c r="L146" s="50" t="s">
        <v>1276</v>
      </c>
      <c r="M146" s="50" t="s">
        <v>1277</v>
      </c>
    </row>
    <row r="147" spans="1:13" x14ac:dyDescent="0.15">
      <c r="A147" s="27">
        <v>645</v>
      </c>
      <c r="B147" s="27" t="s">
        <v>298</v>
      </c>
      <c r="C147" t="s">
        <v>115</v>
      </c>
      <c r="D147" t="s">
        <v>115</v>
      </c>
      <c r="E147" s="7" t="s">
        <v>485</v>
      </c>
      <c r="F147" t="s">
        <v>496</v>
      </c>
      <c r="G147" t="str">
        <f t="shared" si="5"/>
        <v>岬高校様</v>
      </c>
      <c r="H147" s="10" t="s">
        <v>1278</v>
      </c>
      <c r="I147" t="s">
        <v>1279</v>
      </c>
      <c r="J147" s="10" t="s">
        <v>1280</v>
      </c>
      <c r="K147" s="50" t="s">
        <v>1245</v>
      </c>
      <c r="L147" s="50" t="s">
        <v>1281</v>
      </c>
      <c r="M147" s="50" t="s">
        <v>1282</v>
      </c>
    </row>
    <row r="148" spans="1:13" x14ac:dyDescent="0.15">
      <c r="A148" s="27">
        <v>646</v>
      </c>
      <c r="B148" s="27" t="s">
        <v>299</v>
      </c>
      <c r="C148" t="s">
        <v>116</v>
      </c>
      <c r="D148" t="s">
        <v>116</v>
      </c>
      <c r="E148" s="7" t="s">
        <v>485</v>
      </c>
      <c r="F148" t="s">
        <v>496</v>
      </c>
      <c r="G148" t="str">
        <f t="shared" si="5"/>
        <v>日根野高校様</v>
      </c>
      <c r="H148" s="10" t="s">
        <v>1283</v>
      </c>
      <c r="I148" t="s">
        <v>1284</v>
      </c>
      <c r="J148" s="10" t="s">
        <v>1285</v>
      </c>
      <c r="K148" s="50" t="s">
        <v>1245</v>
      </c>
      <c r="L148" s="50" t="s">
        <v>1286</v>
      </c>
      <c r="M148" s="50" t="s">
        <v>1287</v>
      </c>
    </row>
    <row r="149" spans="1:13" x14ac:dyDescent="0.15">
      <c r="A149" s="27">
        <v>647</v>
      </c>
      <c r="B149" s="27" t="s">
        <v>300</v>
      </c>
      <c r="C149" t="s">
        <v>117</v>
      </c>
      <c r="D149" t="s">
        <v>117</v>
      </c>
      <c r="E149" s="7" t="s">
        <v>485</v>
      </c>
      <c r="F149" t="s">
        <v>496</v>
      </c>
      <c r="G149" t="str">
        <f t="shared" si="5"/>
        <v>園芸高校様</v>
      </c>
      <c r="H149" s="10" t="s">
        <v>1288</v>
      </c>
      <c r="I149" t="s">
        <v>1289</v>
      </c>
      <c r="J149" s="10" t="s">
        <v>1290</v>
      </c>
      <c r="K149" s="50" t="s">
        <v>857</v>
      </c>
      <c r="L149" s="50" t="s">
        <v>858</v>
      </c>
      <c r="M149" s="50" t="s">
        <v>1291</v>
      </c>
    </row>
    <row r="150" spans="1:13" x14ac:dyDescent="0.15">
      <c r="A150" s="27">
        <v>648</v>
      </c>
      <c r="B150" s="27" t="s">
        <v>301</v>
      </c>
      <c r="C150" t="s">
        <v>118</v>
      </c>
      <c r="D150" t="s">
        <v>118</v>
      </c>
      <c r="E150" s="7" t="s">
        <v>485</v>
      </c>
      <c r="F150" t="s">
        <v>496</v>
      </c>
      <c r="G150" t="str">
        <f t="shared" si="5"/>
        <v>農芸高校様</v>
      </c>
      <c r="H150" s="10" t="s">
        <v>1292</v>
      </c>
      <c r="I150" t="s">
        <v>1293</v>
      </c>
      <c r="J150" s="10" t="s">
        <v>1294</v>
      </c>
      <c r="K150" s="50" t="s">
        <v>857</v>
      </c>
      <c r="L150" s="50" t="s">
        <v>1295</v>
      </c>
      <c r="M150" s="50" t="s">
        <v>1296</v>
      </c>
    </row>
    <row r="151" spans="1:13" x14ac:dyDescent="0.15">
      <c r="A151" s="27">
        <v>649</v>
      </c>
      <c r="B151" s="27" t="s">
        <v>302</v>
      </c>
      <c r="C151" t="s">
        <v>422</v>
      </c>
      <c r="D151" t="s">
        <v>534</v>
      </c>
      <c r="E151" s="7" t="s">
        <v>485</v>
      </c>
      <c r="F151" t="s">
        <v>496</v>
      </c>
      <c r="G151" t="str">
        <f t="shared" si="5"/>
        <v>西野田工科高校様</v>
      </c>
      <c r="H151" s="10" t="s">
        <v>1297</v>
      </c>
      <c r="I151" t="s">
        <v>1298</v>
      </c>
      <c r="J151" s="10" t="s">
        <v>1299</v>
      </c>
      <c r="K151" s="50" t="s">
        <v>690</v>
      </c>
      <c r="L151" s="50" t="s">
        <v>1300</v>
      </c>
      <c r="M151" s="50" t="s">
        <v>1301</v>
      </c>
    </row>
    <row r="152" spans="1:13" x14ac:dyDescent="0.15">
      <c r="A152" s="27">
        <v>650</v>
      </c>
      <c r="B152" s="27" t="s">
        <v>303</v>
      </c>
      <c r="C152" t="s">
        <v>423</v>
      </c>
      <c r="D152" t="s">
        <v>535</v>
      </c>
      <c r="E152" s="7" t="s">
        <v>485</v>
      </c>
      <c r="F152" t="s">
        <v>496</v>
      </c>
      <c r="G152" t="str">
        <f t="shared" si="5"/>
        <v>淀川工科高校様</v>
      </c>
      <c r="H152" s="10" t="s">
        <v>1302</v>
      </c>
      <c r="I152" t="s">
        <v>1303</v>
      </c>
      <c r="J152" s="10" t="s">
        <v>1304</v>
      </c>
      <c r="K152" s="50" t="s">
        <v>690</v>
      </c>
      <c r="L152" s="50" t="s">
        <v>1305</v>
      </c>
      <c r="M152" s="50" t="s">
        <v>783</v>
      </c>
    </row>
    <row r="153" spans="1:13" x14ac:dyDescent="0.15">
      <c r="A153" s="27">
        <v>651</v>
      </c>
      <c r="B153" s="27" t="s">
        <v>304</v>
      </c>
      <c r="C153" t="s">
        <v>119</v>
      </c>
      <c r="D153" t="s">
        <v>119</v>
      </c>
      <c r="E153" s="7" t="s">
        <v>485</v>
      </c>
      <c r="F153" t="s">
        <v>496</v>
      </c>
      <c r="G153" t="str">
        <f t="shared" si="5"/>
        <v>成城高校様</v>
      </c>
      <c r="H153" s="10" t="s">
        <v>1306</v>
      </c>
      <c r="I153" t="s">
        <v>1307</v>
      </c>
      <c r="J153" s="10" t="s">
        <v>1308</v>
      </c>
      <c r="K153" s="50" t="s">
        <v>690</v>
      </c>
      <c r="L153" s="50" t="s">
        <v>1309</v>
      </c>
      <c r="M153" s="50" t="s">
        <v>1310</v>
      </c>
    </row>
    <row r="154" spans="1:13" x14ac:dyDescent="0.15">
      <c r="A154" s="27">
        <v>652</v>
      </c>
      <c r="B154" s="27" t="s">
        <v>305</v>
      </c>
      <c r="C154" t="s">
        <v>424</v>
      </c>
      <c r="D154" t="s">
        <v>553</v>
      </c>
      <c r="E154" s="7" t="s">
        <v>485</v>
      </c>
      <c r="F154" t="s">
        <v>496</v>
      </c>
      <c r="G154" t="str">
        <f t="shared" si="5"/>
        <v>東住吉総合高校様</v>
      </c>
      <c r="H154" s="10" t="s">
        <v>1311</v>
      </c>
      <c r="I154" t="s">
        <v>1312</v>
      </c>
      <c r="J154" s="10" t="s">
        <v>1313</v>
      </c>
      <c r="K154" s="50" t="s">
        <v>690</v>
      </c>
      <c r="L154" s="50" t="s">
        <v>811</v>
      </c>
      <c r="M154" s="50" t="s">
        <v>1314</v>
      </c>
    </row>
    <row r="155" spans="1:13" x14ac:dyDescent="0.15">
      <c r="A155" s="27">
        <v>653</v>
      </c>
      <c r="B155" s="27" t="s">
        <v>306</v>
      </c>
      <c r="C155" t="s">
        <v>425</v>
      </c>
      <c r="D155" t="s">
        <v>536</v>
      </c>
      <c r="E155" s="7" t="s">
        <v>485</v>
      </c>
      <c r="F155" t="s">
        <v>496</v>
      </c>
      <c r="G155" t="str">
        <f t="shared" si="5"/>
        <v>今宮工科高校様</v>
      </c>
      <c r="H155" s="10" t="s">
        <v>1315</v>
      </c>
      <c r="I155" t="s">
        <v>1316</v>
      </c>
      <c r="J155" s="10" t="s">
        <v>1317</v>
      </c>
      <c r="K155" s="50" t="s">
        <v>690</v>
      </c>
      <c r="L155" s="50" t="s">
        <v>1318</v>
      </c>
      <c r="M155" s="50" t="s">
        <v>1319</v>
      </c>
    </row>
    <row r="156" spans="1:13" x14ac:dyDescent="0.15">
      <c r="A156" s="27">
        <v>654</v>
      </c>
      <c r="B156" s="27" t="s">
        <v>307</v>
      </c>
      <c r="C156" t="s">
        <v>427</v>
      </c>
      <c r="D156" t="s">
        <v>537</v>
      </c>
      <c r="E156" s="7" t="s">
        <v>485</v>
      </c>
      <c r="F156" t="s">
        <v>496</v>
      </c>
      <c r="G156" t="str">
        <f t="shared" si="5"/>
        <v>茨木工科高校様</v>
      </c>
      <c r="H156" s="10" t="s">
        <v>909</v>
      </c>
      <c r="I156" t="s">
        <v>1320</v>
      </c>
      <c r="J156" s="10" t="s">
        <v>1321</v>
      </c>
      <c r="K156" s="50" t="s">
        <v>857</v>
      </c>
      <c r="L156" s="50" t="s">
        <v>912</v>
      </c>
      <c r="M156" s="50" t="s">
        <v>1322</v>
      </c>
    </row>
    <row r="157" spans="1:13" x14ac:dyDescent="0.15">
      <c r="A157" s="27">
        <v>655</v>
      </c>
      <c r="B157" s="27" t="s">
        <v>308</v>
      </c>
      <c r="C157" t="s">
        <v>428</v>
      </c>
      <c r="D157" t="s">
        <v>538</v>
      </c>
      <c r="E157" s="7" t="s">
        <v>485</v>
      </c>
      <c r="F157" t="s">
        <v>496</v>
      </c>
      <c r="G157" t="str">
        <f t="shared" si="5"/>
        <v>城東工科高校様</v>
      </c>
      <c r="H157" s="10" t="s">
        <v>1323</v>
      </c>
      <c r="I157" t="s">
        <v>1324</v>
      </c>
      <c r="J157" s="10" t="s">
        <v>1325</v>
      </c>
      <c r="K157" s="50" t="s">
        <v>690</v>
      </c>
      <c r="L157" s="50" t="s">
        <v>1326</v>
      </c>
      <c r="M157" s="50" t="s">
        <v>729</v>
      </c>
    </row>
    <row r="158" spans="1:13" x14ac:dyDescent="0.15">
      <c r="A158" s="27">
        <v>656</v>
      </c>
      <c r="B158" s="27" t="s">
        <v>309</v>
      </c>
      <c r="C158" t="s">
        <v>429</v>
      </c>
      <c r="D158" t="s">
        <v>539</v>
      </c>
      <c r="E158" s="7" t="s">
        <v>485</v>
      </c>
      <c r="F158" t="s">
        <v>496</v>
      </c>
      <c r="G158" t="str">
        <f t="shared" si="5"/>
        <v>布施工科高校様</v>
      </c>
      <c r="H158" s="10" t="s">
        <v>1327</v>
      </c>
      <c r="I158" t="s">
        <v>1328</v>
      </c>
      <c r="J158" s="10" t="s">
        <v>1329</v>
      </c>
      <c r="K158" s="50" t="s">
        <v>690</v>
      </c>
      <c r="L158" s="50" t="s">
        <v>1330</v>
      </c>
      <c r="M158" s="50" t="s">
        <v>1331</v>
      </c>
    </row>
    <row r="159" spans="1:13" x14ac:dyDescent="0.15">
      <c r="A159" s="27">
        <v>657</v>
      </c>
      <c r="B159" s="27" t="s">
        <v>310</v>
      </c>
      <c r="C159" t="s">
        <v>426</v>
      </c>
      <c r="D159" t="s">
        <v>540</v>
      </c>
      <c r="E159" s="7" t="s">
        <v>485</v>
      </c>
      <c r="F159" t="s">
        <v>496</v>
      </c>
      <c r="G159" t="str">
        <f t="shared" si="5"/>
        <v>藤井寺工科高校様</v>
      </c>
      <c r="H159" s="10" t="s">
        <v>1332</v>
      </c>
      <c r="I159" t="s">
        <v>1333</v>
      </c>
      <c r="J159" s="10" t="s">
        <v>1334</v>
      </c>
      <c r="K159" s="50" t="s">
        <v>857</v>
      </c>
      <c r="L159" s="50" t="s">
        <v>1335</v>
      </c>
      <c r="M159" s="50" t="s">
        <v>1336</v>
      </c>
    </row>
    <row r="160" spans="1:13" x14ac:dyDescent="0.15">
      <c r="A160" s="27">
        <v>658</v>
      </c>
      <c r="B160" s="27" t="s">
        <v>311</v>
      </c>
      <c r="C160" t="s">
        <v>430</v>
      </c>
      <c r="D160" t="s">
        <v>541</v>
      </c>
      <c r="E160" s="7" t="s">
        <v>485</v>
      </c>
      <c r="F160" t="s">
        <v>496</v>
      </c>
      <c r="G160" t="str">
        <f t="shared" si="5"/>
        <v>堺工科高校様</v>
      </c>
      <c r="H160" s="10" t="s">
        <v>1337</v>
      </c>
      <c r="I160" t="s">
        <v>1338</v>
      </c>
      <c r="J160" s="10" t="s">
        <v>1339</v>
      </c>
      <c r="K160" s="50" t="s">
        <v>857</v>
      </c>
      <c r="L160" s="50" t="s">
        <v>1340</v>
      </c>
      <c r="M160" s="50" t="s">
        <v>734</v>
      </c>
    </row>
    <row r="161" spans="1:13" x14ac:dyDescent="0.15">
      <c r="A161" s="27">
        <v>659</v>
      </c>
      <c r="B161" s="27" t="s">
        <v>312</v>
      </c>
      <c r="C161" t="s">
        <v>120</v>
      </c>
      <c r="D161" t="s">
        <v>120</v>
      </c>
      <c r="E161" s="7" t="s">
        <v>485</v>
      </c>
      <c r="F161" t="s">
        <v>496</v>
      </c>
      <c r="G161" t="str">
        <f t="shared" si="5"/>
        <v>和泉総合高校様</v>
      </c>
      <c r="H161" s="10" t="s">
        <v>1341</v>
      </c>
      <c r="I161" t="s">
        <v>1342</v>
      </c>
      <c r="J161" s="10" t="s">
        <v>1343</v>
      </c>
      <c r="K161" s="50" t="s">
        <v>1225</v>
      </c>
      <c r="L161" s="50" t="s">
        <v>1344</v>
      </c>
      <c r="M161" s="50" t="s">
        <v>1345</v>
      </c>
    </row>
    <row r="162" spans="1:13" x14ac:dyDescent="0.15">
      <c r="A162" s="27">
        <v>660</v>
      </c>
      <c r="B162" s="27" t="s">
        <v>313</v>
      </c>
      <c r="C162" t="s">
        <v>431</v>
      </c>
      <c r="D162" t="s">
        <v>542</v>
      </c>
      <c r="E162" s="7" t="s">
        <v>485</v>
      </c>
      <c r="F162" t="s">
        <v>496</v>
      </c>
      <c r="G162" t="str">
        <f t="shared" si="5"/>
        <v>佐野工科高校様</v>
      </c>
      <c r="H162" s="10" t="s">
        <v>1346</v>
      </c>
      <c r="I162" t="s">
        <v>1347</v>
      </c>
      <c r="J162" s="10" t="s">
        <v>1348</v>
      </c>
      <c r="K162" s="50" t="s">
        <v>1245</v>
      </c>
      <c r="L162" s="50" t="s">
        <v>1266</v>
      </c>
      <c r="M162" s="50" t="s">
        <v>1349</v>
      </c>
    </row>
    <row r="163" spans="1:13" x14ac:dyDescent="0.15">
      <c r="A163" s="27">
        <v>661</v>
      </c>
      <c r="B163" s="27" t="s">
        <v>314</v>
      </c>
      <c r="C163" t="s">
        <v>121</v>
      </c>
      <c r="D163" t="s">
        <v>121</v>
      </c>
      <c r="E163" s="7" t="s">
        <v>485</v>
      </c>
      <c r="F163" t="s">
        <v>496</v>
      </c>
      <c r="G163" t="str">
        <f t="shared" si="5"/>
        <v>港南造形高校様</v>
      </c>
      <c r="H163" s="10" t="s">
        <v>1350</v>
      </c>
      <c r="I163" t="s">
        <v>1351</v>
      </c>
      <c r="J163" s="10" t="s">
        <v>1352</v>
      </c>
      <c r="K163" s="50" t="s">
        <v>690</v>
      </c>
      <c r="L163" s="50" t="s">
        <v>1353</v>
      </c>
      <c r="M163" s="50" t="s">
        <v>1354</v>
      </c>
    </row>
    <row r="164" spans="1:13" x14ac:dyDescent="0.15">
      <c r="A164" s="27">
        <v>662</v>
      </c>
      <c r="B164" s="27" t="s">
        <v>610</v>
      </c>
      <c r="E164" s="7"/>
      <c r="K164" s="50" t="s">
        <v>659</v>
      </c>
      <c r="M164" s="50" t="s">
        <v>659</v>
      </c>
    </row>
    <row r="165" spans="1:13" x14ac:dyDescent="0.15">
      <c r="A165" s="27">
        <v>663</v>
      </c>
      <c r="B165" s="27" t="s">
        <v>315</v>
      </c>
      <c r="C165" t="s">
        <v>474</v>
      </c>
      <c r="D165" t="s">
        <v>474</v>
      </c>
      <c r="E165" t="s">
        <v>523</v>
      </c>
      <c r="F165" t="s">
        <v>496</v>
      </c>
      <c r="G165" t="str">
        <f>D165&amp;E165&amp;F165</f>
        <v>だいせん聴覚支援学校様</v>
      </c>
      <c r="H165" s="10" t="s">
        <v>1355</v>
      </c>
      <c r="I165" t="s">
        <v>1356</v>
      </c>
      <c r="J165" s="10" t="s">
        <v>1357</v>
      </c>
      <c r="K165" s="50" t="s">
        <v>857</v>
      </c>
      <c r="L165" s="50" t="s">
        <v>1358</v>
      </c>
      <c r="M165" s="50" t="s">
        <v>757</v>
      </c>
    </row>
    <row r="166" spans="1:13" x14ac:dyDescent="0.15">
      <c r="A166" s="27">
        <v>664</v>
      </c>
      <c r="E166" s="7"/>
      <c r="K166" s="50" t="s">
        <v>659</v>
      </c>
      <c r="M166" s="50" t="s">
        <v>659</v>
      </c>
    </row>
    <row r="167" spans="1:13" x14ac:dyDescent="0.15">
      <c r="A167" s="27">
        <v>665</v>
      </c>
      <c r="B167" s="27" t="s">
        <v>565</v>
      </c>
      <c r="C167" t="s">
        <v>579</v>
      </c>
      <c r="D167" t="s">
        <v>580</v>
      </c>
      <c r="E167" t="s">
        <v>524</v>
      </c>
      <c r="F167" t="s">
        <v>496</v>
      </c>
      <c r="G167" t="str">
        <f>D167&amp;E167&amp;F167</f>
        <v>府立視覚支援学校様</v>
      </c>
      <c r="H167" s="10" t="s">
        <v>1359</v>
      </c>
      <c r="I167" t="s">
        <v>1360</v>
      </c>
      <c r="J167" s="10" t="s">
        <v>1361</v>
      </c>
      <c r="K167" s="50" t="s">
        <v>690</v>
      </c>
      <c r="L167" s="50" t="s">
        <v>1362</v>
      </c>
      <c r="M167" s="50" t="s">
        <v>1363</v>
      </c>
    </row>
    <row r="168" spans="1:13" x14ac:dyDescent="0.15">
      <c r="A168" s="27">
        <v>666</v>
      </c>
      <c r="B168" s="27" t="s">
        <v>566</v>
      </c>
      <c r="C168" t="s">
        <v>602</v>
      </c>
      <c r="D168" t="s">
        <v>563</v>
      </c>
      <c r="E168" s="7"/>
      <c r="F168" t="s">
        <v>496</v>
      </c>
      <c r="G168" t="str">
        <f>D168&amp;E168&amp;F168</f>
        <v>府立大学高専様</v>
      </c>
      <c r="H168" s="10" t="s">
        <v>1364</v>
      </c>
      <c r="I168" t="s">
        <v>1365</v>
      </c>
      <c r="J168" s="10" t="s">
        <v>1366</v>
      </c>
      <c r="K168" s="50" t="s">
        <v>857</v>
      </c>
      <c r="L168" s="50" t="s">
        <v>992</v>
      </c>
      <c r="M168" s="50" t="s">
        <v>1367</v>
      </c>
    </row>
    <row r="169" spans="1:13" x14ac:dyDescent="0.15">
      <c r="A169" s="27">
        <v>667</v>
      </c>
      <c r="E169" s="7"/>
      <c r="K169" s="50" t="s">
        <v>659</v>
      </c>
      <c r="M169" s="50" t="s">
        <v>659</v>
      </c>
    </row>
    <row r="170" spans="1:13" x14ac:dyDescent="0.15">
      <c r="A170" s="27">
        <v>668</v>
      </c>
      <c r="E170" s="7"/>
      <c r="K170" s="50" t="s">
        <v>659</v>
      </c>
      <c r="M170" s="50" t="s">
        <v>659</v>
      </c>
    </row>
    <row r="171" spans="1:13" x14ac:dyDescent="0.15">
      <c r="A171" s="27">
        <v>669</v>
      </c>
      <c r="E171" s="7"/>
      <c r="K171" s="50" t="s">
        <v>659</v>
      </c>
      <c r="M171" s="50" t="s">
        <v>659</v>
      </c>
    </row>
    <row r="172" spans="1:13" x14ac:dyDescent="0.15">
      <c r="A172" s="27">
        <v>670</v>
      </c>
      <c r="E172" s="7"/>
      <c r="K172" s="50" t="s">
        <v>659</v>
      </c>
      <c r="M172" s="50" t="s">
        <v>659</v>
      </c>
    </row>
    <row r="173" spans="1:13" x14ac:dyDescent="0.15">
      <c r="A173" s="27">
        <v>671</v>
      </c>
      <c r="B173" s="27" t="s">
        <v>316</v>
      </c>
      <c r="C173" t="s">
        <v>122</v>
      </c>
      <c r="D173" t="s">
        <v>122</v>
      </c>
      <c r="E173" s="7" t="s">
        <v>485</v>
      </c>
      <c r="F173" t="s">
        <v>496</v>
      </c>
      <c r="G173" t="str">
        <f t="shared" ref="G173:G194" si="6">D173&amp;E173&amp;F173</f>
        <v>桜宮高校様</v>
      </c>
      <c r="H173" s="10" t="s">
        <v>1368</v>
      </c>
      <c r="I173" t="s">
        <v>1369</v>
      </c>
      <c r="J173" s="10" t="s">
        <v>1370</v>
      </c>
      <c r="K173" s="50" t="s">
        <v>690</v>
      </c>
      <c r="L173" s="50" t="s">
        <v>1371</v>
      </c>
      <c r="M173" s="50" t="s">
        <v>1372</v>
      </c>
    </row>
    <row r="174" spans="1:13" x14ac:dyDescent="0.15">
      <c r="A174" s="27">
        <v>672</v>
      </c>
      <c r="B174" s="27" t="s">
        <v>317</v>
      </c>
      <c r="C174" t="s">
        <v>123</v>
      </c>
      <c r="D174" t="s">
        <v>123</v>
      </c>
      <c r="E174" s="7" t="s">
        <v>485</v>
      </c>
      <c r="F174" t="s">
        <v>496</v>
      </c>
      <c r="G174" t="str">
        <f t="shared" si="6"/>
        <v>東高校様</v>
      </c>
      <c r="H174" s="10" t="s">
        <v>1373</v>
      </c>
      <c r="I174" t="s">
        <v>1374</v>
      </c>
      <c r="J174" s="10" t="s">
        <v>1375</v>
      </c>
      <c r="K174" s="50" t="s">
        <v>690</v>
      </c>
      <c r="L174" s="50" t="s">
        <v>1376</v>
      </c>
      <c r="M174" s="50" t="s">
        <v>1377</v>
      </c>
    </row>
    <row r="175" spans="1:13" x14ac:dyDescent="0.15">
      <c r="A175" s="27">
        <v>673</v>
      </c>
      <c r="B175" s="27" t="s">
        <v>318</v>
      </c>
      <c r="C175" t="s">
        <v>124</v>
      </c>
      <c r="D175" t="s">
        <v>124</v>
      </c>
      <c r="E175" s="7" t="s">
        <v>485</v>
      </c>
      <c r="F175" t="s">
        <v>496</v>
      </c>
      <c r="G175" t="str">
        <f t="shared" si="6"/>
        <v>南高校様</v>
      </c>
      <c r="H175" s="10" t="s">
        <v>1378</v>
      </c>
      <c r="I175" t="s">
        <v>1379</v>
      </c>
      <c r="J175" s="10" t="s">
        <v>1380</v>
      </c>
      <c r="K175" s="50" t="s">
        <v>690</v>
      </c>
      <c r="L175" s="50" t="s">
        <v>752</v>
      </c>
      <c r="M175" s="50" t="s">
        <v>1381</v>
      </c>
    </row>
    <row r="176" spans="1:13" x14ac:dyDescent="0.15">
      <c r="A176" s="27">
        <v>674</v>
      </c>
      <c r="B176" s="27" t="s">
        <v>319</v>
      </c>
      <c r="C176" t="s">
        <v>125</v>
      </c>
      <c r="D176" t="s">
        <v>125</v>
      </c>
      <c r="E176" s="7" t="s">
        <v>485</v>
      </c>
      <c r="F176" t="s">
        <v>496</v>
      </c>
      <c r="G176" t="str">
        <f t="shared" si="6"/>
        <v>汎愛高校様</v>
      </c>
      <c r="H176" s="10" t="s">
        <v>1382</v>
      </c>
      <c r="I176" t="s">
        <v>1383</v>
      </c>
      <c r="J176" s="10" t="s">
        <v>1384</v>
      </c>
      <c r="K176" s="50" t="s">
        <v>690</v>
      </c>
      <c r="L176" s="50" t="s">
        <v>1385</v>
      </c>
      <c r="M176" s="50" t="s">
        <v>1386</v>
      </c>
    </row>
    <row r="177" spans="1:13" x14ac:dyDescent="0.15">
      <c r="A177" s="27">
        <v>675</v>
      </c>
      <c r="B177" s="27" t="s">
        <v>320</v>
      </c>
      <c r="C177" t="s">
        <v>549</v>
      </c>
      <c r="D177" t="s">
        <v>549</v>
      </c>
      <c r="E177" s="7" t="s">
        <v>485</v>
      </c>
      <c r="F177" t="s">
        <v>496</v>
      </c>
      <c r="G177" t="str">
        <f t="shared" si="6"/>
        <v>大阪市立高校様</v>
      </c>
      <c r="H177" s="10" t="s">
        <v>1387</v>
      </c>
      <c r="I177" t="s">
        <v>1388</v>
      </c>
      <c r="J177" s="10" t="s">
        <v>1389</v>
      </c>
      <c r="K177" s="50" t="s">
        <v>857</v>
      </c>
      <c r="L177" s="50" t="s">
        <v>1390</v>
      </c>
      <c r="M177" s="50" t="s">
        <v>1391</v>
      </c>
    </row>
    <row r="178" spans="1:13" x14ac:dyDescent="0.15">
      <c r="A178" s="27">
        <v>676</v>
      </c>
      <c r="B178" s="27" t="s">
        <v>321</v>
      </c>
      <c r="C178" t="s">
        <v>126</v>
      </c>
      <c r="D178" t="s">
        <v>126</v>
      </c>
      <c r="E178" s="7" t="s">
        <v>485</v>
      </c>
      <c r="F178" t="s">
        <v>496</v>
      </c>
      <c r="G178" t="str">
        <f t="shared" si="6"/>
        <v>扇町総合高校様</v>
      </c>
      <c r="H178" s="10" t="s">
        <v>1392</v>
      </c>
      <c r="I178" t="s">
        <v>1393</v>
      </c>
      <c r="J178" s="10" t="s">
        <v>1394</v>
      </c>
      <c r="K178" s="50" t="s">
        <v>690</v>
      </c>
      <c r="L178" s="50" t="s">
        <v>1395</v>
      </c>
      <c r="M178" s="50" t="s">
        <v>1396</v>
      </c>
    </row>
    <row r="179" spans="1:13" x14ac:dyDescent="0.15">
      <c r="A179" s="27">
        <v>677</v>
      </c>
      <c r="E179" s="7"/>
    </row>
    <row r="180" spans="1:13" x14ac:dyDescent="0.15">
      <c r="A180" s="27">
        <v>678</v>
      </c>
      <c r="B180" s="27" t="s">
        <v>322</v>
      </c>
      <c r="C180" t="s">
        <v>127</v>
      </c>
      <c r="D180" t="s">
        <v>127</v>
      </c>
      <c r="E180" s="7" t="s">
        <v>485</v>
      </c>
      <c r="F180" t="s">
        <v>496</v>
      </c>
      <c r="G180" t="str">
        <f t="shared" si="6"/>
        <v>西高校様</v>
      </c>
      <c r="H180" s="10" t="s">
        <v>1397</v>
      </c>
      <c r="I180" t="s">
        <v>1398</v>
      </c>
      <c r="J180" s="10" t="s">
        <v>1399</v>
      </c>
      <c r="K180" s="50" t="s">
        <v>690</v>
      </c>
      <c r="L180" s="50" t="s">
        <v>1400</v>
      </c>
      <c r="M180" s="50" t="s">
        <v>1401</v>
      </c>
    </row>
    <row r="181" spans="1:13" x14ac:dyDescent="0.15">
      <c r="A181" s="27">
        <v>679</v>
      </c>
      <c r="E181" s="7"/>
    </row>
    <row r="182" spans="1:13" x14ac:dyDescent="0.15">
      <c r="A182" s="27">
        <v>680</v>
      </c>
      <c r="B182" s="27" t="s">
        <v>567</v>
      </c>
      <c r="C182" t="s">
        <v>581</v>
      </c>
      <c r="D182" t="s">
        <v>582</v>
      </c>
      <c r="E182" s="7" t="s">
        <v>485</v>
      </c>
      <c r="F182" t="s">
        <v>496</v>
      </c>
      <c r="G182" t="str">
        <f t="shared" si="6"/>
        <v>ビジネスフロンティア高校様</v>
      </c>
      <c r="H182" s="10" t="s">
        <v>1402</v>
      </c>
      <c r="I182" t="s">
        <v>1403</v>
      </c>
      <c r="J182" s="10" t="s">
        <v>1404</v>
      </c>
      <c r="K182" s="50" t="s">
        <v>690</v>
      </c>
      <c r="L182" s="50" t="s">
        <v>1405</v>
      </c>
      <c r="M182" s="50" t="s">
        <v>1406</v>
      </c>
    </row>
    <row r="183" spans="1:13" x14ac:dyDescent="0.15">
      <c r="A183" s="27">
        <v>681</v>
      </c>
      <c r="B183" s="27" t="s">
        <v>323</v>
      </c>
      <c r="C183" t="s">
        <v>432</v>
      </c>
      <c r="D183" t="s">
        <v>526</v>
      </c>
      <c r="E183" s="7" t="s">
        <v>485</v>
      </c>
      <c r="F183" t="s">
        <v>496</v>
      </c>
      <c r="G183" t="str">
        <f t="shared" si="6"/>
        <v>淀商業高校様</v>
      </c>
      <c r="H183" s="10" t="s">
        <v>1407</v>
      </c>
      <c r="I183" t="s">
        <v>1408</v>
      </c>
      <c r="J183" s="10" t="s">
        <v>1409</v>
      </c>
      <c r="K183" s="50" t="s">
        <v>690</v>
      </c>
      <c r="L183" s="50" t="s">
        <v>1410</v>
      </c>
      <c r="M183" s="50" t="s">
        <v>1411</v>
      </c>
    </row>
    <row r="184" spans="1:13" x14ac:dyDescent="0.15">
      <c r="A184" s="27">
        <v>682</v>
      </c>
      <c r="B184" s="27" t="s">
        <v>324</v>
      </c>
      <c r="C184" t="s">
        <v>433</v>
      </c>
      <c r="D184" t="s">
        <v>527</v>
      </c>
      <c r="E184" s="7" t="s">
        <v>485</v>
      </c>
      <c r="F184" t="s">
        <v>496</v>
      </c>
      <c r="G184" t="str">
        <f t="shared" si="6"/>
        <v>鶴見商業高校様</v>
      </c>
      <c r="H184" s="10" t="s">
        <v>1412</v>
      </c>
      <c r="I184" t="s">
        <v>1413</v>
      </c>
      <c r="J184" s="10" t="s">
        <v>1414</v>
      </c>
      <c r="K184" s="50" t="s">
        <v>690</v>
      </c>
      <c r="L184" s="50" t="s">
        <v>782</v>
      </c>
      <c r="M184" s="50" t="s">
        <v>1415</v>
      </c>
    </row>
    <row r="185" spans="1:13" x14ac:dyDescent="0.15">
      <c r="A185" s="27">
        <v>683</v>
      </c>
      <c r="B185" s="27" t="s">
        <v>325</v>
      </c>
      <c r="C185" t="s">
        <v>434</v>
      </c>
      <c r="D185" t="s">
        <v>528</v>
      </c>
      <c r="E185" s="7" t="s">
        <v>485</v>
      </c>
      <c r="F185" t="s">
        <v>496</v>
      </c>
      <c r="G185" t="str">
        <f t="shared" si="6"/>
        <v>住吉商業高校様</v>
      </c>
      <c r="H185" s="10" t="s">
        <v>1416</v>
      </c>
      <c r="I185" t="s">
        <v>1417</v>
      </c>
      <c r="J185" s="10" t="s">
        <v>1418</v>
      </c>
      <c r="K185" s="50" t="s">
        <v>690</v>
      </c>
      <c r="L185" s="50" t="s">
        <v>1419</v>
      </c>
      <c r="M185" s="50" t="s">
        <v>1420</v>
      </c>
    </row>
    <row r="186" spans="1:13" x14ac:dyDescent="0.15">
      <c r="A186" s="27">
        <v>684</v>
      </c>
      <c r="B186" s="27" t="s">
        <v>326</v>
      </c>
      <c r="C186" t="s">
        <v>435</v>
      </c>
      <c r="D186" t="s">
        <v>529</v>
      </c>
      <c r="E186" s="7" t="s">
        <v>485</v>
      </c>
      <c r="F186" t="s">
        <v>496</v>
      </c>
      <c r="G186" t="str">
        <f t="shared" si="6"/>
        <v>都島工業高校様</v>
      </c>
      <c r="H186" s="10" t="s">
        <v>1421</v>
      </c>
      <c r="I186" t="s">
        <v>1422</v>
      </c>
      <c r="J186" s="10" t="s">
        <v>1423</v>
      </c>
      <c r="K186" s="50" t="s">
        <v>690</v>
      </c>
      <c r="L186" s="50" t="s">
        <v>1371</v>
      </c>
      <c r="M186" s="50" t="s">
        <v>1424</v>
      </c>
    </row>
    <row r="187" spans="1:13" x14ac:dyDescent="0.15">
      <c r="A187" s="27">
        <v>685</v>
      </c>
      <c r="B187" s="27" t="s">
        <v>327</v>
      </c>
      <c r="C187" t="s">
        <v>436</v>
      </c>
      <c r="D187" t="s">
        <v>530</v>
      </c>
      <c r="E187" s="7" t="s">
        <v>485</v>
      </c>
      <c r="F187" t="s">
        <v>496</v>
      </c>
      <c r="G187" t="str">
        <f t="shared" si="6"/>
        <v>咲くやこの花高校様</v>
      </c>
      <c r="H187" s="10" t="s">
        <v>1425</v>
      </c>
      <c r="I187" t="s">
        <v>1426</v>
      </c>
      <c r="J187" s="10" t="s">
        <v>1427</v>
      </c>
      <c r="K187" s="50" t="s">
        <v>690</v>
      </c>
      <c r="L187" s="50" t="s">
        <v>1428</v>
      </c>
      <c r="M187" s="50" t="s">
        <v>1429</v>
      </c>
    </row>
    <row r="188" spans="1:13" x14ac:dyDescent="0.15">
      <c r="A188" s="27">
        <v>686</v>
      </c>
      <c r="B188" s="27" t="s">
        <v>328</v>
      </c>
      <c r="C188" t="s">
        <v>437</v>
      </c>
      <c r="D188" t="s">
        <v>531</v>
      </c>
      <c r="E188" s="7" t="s">
        <v>485</v>
      </c>
      <c r="F188" t="s">
        <v>496</v>
      </c>
      <c r="G188" t="str">
        <f t="shared" si="6"/>
        <v>泉尾工業高校様</v>
      </c>
      <c r="H188" s="10" t="s">
        <v>740</v>
      </c>
      <c r="I188" t="s">
        <v>1430</v>
      </c>
      <c r="J188" s="10" t="s">
        <v>1431</v>
      </c>
      <c r="K188" s="50" t="s">
        <v>690</v>
      </c>
      <c r="L188" s="50" t="s">
        <v>743</v>
      </c>
      <c r="M188" s="50" t="s">
        <v>1411</v>
      </c>
    </row>
    <row r="189" spans="1:13" x14ac:dyDescent="0.15">
      <c r="A189" s="27">
        <v>687</v>
      </c>
      <c r="B189" s="27" t="s">
        <v>329</v>
      </c>
      <c r="C189" t="s">
        <v>438</v>
      </c>
      <c r="D189" t="s">
        <v>532</v>
      </c>
      <c r="E189" s="7" t="s">
        <v>485</v>
      </c>
      <c r="F189" t="s">
        <v>496</v>
      </c>
      <c r="G189" t="str">
        <f t="shared" si="6"/>
        <v>東淀工業高校様</v>
      </c>
      <c r="H189" s="10" t="s">
        <v>1432</v>
      </c>
      <c r="I189" t="s">
        <v>1433</v>
      </c>
      <c r="J189" s="10" t="s">
        <v>1434</v>
      </c>
      <c r="K189" s="50" t="s">
        <v>690</v>
      </c>
      <c r="L189" s="50" t="s">
        <v>1435</v>
      </c>
      <c r="M189" s="50" t="s">
        <v>1436</v>
      </c>
    </row>
    <row r="190" spans="1:13" x14ac:dyDescent="0.15">
      <c r="A190" s="27">
        <v>688</v>
      </c>
      <c r="B190" s="27" t="s">
        <v>330</v>
      </c>
      <c r="C190" t="s">
        <v>439</v>
      </c>
      <c r="D190" t="s">
        <v>533</v>
      </c>
      <c r="E190" s="7" t="s">
        <v>485</v>
      </c>
      <c r="F190" t="s">
        <v>496</v>
      </c>
      <c r="G190" t="str">
        <f t="shared" si="6"/>
        <v>生野工業高校様</v>
      </c>
      <c r="H190" s="10" t="s">
        <v>1437</v>
      </c>
      <c r="I190" t="s">
        <v>1438</v>
      </c>
      <c r="J190" s="10" t="s">
        <v>1439</v>
      </c>
      <c r="K190" s="50" t="s">
        <v>690</v>
      </c>
      <c r="L190" s="50" t="s">
        <v>1440</v>
      </c>
      <c r="M190" s="50" t="s">
        <v>1441</v>
      </c>
    </row>
    <row r="191" spans="1:13" x14ac:dyDescent="0.15">
      <c r="A191" s="27">
        <v>689</v>
      </c>
      <c r="B191" s="27" t="s">
        <v>331</v>
      </c>
      <c r="C191" t="s">
        <v>128</v>
      </c>
      <c r="D191" t="s">
        <v>128</v>
      </c>
      <c r="E191" s="7" t="s">
        <v>485</v>
      </c>
      <c r="F191" t="s">
        <v>496</v>
      </c>
      <c r="G191" t="str">
        <f t="shared" si="6"/>
        <v>工芸高校様</v>
      </c>
      <c r="H191" s="10" t="s">
        <v>1442</v>
      </c>
      <c r="I191" t="s">
        <v>1443</v>
      </c>
      <c r="J191" s="10" t="s">
        <v>1444</v>
      </c>
      <c r="K191" s="50" t="s">
        <v>690</v>
      </c>
      <c r="L191" s="50" t="s">
        <v>1445</v>
      </c>
      <c r="M191" s="50" t="s">
        <v>1446</v>
      </c>
    </row>
    <row r="192" spans="1:13" x14ac:dyDescent="0.15">
      <c r="A192" s="27">
        <v>690</v>
      </c>
      <c r="B192" s="27" t="s">
        <v>613</v>
      </c>
      <c r="H192" s="10" t="s">
        <v>714</v>
      </c>
      <c r="I192" t="s">
        <v>1447</v>
      </c>
      <c r="J192" s="10" t="s">
        <v>1448</v>
      </c>
      <c r="K192" s="50" t="s">
        <v>690</v>
      </c>
      <c r="L192" s="50" t="s">
        <v>717</v>
      </c>
      <c r="M192" s="50" t="s">
        <v>1449</v>
      </c>
    </row>
    <row r="193" spans="1:13" x14ac:dyDescent="0.15">
      <c r="A193" s="27">
        <v>691</v>
      </c>
      <c r="B193" s="27" t="s">
        <v>568</v>
      </c>
      <c r="C193" t="s">
        <v>577</v>
      </c>
      <c r="D193" t="s">
        <v>578</v>
      </c>
      <c r="E193" t="s">
        <v>524</v>
      </c>
      <c r="F193" t="s">
        <v>496</v>
      </c>
      <c r="G193" t="str">
        <f t="shared" si="6"/>
        <v>市立聴覚支援学校様</v>
      </c>
      <c r="H193" s="10" t="s">
        <v>1450</v>
      </c>
      <c r="I193" t="s">
        <v>1451</v>
      </c>
      <c r="J193" s="10" t="s">
        <v>1452</v>
      </c>
      <c r="K193" s="50" t="s">
        <v>690</v>
      </c>
      <c r="L193" s="50" t="s">
        <v>757</v>
      </c>
      <c r="M193" s="50" t="s">
        <v>1453</v>
      </c>
    </row>
    <row r="194" spans="1:13" x14ac:dyDescent="0.15">
      <c r="A194" s="27">
        <v>692</v>
      </c>
      <c r="B194" s="27" t="s">
        <v>569</v>
      </c>
      <c r="C194" t="s">
        <v>560</v>
      </c>
      <c r="D194" t="s">
        <v>560</v>
      </c>
      <c r="E194" s="7" t="s">
        <v>485</v>
      </c>
      <c r="F194" t="s">
        <v>496</v>
      </c>
      <c r="G194" t="str">
        <f t="shared" si="6"/>
        <v>中央高校様</v>
      </c>
      <c r="H194" s="10" t="s">
        <v>1454</v>
      </c>
      <c r="I194" t="s">
        <v>1455</v>
      </c>
      <c r="J194" s="10" t="s">
        <v>1456</v>
      </c>
      <c r="K194" s="50" t="s">
        <v>690</v>
      </c>
      <c r="L194" s="50" t="s">
        <v>1457</v>
      </c>
      <c r="M194" s="50" t="s">
        <v>1458</v>
      </c>
    </row>
    <row r="195" spans="1:13" x14ac:dyDescent="0.15">
      <c r="A195" s="27">
        <v>693</v>
      </c>
      <c r="E195" s="7"/>
      <c r="K195" s="50" t="s">
        <v>659</v>
      </c>
      <c r="M195" s="50" t="s">
        <v>659</v>
      </c>
    </row>
    <row r="196" spans="1:13" x14ac:dyDescent="0.15">
      <c r="A196" s="27">
        <v>694</v>
      </c>
      <c r="E196" s="7"/>
      <c r="K196" s="50" t="s">
        <v>659</v>
      </c>
      <c r="M196" s="50" t="s">
        <v>659</v>
      </c>
    </row>
    <row r="197" spans="1:13" x14ac:dyDescent="0.15">
      <c r="A197" s="27">
        <v>695</v>
      </c>
      <c r="B197" s="27" t="s">
        <v>332</v>
      </c>
      <c r="C197" t="s">
        <v>129</v>
      </c>
      <c r="D197" t="s">
        <v>129</v>
      </c>
      <c r="E197" s="7" t="s">
        <v>485</v>
      </c>
      <c r="F197" t="s">
        <v>496</v>
      </c>
      <c r="G197" t="str">
        <f>D197&amp;E197&amp;F197</f>
        <v>日新高校様</v>
      </c>
      <c r="H197" s="10" t="s">
        <v>1459</v>
      </c>
      <c r="I197" t="s">
        <v>1460</v>
      </c>
      <c r="J197" s="10" t="s">
        <v>1461</v>
      </c>
      <c r="K197" s="50" t="s">
        <v>857</v>
      </c>
      <c r="L197" s="50" t="s">
        <v>1462</v>
      </c>
      <c r="M197" s="50" t="s">
        <v>1441</v>
      </c>
    </row>
    <row r="198" spans="1:13" x14ac:dyDescent="0.15">
      <c r="A198" s="27">
        <v>696</v>
      </c>
      <c r="E198" s="7"/>
      <c r="H198" s="10" t="s">
        <v>1463</v>
      </c>
      <c r="I198" t="s">
        <v>1464</v>
      </c>
      <c r="J198" s="10" t="s">
        <v>1465</v>
      </c>
      <c r="K198" s="50" t="s">
        <v>857</v>
      </c>
      <c r="L198" s="50" t="s">
        <v>1174</v>
      </c>
      <c r="M198" s="50" t="s">
        <v>1466</v>
      </c>
    </row>
    <row r="199" spans="1:13" x14ac:dyDescent="0.15">
      <c r="A199" s="27">
        <v>697</v>
      </c>
      <c r="B199" s="27" t="s">
        <v>333</v>
      </c>
      <c r="C199" t="s">
        <v>512</v>
      </c>
      <c r="D199" t="s">
        <v>512</v>
      </c>
      <c r="E199" s="7" t="s">
        <v>485</v>
      </c>
      <c r="F199" t="s">
        <v>496</v>
      </c>
      <c r="G199" t="str">
        <f>D199&amp;E199&amp;F199</f>
        <v>市立堺高校様</v>
      </c>
      <c r="H199" s="10" t="s">
        <v>1467</v>
      </c>
      <c r="I199" t="s">
        <v>1468</v>
      </c>
      <c r="J199" s="10" t="s">
        <v>1469</v>
      </c>
      <c r="K199" s="50" t="s">
        <v>857</v>
      </c>
      <c r="L199" s="50" t="s">
        <v>1470</v>
      </c>
      <c r="M199" s="50" t="s">
        <v>1471</v>
      </c>
    </row>
    <row r="200" spans="1:13" x14ac:dyDescent="0.15">
      <c r="A200" s="27">
        <v>698</v>
      </c>
      <c r="B200" s="27" t="s">
        <v>334</v>
      </c>
      <c r="C200" t="s">
        <v>550</v>
      </c>
      <c r="D200" t="s">
        <v>551</v>
      </c>
      <c r="E200" s="7" t="s">
        <v>485</v>
      </c>
      <c r="F200" t="s">
        <v>496</v>
      </c>
      <c r="G200" t="str">
        <f>D200&amp;E200&amp;F200</f>
        <v>岸和田産業高校様</v>
      </c>
      <c r="H200" s="10" t="s">
        <v>1472</v>
      </c>
      <c r="I200" t="s">
        <v>1473</v>
      </c>
      <c r="J200" s="10" t="s">
        <v>1474</v>
      </c>
      <c r="K200" s="50" t="s">
        <v>1245</v>
      </c>
      <c r="L200" s="50" t="s">
        <v>1250</v>
      </c>
      <c r="M200" s="50" t="s">
        <v>1475</v>
      </c>
    </row>
    <row r="201" spans="1:13" x14ac:dyDescent="0.15">
      <c r="A201" s="27">
        <v>699</v>
      </c>
      <c r="K201" s="50" t="s">
        <v>659</v>
      </c>
      <c r="M201" s="50" t="s">
        <v>659</v>
      </c>
    </row>
    <row r="202" spans="1:13" x14ac:dyDescent="0.15">
      <c r="A202" s="27">
        <v>700</v>
      </c>
      <c r="B202" s="27" t="s">
        <v>335</v>
      </c>
      <c r="C202" t="s">
        <v>130</v>
      </c>
      <c r="D202" t="s">
        <v>130</v>
      </c>
      <c r="E202" s="7" t="s">
        <v>485</v>
      </c>
      <c r="F202" t="s">
        <v>496</v>
      </c>
      <c r="G202" t="str">
        <f t="shared" ref="G202:G264" si="7">D202&amp;E202&amp;F202</f>
        <v>昇陽高校様</v>
      </c>
      <c r="H202" s="10" t="s">
        <v>1476</v>
      </c>
      <c r="I202" t="s">
        <v>1477</v>
      </c>
      <c r="J202" s="10" t="s">
        <v>1478</v>
      </c>
      <c r="K202" s="50" t="s">
        <v>690</v>
      </c>
      <c r="L202" s="50" t="s">
        <v>1300</v>
      </c>
      <c r="M202" s="50" t="s">
        <v>1479</v>
      </c>
    </row>
    <row r="203" spans="1:13" x14ac:dyDescent="0.15">
      <c r="A203" s="27">
        <v>701</v>
      </c>
      <c r="B203" s="27" t="s">
        <v>336</v>
      </c>
      <c r="C203" t="s">
        <v>131</v>
      </c>
      <c r="D203" t="s">
        <v>131</v>
      </c>
      <c r="E203" s="7" t="s">
        <v>485</v>
      </c>
      <c r="F203" t="s">
        <v>496</v>
      </c>
      <c r="G203" t="str">
        <f t="shared" si="7"/>
        <v>相愛高校様</v>
      </c>
      <c r="H203" s="10" t="s">
        <v>1480</v>
      </c>
      <c r="I203" t="s">
        <v>1481</v>
      </c>
      <c r="J203" s="10" t="s">
        <v>1482</v>
      </c>
      <c r="K203" s="50" t="s">
        <v>690</v>
      </c>
      <c r="L203" s="50" t="s">
        <v>1483</v>
      </c>
      <c r="M203" s="50" t="s">
        <v>1484</v>
      </c>
    </row>
    <row r="204" spans="1:13" x14ac:dyDescent="0.15">
      <c r="A204" s="27">
        <v>702</v>
      </c>
      <c r="B204" s="27" t="s">
        <v>337</v>
      </c>
      <c r="C204" t="s">
        <v>472</v>
      </c>
      <c r="D204" t="s">
        <v>543</v>
      </c>
      <c r="E204" s="7" t="s">
        <v>485</v>
      </c>
      <c r="F204" t="s">
        <v>496</v>
      </c>
      <c r="G204" t="str">
        <f t="shared" si="7"/>
        <v>大阪女学院高校様</v>
      </c>
      <c r="H204" s="10" t="s">
        <v>1485</v>
      </c>
      <c r="I204" t="s">
        <v>1486</v>
      </c>
      <c r="J204" s="10" t="s">
        <v>1487</v>
      </c>
      <c r="K204" s="50" t="s">
        <v>690</v>
      </c>
      <c r="L204" s="50" t="s">
        <v>757</v>
      </c>
      <c r="M204" s="50" t="s">
        <v>1488</v>
      </c>
    </row>
    <row r="205" spans="1:13" x14ac:dyDescent="0.15">
      <c r="A205" s="27">
        <v>703</v>
      </c>
      <c r="B205" s="27" t="s">
        <v>338</v>
      </c>
      <c r="C205" t="s">
        <v>440</v>
      </c>
      <c r="D205" t="s">
        <v>552</v>
      </c>
      <c r="E205" s="7" t="s">
        <v>485</v>
      </c>
      <c r="F205" t="s">
        <v>496</v>
      </c>
      <c r="G205" t="str">
        <f t="shared" si="7"/>
        <v>追手門大手前高校様</v>
      </c>
      <c r="H205" s="10" t="s">
        <v>725</v>
      </c>
      <c r="I205" t="s">
        <v>1489</v>
      </c>
      <c r="J205" s="10" t="s">
        <v>1490</v>
      </c>
      <c r="K205" s="50" t="s">
        <v>690</v>
      </c>
      <c r="L205" s="50" t="s">
        <v>1491</v>
      </c>
      <c r="M205" s="50" t="s">
        <v>1492</v>
      </c>
    </row>
    <row r="206" spans="1:13" x14ac:dyDescent="0.15">
      <c r="A206" s="27">
        <v>704</v>
      </c>
      <c r="B206" s="27" t="s">
        <v>339</v>
      </c>
      <c r="C206" t="s">
        <v>132</v>
      </c>
      <c r="D206" t="s">
        <v>132</v>
      </c>
      <c r="E206" s="7" t="s">
        <v>485</v>
      </c>
      <c r="F206" t="s">
        <v>496</v>
      </c>
      <c r="G206" t="str">
        <f t="shared" si="7"/>
        <v>城星高校様</v>
      </c>
      <c r="H206" s="10" t="s">
        <v>1485</v>
      </c>
      <c r="I206" t="s">
        <v>1493</v>
      </c>
      <c r="J206" s="10" t="s">
        <v>1494</v>
      </c>
      <c r="K206" s="50" t="s">
        <v>690</v>
      </c>
      <c r="L206" s="50" t="s">
        <v>728</v>
      </c>
      <c r="M206" s="50" t="s">
        <v>1495</v>
      </c>
    </row>
    <row r="207" spans="1:13" x14ac:dyDescent="0.15">
      <c r="A207" s="27">
        <v>705</v>
      </c>
      <c r="B207" s="27" t="s">
        <v>340</v>
      </c>
      <c r="C207" t="s">
        <v>133</v>
      </c>
      <c r="D207" t="s">
        <v>133</v>
      </c>
      <c r="E207" s="7" t="s">
        <v>485</v>
      </c>
      <c r="F207" t="s">
        <v>496</v>
      </c>
      <c r="G207" t="str">
        <f t="shared" si="7"/>
        <v>明星高校様</v>
      </c>
      <c r="H207" s="10" t="s">
        <v>754</v>
      </c>
      <c r="I207" t="s">
        <v>1496</v>
      </c>
      <c r="J207" s="10" t="s">
        <v>1497</v>
      </c>
      <c r="K207" s="50" t="s">
        <v>690</v>
      </c>
      <c r="L207" s="50" t="s">
        <v>757</v>
      </c>
      <c r="M207" s="50" t="s">
        <v>1498</v>
      </c>
    </row>
    <row r="208" spans="1:13" x14ac:dyDescent="0.15">
      <c r="A208" s="27">
        <v>706</v>
      </c>
      <c r="B208" s="27" t="s">
        <v>341</v>
      </c>
      <c r="C208" t="s">
        <v>134</v>
      </c>
      <c r="D208" t="s">
        <v>134</v>
      </c>
      <c r="E208" s="7" t="s">
        <v>485</v>
      </c>
      <c r="F208" t="s">
        <v>496</v>
      </c>
      <c r="G208" t="str">
        <f t="shared" si="7"/>
        <v>清風高校様</v>
      </c>
      <c r="H208" s="10" t="s">
        <v>1499</v>
      </c>
      <c r="I208" t="s">
        <v>1500</v>
      </c>
      <c r="J208" s="10" t="s">
        <v>1501</v>
      </c>
      <c r="K208" s="50" t="s">
        <v>690</v>
      </c>
      <c r="L208" s="50" t="s">
        <v>762</v>
      </c>
      <c r="M208" s="50" t="s">
        <v>1502</v>
      </c>
    </row>
    <row r="209" spans="1:13" x14ac:dyDescent="0.15">
      <c r="A209" s="27">
        <v>707</v>
      </c>
      <c r="B209" s="27" t="s">
        <v>342</v>
      </c>
      <c r="C209" t="s">
        <v>135</v>
      </c>
      <c r="D209" t="s">
        <v>135</v>
      </c>
      <c r="E209" s="7" t="s">
        <v>485</v>
      </c>
      <c r="F209" t="s">
        <v>496</v>
      </c>
      <c r="G209" t="str">
        <f t="shared" si="7"/>
        <v>上宮高校様</v>
      </c>
      <c r="H209" s="10" t="s">
        <v>1503</v>
      </c>
      <c r="I209" t="s">
        <v>1504</v>
      </c>
      <c r="J209" s="10" t="s">
        <v>1505</v>
      </c>
      <c r="K209" s="50" t="s">
        <v>690</v>
      </c>
      <c r="L209" s="50" t="s">
        <v>762</v>
      </c>
      <c r="M209" s="50" t="s">
        <v>1506</v>
      </c>
    </row>
    <row r="210" spans="1:13" x14ac:dyDescent="0.15">
      <c r="A210" s="27">
        <v>708</v>
      </c>
      <c r="B210" s="27" t="s">
        <v>343</v>
      </c>
      <c r="C210" t="s">
        <v>441</v>
      </c>
      <c r="D210" t="s">
        <v>525</v>
      </c>
      <c r="E210" s="7" t="s">
        <v>485</v>
      </c>
      <c r="F210" t="s">
        <v>496</v>
      </c>
      <c r="G210" t="str">
        <f t="shared" si="7"/>
        <v>大阪星光学院高校様</v>
      </c>
      <c r="H210" s="10" t="s">
        <v>1507</v>
      </c>
      <c r="I210" t="s">
        <v>1508</v>
      </c>
      <c r="J210" s="10" t="s">
        <v>1509</v>
      </c>
      <c r="K210" s="50" t="s">
        <v>690</v>
      </c>
      <c r="L210" s="50" t="s">
        <v>762</v>
      </c>
      <c r="M210" s="50" t="s">
        <v>1510</v>
      </c>
    </row>
    <row r="211" spans="1:13" x14ac:dyDescent="0.15">
      <c r="A211" s="27">
        <v>709</v>
      </c>
      <c r="B211" s="27" t="s">
        <v>344</v>
      </c>
      <c r="C211" t="s">
        <v>136</v>
      </c>
      <c r="D211" t="s">
        <v>136</v>
      </c>
      <c r="E211" s="7" t="s">
        <v>485</v>
      </c>
      <c r="F211" t="s">
        <v>496</v>
      </c>
      <c r="G211" t="str">
        <f t="shared" si="7"/>
        <v>興國高校様</v>
      </c>
      <c r="H211" s="10" t="s">
        <v>1511</v>
      </c>
      <c r="I211" t="s">
        <v>1512</v>
      </c>
      <c r="J211" s="10" t="s">
        <v>1513</v>
      </c>
      <c r="K211" s="50" t="s">
        <v>690</v>
      </c>
      <c r="L211" s="50" t="s">
        <v>1514</v>
      </c>
      <c r="M211" s="50" t="s">
        <v>1515</v>
      </c>
    </row>
    <row r="212" spans="1:13" x14ac:dyDescent="0.15">
      <c r="A212" s="27">
        <v>710</v>
      </c>
      <c r="B212" s="27" t="s">
        <v>345</v>
      </c>
      <c r="C212" t="s">
        <v>137</v>
      </c>
      <c r="D212" t="s">
        <v>137</v>
      </c>
      <c r="E212" s="7" t="s">
        <v>485</v>
      </c>
      <c r="F212" t="s">
        <v>496</v>
      </c>
      <c r="G212" t="str">
        <f t="shared" si="7"/>
        <v>四天王寺高校様</v>
      </c>
      <c r="H212" s="10" t="s">
        <v>1516</v>
      </c>
      <c r="I212" t="s">
        <v>1517</v>
      </c>
      <c r="J212" s="10" t="s">
        <v>1518</v>
      </c>
      <c r="K212" s="50" t="s">
        <v>690</v>
      </c>
      <c r="L212" s="50" t="s">
        <v>1405</v>
      </c>
      <c r="M212" s="50" t="s">
        <v>1519</v>
      </c>
    </row>
    <row r="213" spans="1:13" x14ac:dyDescent="0.15">
      <c r="A213" s="27">
        <v>711</v>
      </c>
      <c r="B213" s="27" t="s">
        <v>346</v>
      </c>
      <c r="C213" t="s">
        <v>442</v>
      </c>
      <c r="D213" t="s">
        <v>544</v>
      </c>
      <c r="E213" s="7" t="s">
        <v>485</v>
      </c>
      <c r="F213" t="s">
        <v>496</v>
      </c>
      <c r="G213" t="str">
        <f t="shared" si="7"/>
        <v>大阪夕陽丘学園高校様</v>
      </c>
      <c r="H213" s="10" t="s">
        <v>1520</v>
      </c>
      <c r="I213" t="s">
        <v>1521</v>
      </c>
      <c r="J213" s="10" t="s">
        <v>1522</v>
      </c>
      <c r="K213" s="50" t="s">
        <v>690</v>
      </c>
      <c r="L213" s="50" t="s">
        <v>762</v>
      </c>
      <c r="M213" s="50" t="s">
        <v>1523</v>
      </c>
    </row>
    <row r="214" spans="1:13" x14ac:dyDescent="0.15">
      <c r="A214" s="27">
        <v>712</v>
      </c>
      <c r="B214" s="27" t="s">
        <v>347</v>
      </c>
      <c r="C214" t="s">
        <v>138</v>
      </c>
      <c r="D214" t="s">
        <v>138</v>
      </c>
      <c r="E214" s="7" t="s">
        <v>485</v>
      </c>
      <c r="F214" t="s">
        <v>496</v>
      </c>
      <c r="G214" t="str">
        <f t="shared" si="7"/>
        <v>金蘭会高校様</v>
      </c>
      <c r="H214" s="10" t="s">
        <v>1524</v>
      </c>
      <c r="I214" t="s">
        <v>1525</v>
      </c>
      <c r="J214" s="10" t="s">
        <v>1526</v>
      </c>
      <c r="K214" s="50" t="s">
        <v>690</v>
      </c>
      <c r="L214" s="50" t="s">
        <v>1527</v>
      </c>
      <c r="M214" s="50" t="s">
        <v>1336</v>
      </c>
    </row>
    <row r="215" spans="1:13" x14ac:dyDescent="0.15">
      <c r="A215" s="27">
        <v>713</v>
      </c>
      <c r="B215" s="27" t="s">
        <v>348</v>
      </c>
      <c r="C215" t="s">
        <v>443</v>
      </c>
      <c r="D215" t="s">
        <v>443</v>
      </c>
      <c r="E215" s="7" t="s">
        <v>485</v>
      </c>
      <c r="F215" t="s">
        <v>496</v>
      </c>
      <c r="G215" t="str">
        <f t="shared" si="7"/>
        <v>好文学園高校様</v>
      </c>
      <c r="H215" s="10" t="s">
        <v>1528</v>
      </c>
      <c r="I215" t="s">
        <v>1529</v>
      </c>
      <c r="J215" s="10" t="s">
        <v>1530</v>
      </c>
      <c r="K215" s="50" t="s">
        <v>690</v>
      </c>
      <c r="L215" s="50" t="s">
        <v>1531</v>
      </c>
      <c r="M215" s="50" t="s">
        <v>1141</v>
      </c>
    </row>
    <row r="216" spans="1:13" x14ac:dyDescent="0.15">
      <c r="A216" s="27">
        <v>714</v>
      </c>
      <c r="B216" s="27" t="s">
        <v>349</v>
      </c>
      <c r="C216" t="s">
        <v>444</v>
      </c>
      <c r="D216" t="s">
        <v>559</v>
      </c>
      <c r="E216" s="7" t="s">
        <v>485</v>
      </c>
      <c r="F216" t="s">
        <v>496</v>
      </c>
      <c r="G216" t="str">
        <f t="shared" si="7"/>
        <v>関西大学北陽高校様</v>
      </c>
      <c r="H216" s="10" t="s">
        <v>1532</v>
      </c>
      <c r="I216" t="s">
        <v>1533</v>
      </c>
      <c r="J216" s="10" t="s">
        <v>1534</v>
      </c>
      <c r="K216" s="50" t="s">
        <v>690</v>
      </c>
      <c r="L216" s="50" t="s">
        <v>717</v>
      </c>
      <c r="M216" s="50" t="s">
        <v>1535</v>
      </c>
    </row>
    <row r="217" spans="1:13" x14ac:dyDescent="0.15">
      <c r="A217" s="27">
        <v>715</v>
      </c>
      <c r="B217" s="27" t="s">
        <v>350</v>
      </c>
      <c r="C217" t="s">
        <v>3</v>
      </c>
      <c r="D217" t="s">
        <v>3</v>
      </c>
      <c r="E217" s="7" t="s">
        <v>485</v>
      </c>
      <c r="F217" t="s">
        <v>496</v>
      </c>
      <c r="G217" t="str">
        <f t="shared" si="7"/>
        <v>大阪高校様</v>
      </c>
      <c r="H217" s="10" t="s">
        <v>1536</v>
      </c>
      <c r="I217" t="s">
        <v>1537</v>
      </c>
      <c r="J217" s="10" t="s">
        <v>1538</v>
      </c>
      <c r="K217" s="50" t="s">
        <v>690</v>
      </c>
      <c r="L217" s="50" t="s">
        <v>1539</v>
      </c>
      <c r="M217" s="50" t="s">
        <v>1540</v>
      </c>
    </row>
    <row r="218" spans="1:13" x14ac:dyDescent="0.15">
      <c r="A218" s="27">
        <v>716</v>
      </c>
      <c r="B218" s="27" t="s">
        <v>351</v>
      </c>
      <c r="C218" t="s">
        <v>445</v>
      </c>
      <c r="D218" t="s">
        <v>445</v>
      </c>
      <c r="E218" s="7" t="s">
        <v>485</v>
      </c>
      <c r="F218" t="s">
        <v>496</v>
      </c>
      <c r="G218" t="str">
        <f t="shared" si="7"/>
        <v>成蹊女子高校様</v>
      </c>
      <c r="H218" s="10" t="s">
        <v>1536</v>
      </c>
      <c r="I218" t="s">
        <v>1541</v>
      </c>
      <c r="J218" s="10" t="s">
        <v>1542</v>
      </c>
      <c r="K218" s="50" t="s">
        <v>690</v>
      </c>
      <c r="L218" s="50" t="s">
        <v>1543</v>
      </c>
      <c r="M218" s="50" t="s">
        <v>1544</v>
      </c>
    </row>
    <row r="219" spans="1:13" x14ac:dyDescent="0.15">
      <c r="A219" s="27">
        <v>717</v>
      </c>
      <c r="B219" s="27" t="s">
        <v>352</v>
      </c>
      <c r="C219" t="s">
        <v>139</v>
      </c>
      <c r="D219" t="s">
        <v>139</v>
      </c>
      <c r="E219" s="7" t="s">
        <v>485</v>
      </c>
      <c r="F219" t="s">
        <v>496</v>
      </c>
      <c r="G219" t="str">
        <f t="shared" si="7"/>
        <v>英真学園高校様</v>
      </c>
      <c r="H219" s="10" t="s">
        <v>1545</v>
      </c>
      <c r="I219" t="s">
        <v>1546</v>
      </c>
      <c r="J219" s="10" t="s">
        <v>1547</v>
      </c>
      <c r="K219" s="50" t="s">
        <v>690</v>
      </c>
      <c r="L219" s="50" t="s">
        <v>707</v>
      </c>
      <c r="M219" s="50" t="s">
        <v>1548</v>
      </c>
    </row>
    <row r="220" spans="1:13" x14ac:dyDescent="0.15">
      <c r="A220" s="27">
        <v>718</v>
      </c>
      <c r="B220" s="27" t="s">
        <v>614</v>
      </c>
      <c r="C220" t="s">
        <v>583</v>
      </c>
      <c r="D220" t="s">
        <v>583</v>
      </c>
      <c r="E220" s="7" t="s">
        <v>485</v>
      </c>
      <c r="F220" t="s">
        <v>496</v>
      </c>
      <c r="G220" t="str">
        <f t="shared" si="7"/>
        <v>偕星学園高校様</v>
      </c>
      <c r="H220" s="10" t="s">
        <v>1549</v>
      </c>
      <c r="I220" t="s">
        <v>1550</v>
      </c>
      <c r="J220" s="10" t="s">
        <v>1551</v>
      </c>
      <c r="K220" s="50" t="s">
        <v>690</v>
      </c>
      <c r="L220" s="50" t="s">
        <v>1552</v>
      </c>
      <c r="M220" s="50" t="s">
        <v>1553</v>
      </c>
    </row>
    <row r="221" spans="1:13" x14ac:dyDescent="0.15">
      <c r="A221" s="27">
        <v>719</v>
      </c>
      <c r="B221" s="27" t="s">
        <v>353</v>
      </c>
      <c r="C221" t="s">
        <v>548</v>
      </c>
      <c r="D221" t="s">
        <v>584</v>
      </c>
      <c r="E221" s="7" t="s">
        <v>485</v>
      </c>
      <c r="F221" t="s">
        <v>496</v>
      </c>
      <c r="G221" t="str">
        <f t="shared" si="7"/>
        <v>プール学院高校様</v>
      </c>
      <c r="H221" s="10" t="s">
        <v>1554</v>
      </c>
      <c r="I221" t="s">
        <v>1555</v>
      </c>
      <c r="J221" s="10" t="s">
        <v>1556</v>
      </c>
      <c r="K221" s="50" t="s">
        <v>690</v>
      </c>
      <c r="L221" s="50" t="s">
        <v>1557</v>
      </c>
      <c r="M221" s="50" t="s">
        <v>1558</v>
      </c>
    </row>
    <row r="222" spans="1:13" x14ac:dyDescent="0.15">
      <c r="A222" s="27">
        <v>720</v>
      </c>
      <c r="B222" s="27" t="s">
        <v>1949</v>
      </c>
      <c r="C222" t="s">
        <v>140</v>
      </c>
      <c r="D222" t="s">
        <v>140</v>
      </c>
      <c r="E222" s="7" t="s">
        <v>485</v>
      </c>
      <c r="F222" t="s">
        <v>496</v>
      </c>
      <c r="G222" t="str">
        <f t="shared" si="7"/>
        <v>金光藤蔭高校様</v>
      </c>
      <c r="H222" s="10" t="s">
        <v>1559</v>
      </c>
      <c r="I222" t="s">
        <v>1560</v>
      </c>
      <c r="J222" s="10" t="s">
        <v>1561</v>
      </c>
      <c r="K222" s="50" t="s">
        <v>690</v>
      </c>
      <c r="L222" s="50" t="s">
        <v>1562</v>
      </c>
      <c r="M222" s="50" t="s">
        <v>1563</v>
      </c>
    </row>
    <row r="223" spans="1:13" x14ac:dyDescent="0.15">
      <c r="A223" s="27">
        <v>721</v>
      </c>
      <c r="B223" s="27" t="s">
        <v>354</v>
      </c>
      <c r="C223" t="s">
        <v>141</v>
      </c>
      <c r="D223" t="s">
        <v>141</v>
      </c>
      <c r="E223" s="7" t="s">
        <v>485</v>
      </c>
      <c r="F223" t="s">
        <v>496</v>
      </c>
      <c r="G223" t="str">
        <f t="shared" si="7"/>
        <v>常翔学園高校様</v>
      </c>
      <c r="H223" s="10" t="s">
        <v>1564</v>
      </c>
      <c r="I223" t="s">
        <v>1565</v>
      </c>
      <c r="J223" s="10" t="s">
        <v>1566</v>
      </c>
      <c r="K223" s="50" t="s">
        <v>690</v>
      </c>
      <c r="L223" s="50" t="s">
        <v>1567</v>
      </c>
      <c r="M223" s="50" t="s">
        <v>1568</v>
      </c>
    </row>
    <row r="224" spans="1:13" x14ac:dyDescent="0.15">
      <c r="A224" s="27">
        <v>722</v>
      </c>
      <c r="B224" s="27" t="s">
        <v>355</v>
      </c>
      <c r="C224" t="s">
        <v>446</v>
      </c>
      <c r="D224" t="s">
        <v>446</v>
      </c>
      <c r="E224" s="7" t="s">
        <v>485</v>
      </c>
      <c r="F224" t="s">
        <v>496</v>
      </c>
      <c r="G224" t="str">
        <f t="shared" si="7"/>
        <v>大阪信愛高校様</v>
      </c>
      <c r="H224" s="10" t="s">
        <v>1569</v>
      </c>
      <c r="I224" t="s">
        <v>1570</v>
      </c>
      <c r="J224" s="10" t="s">
        <v>1571</v>
      </c>
      <c r="K224" s="50" t="s">
        <v>690</v>
      </c>
      <c r="L224" s="50" t="s">
        <v>1572</v>
      </c>
      <c r="M224" s="50" t="s">
        <v>1573</v>
      </c>
    </row>
    <row r="225" spans="1:13" x14ac:dyDescent="0.15">
      <c r="A225" s="27">
        <v>723</v>
      </c>
      <c r="B225" s="27" t="s">
        <v>356</v>
      </c>
      <c r="C225" t="s">
        <v>447</v>
      </c>
      <c r="D225" t="s">
        <v>1913</v>
      </c>
      <c r="E225" s="7" t="s">
        <v>485</v>
      </c>
      <c r="F225" t="s">
        <v>496</v>
      </c>
      <c r="G225" t="str">
        <f t="shared" si="7"/>
        <v>大阪産業大学附属高校様</v>
      </c>
      <c r="H225" s="10" t="s">
        <v>1574</v>
      </c>
      <c r="I225" t="s">
        <v>1575</v>
      </c>
      <c r="J225" s="10" t="s">
        <v>1576</v>
      </c>
      <c r="K225" s="50" t="s">
        <v>690</v>
      </c>
      <c r="L225" s="50" t="s">
        <v>1572</v>
      </c>
      <c r="M225" s="50" t="s">
        <v>1577</v>
      </c>
    </row>
    <row r="226" spans="1:13" x14ac:dyDescent="0.15">
      <c r="A226" s="27">
        <v>724</v>
      </c>
      <c r="B226" s="27" t="s">
        <v>357</v>
      </c>
      <c r="C226" t="s">
        <v>142</v>
      </c>
      <c r="D226" t="s">
        <v>142</v>
      </c>
      <c r="E226" s="7" t="s">
        <v>485</v>
      </c>
      <c r="F226" t="s">
        <v>496</v>
      </c>
      <c r="G226" t="str">
        <f t="shared" si="7"/>
        <v>開明高校様</v>
      </c>
      <c r="H226" s="10" t="s">
        <v>1578</v>
      </c>
      <c r="I226" t="s">
        <v>1579</v>
      </c>
      <c r="J226" s="10" t="s">
        <v>1580</v>
      </c>
      <c r="K226" s="50" t="s">
        <v>690</v>
      </c>
      <c r="L226" s="50" t="s">
        <v>1581</v>
      </c>
      <c r="M226" s="50" t="s">
        <v>1582</v>
      </c>
    </row>
    <row r="227" spans="1:13" x14ac:dyDescent="0.15">
      <c r="A227" s="27">
        <v>725</v>
      </c>
      <c r="B227" s="27" t="s">
        <v>358</v>
      </c>
      <c r="C227" t="s">
        <v>143</v>
      </c>
      <c r="D227" t="s">
        <v>143</v>
      </c>
      <c r="E227" s="7" t="s">
        <v>485</v>
      </c>
      <c r="F227" t="s">
        <v>496</v>
      </c>
      <c r="G227" t="str">
        <f t="shared" si="7"/>
        <v>桃山学院高校様</v>
      </c>
      <c r="H227" s="10" t="s">
        <v>1583</v>
      </c>
      <c r="I227" t="s">
        <v>1584</v>
      </c>
      <c r="J227" s="10" t="s">
        <v>1585</v>
      </c>
      <c r="K227" s="50" t="s">
        <v>690</v>
      </c>
      <c r="L227" s="50" t="s">
        <v>1586</v>
      </c>
      <c r="M227" s="50" t="s">
        <v>1587</v>
      </c>
    </row>
    <row r="228" spans="1:13" x14ac:dyDescent="0.15">
      <c r="A228" s="27">
        <v>726</v>
      </c>
      <c r="B228" s="27" t="s">
        <v>615</v>
      </c>
      <c r="C228" t="s">
        <v>601</v>
      </c>
      <c r="D228" t="s">
        <v>600</v>
      </c>
      <c r="E228" s="7" t="s">
        <v>485</v>
      </c>
      <c r="F228" t="s">
        <v>496</v>
      </c>
      <c r="G228" t="str">
        <f t="shared" si="7"/>
        <v>あべの翔学高校様</v>
      </c>
      <c r="H228" s="10" t="s">
        <v>1588</v>
      </c>
      <c r="I228" t="s">
        <v>1589</v>
      </c>
      <c r="J228" s="10" t="s">
        <v>1590</v>
      </c>
      <c r="K228" s="50" t="s">
        <v>690</v>
      </c>
      <c r="L228" s="50" t="s">
        <v>1591</v>
      </c>
      <c r="M228" s="50" t="s">
        <v>1310</v>
      </c>
    </row>
    <row r="229" spans="1:13" x14ac:dyDescent="0.15">
      <c r="A229" s="27">
        <v>727</v>
      </c>
      <c r="B229" s="27" t="s">
        <v>359</v>
      </c>
      <c r="C229" t="s">
        <v>144</v>
      </c>
      <c r="D229" t="s">
        <v>144</v>
      </c>
      <c r="E229" s="7" t="s">
        <v>485</v>
      </c>
      <c r="F229" t="s">
        <v>496</v>
      </c>
      <c r="G229" t="str">
        <f t="shared" si="7"/>
        <v>大谷高校様</v>
      </c>
      <c r="H229" s="10" t="s">
        <v>1592</v>
      </c>
      <c r="I229" t="s">
        <v>1593</v>
      </c>
      <c r="J229" s="10" t="s">
        <v>1594</v>
      </c>
      <c r="K229" s="50" t="s">
        <v>690</v>
      </c>
      <c r="L229" s="50" t="s">
        <v>1595</v>
      </c>
      <c r="M229" s="50" t="s">
        <v>1165</v>
      </c>
    </row>
    <row r="230" spans="1:13" x14ac:dyDescent="0.15">
      <c r="A230" s="27">
        <v>728</v>
      </c>
      <c r="B230" s="27" t="s">
        <v>360</v>
      </c>
      <c r="C230" t="s">
        <v>145</v>
      </c>
      <c r="D230" t="s">
        <v>145</v>
      </c>
      <c r="E230" s="7" t="s">
        <v>485</v>
      </c>
      <c r="F230" t="s">
        <v>496</v>
      </c>
      <c r="G230" t="str">
        <f t="shared" si="7"/>
        <v>東大谷高校様</v>
      </c>
      <c r="H230" s="10" t="s">
        <v>1596</v>
      </c>
      <c r="I230" t="s">
        <v>1958</v>
      </c>
      <c r="J230" s="10" t="s">
        <v>1597</v>
      </c>
      <c r="K230" s="50" t="s">
        <v>1598</v>
      </c>
      <c r="L230" s="50" t="s">
        <v>1599</v>
      </c>
      <c r="M230" s="50" t="s">
        <v>1600</v>
      </c>
    </row>
    <row r="231" spans="1:13" x14ac:dyDescent="0.15">
      <c r="A231" s="27">
        <v>729</v>
      </c>
      <c r="B231" s="27" t="s">
        <v>361</v>
      </c>
      <c r="C231" t="s">
        <v>146</v>
      </c>
      <c r="D231" t="s">
        <v>146</v>
      </c>
      <c r="E231" s="7" t="s">
        <v>485</v>
      </c>
      <c r="F231" t="s">
        <v>496</v>
      </c>
      <c r="G231" t="str">
        <f t="shared" si="7"/>
        <v>精華高校様</v>
      </c>
      <c r="H231" s="10" t="s">
        <v>1601</v>
      </c>
      <c r="I231" t="s">
        <v>1602</v>
      </c>
      <c r="J231" s="10" t="s">
        <v>1603</v>
      </c>
      <c r="K231" s="50" t="s">
        <v>857</v>
      </c>
      <c r="L231" s="50" t="s">
        <v>1604</v>
      </c>
      <c r="M231" s="50" t="s">
        <v>1605</v>
      </c>
    </row>
    <row r="232" spans="1:13" x14ac:dyDescent="0.15">
      <c r="A232" s="27">
        <v>730</v>
      </c>
      <c r="B232" s="27" t="s">
        <v>362</v>
      </c>
      <c r="C232" t="s">
        <v>147</v>
      </c>
      <c r="D232" t="s">
        <v>147</v>
      </c>
      <c r="E232" s="7" t="s">
        <v>485</v>
      </c>
      <c r="F232" t="s">
        <v>496</v>
      </c>
      <c r="G232" t="str">
        <f t="shared" si="7"/>
        <v>明浄学院高校様</v>
      </c>
      <c r="H232" s="10" t="s">
        <v>1442</v>
      </c>
      <c r="I232" t="s">
        <v>1606</v>
      </c>
      <c r="J232" s="10" t="s">
        <v>1607</v>
      </c>
      <c r="K232" s="50" t="s">
        <v>690</v>
      </c>
      <c r="L232" s="50" t="s">
        <v>1445</v>
      </c>
      <c r="M232" s="50" t="s">
        <v>1608</v>
      </c>
    </row>
    <row r="233" spans="1:13" x14ac:dyDescent="0.15">
      <c r="A233" s="27">
        <v>731</v>
      </c>
      <c r="B233" s="27" t="s">
        <v>363</v>
      </c>
      <c r="C233" t="s">
        <v>148</v>
      </c>
      <c r="D233" t="s">
        <v>148</v>
      </c>
      <c r="E233" s="7" t="s">
        <v>485</v>
      </c>
      <c r="F233" t="s">
        <v>496</v>
      </c>
      <c r="G233" t="str">
        <f t="shared" si="7"/>
        <v>浪速高校様</v>
      </c>
      <c r="H233" s="10" t="s">
        <v>1359</v>
      </c>
      <c r="I233" t="s">
        <v>1609</v>
      </c>
      <c r="J233" s="10" t="s">
        <v>1610</v>
      </c>
      <c r="K233" s="50" t="s">
        <v>690</v>
      </c>
      <c r="L233" s="50" t="s">
        <v>1362</v>
      </c>
      <c r="M233" s="50" t="s">
        <v>1611</v>
      </c>
    </row>
    <row r="234" spans="1:13" x14ac:dyDescent="0.15">
      <c r="A234" s="27">
        <v>732</v>
      </c>
      <c r="B234" s="27" t="s">
        <v>570</v>
      </c>
      <c r="C234" t="s">
        <v>149</v>
      </c>
      <c r="D234" t="s">
        <v>149</v>
      </c>
      <c r="E234" s="7" t="s">
        <v>485</v>
      </c>
      <c r="F234" t="s">
        <v>496</v>
      </c>
      <c r="G234" t="str">
        <f t="shared" si="7"/>
        <v>大阪学芸高校様</v>
      </c>
      <c r="H234" s="10" t="s">
        <v>1612</v>
      </c>
      <c r="I234" t="s">
        <v>1613</v>
      </c>
      <c r="J234" s="10" t="s">
        <v>1614</v>
      </c>
      <c r="K234" s="50" t="s">
        <v>690</v>
      </c>
      <c r="L234" s="51">
        <v>6693</v>
      </c>
      <c r="M234" s="51">
        <v>6301</v>
      </c>
    </row>
    <row r="235" spans="1:13" x14ac:dyDescent="0.15">
      <c r="A235" s="27">
        <v>733</v>
      </c>
      <c r="B235" s="27" t="s">
        <v>365</v>
      </c>
      <c r="C235" t="s">
        <v>150</v>
      </c>
      <c r="D235" t="s">
        <v>150</v>
      </c>
      <c r="E235" s="7" t="s">
        <v>485</v>
      </c>
      <c r="F235" t="s">
        <v>496</v>
      </c>
      <c r="G235" t="str">
        <f t="shared" si="7"/>
        <v>建国高校様</v>
      </c>
      <c r="H235" s="10" t="s">
        <v>1615</v>
      </c>
      <c r="I235" t="s">
        <v>1616</v>
      </c>
      <c r="J235" s="10" t="s">
        <v>1617</v>
      </c>
      <c r="K235" s="50" t="s">
        <v>690</v>
      </c>
      <c r="L235" s="50" t="s">
        <v>1618</v>
      </c>
      <c r="M235" s="50" t="s">
        <v>1314</v>
      </c>
    </row>
    <row r="236" spans="1:13" x14ac:dyDescent="0.15">
      <c r="A236" s="27">
        <v>734</v>
      </c>
      <c r="B236" s="27" t="s">
        <v>366</v>
      </c>
      <c r="C236" t="s">
        <v>448</v>
      </c>
      <c r="D236" t="s">
        <v>513</v>
      </c>
      <c r="E236" s="7" t="s">
        <v>485</v>
      </c>
      <c r="F236" t="s">
        <v>496</v>
      </c>
      <c r="G236" t="str">
        <f t="shared" si="7"/>
        <v>帝塚山学院高校様</v>
      </c>
      <c r="H236" s="10" t="s">
        <v>1619</v>
      </c>
      <c r="I236" t="s">
        <v>1620</v>
      </c>
      <c r="J236" s="10" t="s">
        <v>1621</v>
      </c>
      <c r="K236" s="50" t="s">
        <v>690</v>
      </c>
      <c r="L236" s="50" t="s">
        <v>1622</v>
      </c>
      <c r="M236" s="50" t="s">
        <v>1623</v>
      </c>
    </row>
    <row r="237" spans="1:13" x14ac:dyDescent="0.15">
      <c r="A237" s="27">
        <v>735</v>
      </c>
      <c r="B237" s="27" t="s">
        <v>367</v>
      </c>
      <c r="C237" t="s">
        <v>151</v>
      </c>
      <c r="D237" t="s">
        <v>151</v>
      </c>
      <c r="E237" s="7" t="s">
        <v>485</v>
      </c>
      <c r="F237" t="s">
        <v>496</v>
      </c>
      <c r="G237" t="str">
        <f t="shared" si="7"/>
        <v>清明学院高校様</v>
      </c>
      <c r="H237" s="10" t="s">
        <v>1624</v>
      </c>
      <c r="I237" t="s">
        <v>1625</v>
      </c>
      <c r="J237" s="10" t="s">
        <v>1626</v>
      </c>
      <c r="K237" s="50" t="s">
        <v>690</v>
      </c>
      <c r="L237" s="50" t="s">
        <v>1627</v>
      </c>
      <c r="M237" s="50" t="s">
        <v>1628</v>
      </c>
    </row>
    <row r="238" spans="1:13" x14ac:dyDescent="0.15">
      <c r="A238" s="27">
        <v>736</v>
      </c>
      <c r="B238" s="27" t="s">
        <v>368</v>
      </c>
      <c r="C238" t="s">
        <v>152</v>
      </c>
      <c r="D238" t="s">
        <v>152</v>
      </c>
      <c r="E238" s="7" t="s">
        <v>485</v>
      </c>
      <c r="F238" t="s">
        <v>496</v>
      </c>
      <c r="G238" t="str">
        <f t="shared" si="7"/>
        <v>城南高校様</v>
      </c>
      <c r="H238" s="10" t="s">
        <v>1629</v>
      </c>
      <c r="I238" t="s">
        <v>1630</v>
      </c>
      <c r="J238" s="10" t="s">
        <v>1631</v>
      </c>
      <c r="K238" s="50" t="s">
        <v>690</v>
      </c>
      <c r="L238" s="50" t="s">
        <v>811</v>
      </c>
      <c r="M238" s="50" t="s">
        <v>1632</v>
      </c>
    </row>
    <row r="239" spans="1:13" x14ac:dyDescent="0.15">
      <c r="A239" s="27">
        <v>737</v>
      </c>
      <c r="B239" s="27" t="s">
        <v>369</v>
      </c>
      <c r="C239" t="s">
        <v>153</v>
      </c>
      <c r="D239" t="s">
        <v>153</v>
      </c>
      <c r="E239" s="7" t="s">
        <v>485</v>
      </c>
      <c r="F239" t="s">
        <v>496</v>
      </c>
      <c r="G239" t="str">
        <f t="shared" si="7"/>
        <v>大商学園高校様</v>
      </c>
      <c r="H239" s="10" t="s">
        <v>1633</v>
      </c>
      <c r="I239" t="s">
        <v>1634</v>
      </c>
      <c r="J239" s="10" t="s">
        <v>1635</v>
      </c>
      <c r="K239" s="50" t="s">
        <v>690</v>
      </c>
      <c r="L239" s="50" t="s">
        <v>1636</v>
      </c>
      <c r="M239" s="50" t="s">
        <v>1637</v>
      </c>
    </row>
    <row r="240" spans="1:13" x14ac:dyDescent="0.15">
      <c r="A240" s="27">
        <v>738</v>
      </c>
      <c r="B240" s="27" t="s">
        <v>370</v>
      </c>
      <c r="C240" t="s">
        <v>154</v>
      </c>
      <c r="D240" t="s">
        <v>154</v>
      </c>
      <c r="E240" s="7" t="s">
        <v>485</v>
      </c>
      <c r="F240" t="s">
        <v>496</v>
      </c>
      <c r="G240" t="str">
        <f t="shared" si="7"/>
        <v>履正社高校様</v>
      </c>
      <c r="H240" s="10" t="s">
        <v>1638</v>
      </c>
      <c r="I240" t="s">
        <v>1639</v>
      </c>
      <c r="J240" s="10" t="s">
        <v>1640</v>
      </c>
      <c r="K240" s="50" t="s">
        <v>690</v>
      </c>
      <c r="L240" s="50" t="s">
        <v>1641</v>
      </c>
      <c r="M240" s="50" t="s">
        <v>1642</v>
      </c>
    </row>
    <row r="241" spans="1:13" x14ac:dyDescent="0.15">
      <c r="A241" s="27">
        <v>739</v>
      </c>
      <c r="B241" s="27" t="s">
        <v>371</v>
      </c>
      <c r="C241" t="s">
        <v>155</v>
      </c>
      <c r="D241" t="s">
        <v>155</v>
      </c>
      <c r="E241" s="7" t="s">
        <v>485</v>
      </c>
      <c r="F241" t="s">
        <v>496</v>
      </c>
      <c r="G241" t="str">
        <f t="shared" si="7"/>
        <v>梅花高校様</v>
      </c>
      <c r="H241" s="10" t="s">
        <v>829</v>
      </c>
      <c r="I241" t="s">
        <v>1643</v>
      </c>
      <c r="J241" s="10" t="s">
        <v>1644</v>
      </c>
      <c r="K241" s="50" t="s">
        <v>690</v>
      </c>
      <c r="L241" s="50" t="s">
        <v>1645</v>
      </c>
      <c r="M241" s="50" t="s">
        <v>783</v>
      </c>
    </row>
    <row r="242" spans="1:13" x14ac:dyDescent="0.15">
      <c r="A242" s="27">
        <v>740</v>
      </c>
      <c r="B242" s="27" t="s">
        <v>372</v>
      </c>
      <c r="C242" t="s">
        <v>449</v>
      </c>
      <c r="D242" t="s">
        <v>514</v>
      </c>
      <c r="E242" s="7" t="s">
        <v>485</v>
      </c>
      <c r="F242" t="s">
        <v>496</v>
      </c>
      <c r="G242" t="str">
        <f t="shared" si="7"/>
        <v>箕面自由学園高校様</v>
      </c>
      <c r="H242" s="10" t="s">
        <v>1646</v>
      </c>
      <c r="I242" t="s">
        <v>1647</v>
      </c>
      <c r="J242" s="10" t="s">
        <v>1648</v>
      </c>
      <c r="K242" s="50" t="s">
        <v>690</v>
      </c>
      <c r="L242" s="50" t="s">
        <v>1645</v>
      </c>
      <c r="M242" s="50" t="s">
        <v>1649</v>
      </c>
    </row>
    <row r="243" spans="1:13" x14ac:dyDescent="0.15">
      <c r="A243" s="27">
        <v>741</v>
      </c>
      <c r="B243" s="27" t="s">
        <v>373</v>
      </c>
      <c r="C243" t="s">
        <v>156</v>
      </c>
      <c r="D243" t="s">
        <v>156</v>
      </c>
      <c r="E243" s="7" t="s">
        <v>485</v>
      </c>
      <c r="F243" t="s">
        <v>496</v>
      </c>
      <c r="G243" t="str">
        <f t="shared" si="7"/>
        <v>宣真高校様</v>
      </c>
      <c r="H243" s="10" t="s">
        <v>1650</v>
      </c>
      <c r="I243" t="s">
        <v>1651</v>
      </c>
      <c r="J243" s="10" t="s">
        <v>1652</v>
      </c>
      <c r="K243" s="50" t="s">
        <v>857</v>
      </c>
      <c r="L243" s="50" t="s">
        <v>858</v>
      </c>
      <c r="M243" s="50" t="s">
        <v>1653</v>
      </c>
    </row>
    <row r="244" spans="1:13" x14ac:dyDescent="0.15">
      <c r="A244" s="27">
        <v>742</v>
      </c>
      <c r="B244" s="27" t="s">
        <v>374</v>
      </c>
      <c r="C244" t="s">
        <v>157</v>
      </c>
      <c r="D244" t="s">
        <v>157</v>
      </c>
      <c r="E244" s="7" t="s">
        <v>485</v>
      </c>
      <c r="F244" t="s">
        <v>496</v>
      </c>
      <c r="G244" t="str">
        <f t="shared" si="7"/>
        <v>箕面学園高校様</v>
      </c>
      <c r="H244" s="10" t="s">
        <v>1654</v>
      </c>
      <c r="I244" t="s">
        <v>1655</v>
      </c>
      <c r="J244" s="10" t="s">
        <v>1656</v>
      </c>
      <c r="K244" s="50" t="s">
        <v>857</v>
      </c>
      <c r="L244" s="50" t="s">
        <v>1657</v>
      </c>
      <c r="M244" s="50" t="s">
        <v>1658</v>
      </c>
    </row>
    <row r="245" spans="1:13" x14ac:dyDescent="0.15">
      <c r="A245" s="27">
        <v>743</v>
      </c>
      <c r="B245" s="27" t="s">
        <v>616</v>
      </c>
      <c r="C245" t="s">
        <v>625</v>
      </c>
      <c r="D245" t="s">
        <v>626</v>
      </c>
      <c r="E245" s="7" t="s">
        <v>485</v>
      </c>
      <c r="F245" t="s">
        <v>496</v>
      </c>
      <c r="G245" t="str">
        <f t="shared" si="7"/>
        <v>アサンプション国際高校様</v>
      </c>
      <c r="H245" s="10" t="s">
        <v>1659</v>
      </c>
      <c r="I245" t="s">
        <v>1660</v>
      </c>
      <c r="J245" s="10" t="s">
        <v>1661</v>
      </c>
      <c r="K245" s="50" t="s">
        <v>857</v>
      </c>
      <c r="L245" s="50" t="s">
        <v>868</v>
      </c>
      <c r="M245" s="50" t="s">
        <v>1662</v>
      </c>
    </row>
    <row r="246" spans="1:13" x14ac:dyDescent="0.15">
      <c r="A246" s="27">
        <v>744</v>
      </c>
      <c r="B246" s="27" t="s">
        <v>375</v>
      </c>
      <c r="C246" t="s">
        <v>450</v>
      </c>
      <c r="D246" t="s">
        <v>515</v>
      </c>
      <c r="E246" s="7" t="s">
        <v>485</v>
      </c>
      <c r="F246" t="s">
        <v>496</v>
      </c>
      <c r="G246" t="str">
        <f t="shared" si="7"/>
        <v>関西大学第一高校様</v>
      </c>
      <c r="H246" s="10" t="s">
        <v>1663</v>
      </c>
      <c r="I246" t="s">
        <v>1664</v>
      </c>
      <c r="J246" s="10" t="s">
        <v>1665</v>
      </c>
      <c r="K246" s="50" t="s">
        <v>690</v>
      </c>
      <c r="L246" s="50" t="s">
        <v>1666</v>
      </c>
      <c r="M246" s="50" t="s">
        <v>1127</v>
      </c>
    </row>
    <row r="247" spans="1:13" x14ac:dyDescent="0.15">
      <c r="A247" s="27">
        <v>745</v>
      </c>
      <c r="B247" s="27" t="s">
        <v>376</v>
      </c>
      <c r="C247" t="s">
        <v>451</v>
      </c>
      <c r="D247" t="s">
        <v>1914</v>
      </c>
      <c r="E247" s="7" t="s">
        <v>485</v>
      </c>
      <c r="F247" t="s">
        <v>496</v>
      </c>
      <c r="G247" t="str">
        <f t="shared" si="7"/>
        <v>大阪学院大学高校様</v>
      </c>
      <c r="H247" s="10" t="s">
        <v>1667</v>
      </c>
      <c r="I247" t="s">
        <v>1668</v>
      </c>
      <c r="J247" s="10" t="s">
        <v>1669</v>
      </c>
      <c r="K247" s="50" t="s">
        <v>690</v>
      </c>
      <c r="L247" s="50" t="s">
        <v>1670</v>
      </c>
      <c r="M247" s="50" t="s">
        <v>1595</v>
      </c>
    </row>
    <row r="248" spans="1:13" x14ac:dyDescent="0.15">
      <c r="A248" s="27">
        <v>746</v>
      </c>
      <c r="B248" s="27" t="s">
        <v>377</v>
      </c>
      <c r="C248" t="s">
        <v>158</v>
      </c>
      <c r="D248" t="s">
        <v>158</v>
      </c>
      <c r="E248" s="7" t="s">
        <v>485</v>
      </c>
      <c r="F248" t="s">
        <v>496</v>
      </c>
      <c r="G248" t="str">
        <f t="shared" si="7"/>
        <v>金蘭千里高校様</v>
      </c>
      <c r="H248" s="10" t="s">
        <v>894</v>
      </c>
      <c r="I248" t="s">
        <v>1671</v>
      </c>
      <c r="J248" s="10" t="s">
        <v>1672</v>
      </c>
      <c r="K248" s="50" t="s">
        <v>690</v>
      </c>
      <c r="L248" s="50" t="s">
        <v>897</v>
      </c>
      <c r="M248" s="50" t="s">
        <v>1673</v>
      </c>
    </row>
    <row r="249" spans="1:13" x14ac:dyDescent="0.15">
      <c r="A249" s="27">
        <v>747</v>
      </c>
      <c r="B249" s="27" t="s">
        <v>378</v>
      </c>
      <c r="C249" t="s">
        <v>159</v>
      </c>
      <c r="D249" t="s">
        <v>159</v>
      </c>
      <c r="E249" s="7" t="s">
        <v>485</v>
      </c>
      <c r="F249" t="s">
        <v>496</v>
      </c>
      <c r="G249" t="str">
        <f t="shared" si="7"/>
        <v>星翔高校様</v>
      </c>
      <c r="H249" s="10" t="s">
        <v>1674</v>
      </c>
      <c r="I249" t="s">
        <v>1675</v>
      </c>
      <c r="J249" s="10" t="s">
        <v>1676</v>
      </c>
      <c r="K249" s="50" t="s">
        <v>690</v>
      </c>
      <c r="L249" s="50" t="s">
        <v>1670</v>
      </c>
      <c r="M249" s="50" t="s">
        <v>1677</v>
      </c>
    </row>
    <row r="250" spans="1:13" x14ac:dyDescent="0.15">
      <c r="A250" s="27">
        <v>748</v>
      </c>
      <c r="B250" s="27" t="s">
        <v>379</v>
      </c>
      <c r="C250" t="s">
        <v>452</v>
      </c>
      <c r="D250" t="s">
        <v>494</v>
      </c>
      <c r="E250" s="7" t="s">
        <v>485</v>
      </c>
      <c r="F250" t="s">
        <v>496</v>
      </c>
      <c r="G250" t="str">
        <f t="shared" si="7"/>
        <v>大阪薫英女子高校様</v>
      </c>
      <c r="H250" s="10" t="s">
        <v>1678</v>
      </c>
      <c r="I250" t="s">
        <v>1679</v>
      </c>
      <c r="J250" s="10" t="s">
        <v>1680</v>
      </c>
      <c r="K250" s="50" t="s">
        <v>690</v>
      </c>
      <c r="L250" s="50" t="s">
        <v>1670</v>
      </c>
      <c r="M250" s="50" t="s">
        <v>1681</v>
      </c>
    </row>
    <row r="251" spans="1:13" x14ac:dyDescent="0.15">
      <c r="A251" s="27">
        <v>749</v>
      </c>
      <c r="B251" s="27" t="s">
        <v>380</v>
      </c>
      <c r="C251" t="s">
        <v>160</v>
      </c>
      <c r="D251" t="s">
        <v>160</v>
      </c>
      <c r="E251" s="7" t="s">
        <v>485</v>
      </c>
      <c r="F251" t="s">
        <v>496</v>
      </c>
      <c r="G251" t="str">
        <f t="shared" si="7"/>
        <v>関西大倉高校様</v>
      </c>
      <c r="H251" s="10" t="s">
        <v>1682</v>
      </c>
      <c r="I251" t="s">
        <v>1683</v>
      </c>
      <c r="J251" s="10" t="s">
        <v>1684</v>
      </c>
      <c r="K251" s="50" t="s">
        <v>857</v>
      </c>
      <c r="L251" s="50" t="s">
        <v>1685</v>
      </c>
      <c r="M251" s="50" t="s">
        <v>1686</v>
      </c>
    </row>
    <row r="252" spans="1:13" x14ac:dyDescent="0.15">
      <c r="A252" s="27">
        <v>750</v>
      </c>
      <c r="B252" s="27" t="s">
        <v>381</v>
      </c>
      <c r="C252" t="s">
        <v>453</v>
      </c>
      <c r="D252" t="s">
        <v>161</v>
      </c>
      <c r="E252" s="7" t="s">
        <v>485</v>
      </c>
      <c r="F252" t="s">
        <v>496</v>
      </c>
      <c r="G252" t="str">
        <f t="shared" si="7"/>
        <v>早稲田摂陵高校様</v>
      </c>
      <c r="H252" s="10" t="s">
        <v>1687</v>
      </c>
      <c r="I252" t="s">
        <v>1688</v>
      </c>
      <c r="J252" s="10" t="s">
        <v>1689</v>
      </c>
      <c r="K252" s="50" t="s">
        <v>857</v>
      </c>
      <c r="L252" s="50" t="s">
        <v>1685</v>
      </c>
      <c r="M252" s="50" t="s">
        <v>1690</v>
      </c>
    </row>
    <row r="253" spans="1:13" x14ac:dyDescent="0.15">
      <c r="A253" s="27">
        <v>751</v>
      </c>
      <c r="B253" s="27" t="s">
        <v>382</v>
      </c>
      <c r="C253" t="s">
        <v>454</v>
      </c>
      <c r="D253" t="s">
        <v>162</v>
      </c>
      <c r="E253" s="7" t="s">
        <v>485</v>
      </c>
      <c r="F253" t="s">
        <v>496</v>
      </c>
      <c r="G253" t="str">
        <f t="shared" si="7"/>
        <v>追手門学院高校様</v>
      </c>
      <c r="H253" s="10" t="s">
        <v>1691</v>
      </c>
      <c r="I253" t="s">
        <v>1692</v>
      </c>
      <c r="J253" s="10" t="s">
        <v>1693</v>
      </c>
      <c r="K253" s="50" t="s">
        <v>857</v>
      </c>
      <c r="L253" s="50" t="s">
        <v>1685</v>
      </c>
      <c r="M253" s="50" t="s">
        <v>1694</v>
      </c>
    </row>
    <row r="254" spans="1:13" x14ac:dyDescent="0.15">
      <c r="A254" s="27">
        <v>752</v>
      </c>
      <c r="B254" s="27" t="s">
        <v>383</v>
      </c>
      <c r="C254" t="s">
        <v>163</v>
      </c>
      <c r="D254" t="s">
        <v>163</v>
      </c>
      <c r="E254" s="7" t="s">
        <v>485</v>
      </c>
      <c r="F254" t="s">
        <v>496</v>
      </c>
      <c r="G254" t="str">
        <f t="shared" si="7"/>
        <v>高槻高校様</v>
      </c>
      <c r="H254" s="10" t="s">
        <v>1695</v>
      </c>
      <c r="I254" t="s">
        <v>1696</v>
      </c>
      <c r="J254" s="10" t="s">
        <v>1697</v>
      </c>
      <c r="K254" s="50" t="s">
        <v>857</v>
      </c>
      <c r="L254" s="50" t="s">
        <v>1698</v>
      </c>
      <c r="M254" s="50" t="s">
        <v>783</v>
      </c>
    </row>
    <row r="255" spans="1:13" x14ac:dyDescent="0.15">
      <c r="A255" s="27">
        <v>753</v>
      </c>
      <c r="B255" s="27" t="s">
        <v>571</v>
      </c>
      <c r="C255" t="s">
        <v>455</v>
      </c>
      <c r="D255" t="s">
        <v>1915</v>
      </c>
      <c r="E255" s="7" t="s">
        <v>485</v>
      </c>
      <c r="F255" t="s">
        <v>496</v>
      </c>
      <c r="G255" t="str">
        <f t="shared" si="7"/>
        <v>大阪電気通信大学高校様</v>
      </c>
      <c r="H255" s="10" t="s">
        <v>1699</v>
      </c>
      <c r="I255" t="s">
        <v>1700</v>
      </c>
      <c r="J255" s="10" t="s">
        <v>1701</v>
      </c>
      <c r="K255" s="50" t="s">
        <v>690</v>
      </c>
      <c r="L255" s="50" t="s">
        <v>1702</v>
      </c>
      <c r="M255" s="50" t="s">
        <v>1703</v>
      </c>
    </row>
    <row r="256" spans="1:13" x14ac:dyDescent="0.15">
      <c r="A256" s="27">
        <v>754</v>
      </c>
      <c r="B256" s="27" t="s">
        <v>384</v>
      </c>
      <c r="C256" t="s">
        <v>456</v>
      </c>
      <c r="D256" t="s">
        <v>164</v>
      </c>
      <c r="E256" s="7" t="s">
        <v>485</v>
      </c>
      <c r="F256" t="s">
        <v>496</v>
      </c>
      <c r="G256" t="str">
        <f t="shared" si="7"/>
        <v>大阪国際滝井高校様</v>
      </c>
      <c r="H256" s="10" t="s">
        <v>1704</v>
      </c>
      <c r="I256" t="s">
        <v>1705</v>
      </c>
      <c r="J256" s="10" t="s">
        <v>1706</v>
      </c>
      <c r="K256" s="50" t="s">
        <v>690</v>
      </c>
      <c r="L256" s="50" t="s">
        <v>1707</v>
      </c>
      <c r="M256" s="50" t="s">
        <v>1708</v>
      </c>
    </row>
    <row r="257" spans="1:13" x14ac:dyDescent="0.15">
      <c r="A257" s="27">
        <v>755</v>
      </c>
      <c r="B257" s="27" t="s">
        <v>385</v>
      </c>
      <c r="C257" t="s">
        <v>597</v>
      </c>
      <c r="D257" t="s">
        <v>165</v>
      </c>
      <c r="E257" s="7" t="s">
        <v>485</v>
      </c>
      <c r="F257" t="s">
        <v>496</v>
      </c>
      <c r="G257" t="str">
        <f t="shared" si="7"/>
        <v>大阪国際大和田高校様</v>
      </c>
      <c r="H257" s="10" t="s">
        <v>1709</v>
      </c>
      <c r="I257" t="s">
        <v>1710</v>
      </c>
      <c r="J257" s="10" t="s">
        <v>1711</v>
      </c>
      <c r="K257" s="50" t="s">
        <v>690</v>
      </c>
      <c r="L257" s="50" t="s">
        <v>1712</v>
      </c>
      <c r="M257" s="50" t="s">
        <v>1713</v>
      </c>
    </row>
    <row r="258" spans="1:13" x14ac:dyDescent="0.15">
      <c r="A258" s="27">
        <v>756</v>
      </c>
      <c r="B258" s="27" t="s">
        <v>572</v>
      </c>
      <c r="C258" t="s">
        <v>457</v>
      </c>
      <c r="D258" t="s">
        <v>493</v>
      </c>
      <c r="E258" s="7" t="s">
        <v>485</v>
      </c>
      <c r="F258" t="s">
        <v>496</v>
      </c>
      <c r="G258" t="str">
        <f t="shared" si="7"/>
        <v>同志社香里高校様</v>
      </c>
      <c r="H258" s="10" t="s">
        <v>1714</v>
      </c>
      <c r="I258" t="s">
        <v>1715</v>
      </c>
      <c r="J258" s="10" t="s">
        <v>1716</v>
      </c>
      <c r="K258" s="50" t="s">
        <v>857</v>
      </c>
      <c r="L258" s="50" t="s">
        <v>1717</v>
      </c>
      <c r="M258" s="50" t="s">
        <v>1718</v>
      </c>
    </row>
    <row r="259" spans="1:13" x14ac:dyDescent="0.15">
      <c r="A259" s="27">
        <v>757</v>
      </c>
      <c r="B259" s="27" t="s">
        <v>617</v>
      </c>
      <c r="C259" t="s">
        <v>627</v>
      </c>
      <c r="D259" t="s">
        <v>628</v>
      </c>
      <c r="E259" s="7" t="s">
        <v>485</v>
      </c>
      <c r="F259" t="s">
        <v>496</v>
      </c>
      <c r="G259" t="str">
        <f t="shared" si="7"/>
        <v>香里ヌヴェール学院高校様</v>
      </c>
      <c r="H259" s="10" t="s">
        <v>1719</v>
      </c>
      <c r="I259" t="s">
        <v>1720</v>
      </c>
      <c r="J259" s="10" t="s">
        <v>1721</v>
      </c>
      <c r="K259" s="50" t="s">
        <v>857</v>
      </c>
      <c r="L259" s="50" t="s">
        <v>1717</v>
      </c>
      <c r="M259" s="50" t="s">
        <v>1722</v>
      </c>
    </row>
    <row r="260" spans="1:13" x14ac:dyDescent="0.15">
      <c r="A260" s="27">
        <v>758</v>
      </c>
      <c r="B260" s="27" t="s">
        <v>386</v>
      </c>
      <c r="C260" t="s">
        <v>458</v>
      </c>
      <c r="D260" t="s">
        <v>516</v>
      </c>
      <c r="E260" s="7" t="s">
        <v>485</v>
      </c>
      <c r="F260" t="s">
        <v>496</v>
      </c>
      <c r="G260" t="str">
        <f t="shared" si="7"/>
        <v>常翔啓光学園高校様</v>
      </c>
      <c r="H260" s="10" t="s">
        <v>1723</v>
      </c>
      <c r="I260" t="s">
        <v>1724</v>
      </c>
      <c r="J260" s="10" t="s">
        <v>1725</v>
      </c>
      <c r="K260" s="50" t="s">
        <v>857</v>
      </c>
      <c r="L260" s="50" t="s">
        <v>1726</v>
      </c>
      <c r="M260" s="50" t="s">
        <v>1727</v>
      </c>
    </row>
    <row r="261" spans="1:13" x14ac:dyDescent="0.15">
      <c r="A261" s="27">
        <v>759</v>
      </c>
      <c r="B261" s="27" t="s">
        <v>387</v>
      </c>
      <c r="C261" t="s">
        <v>459</v>
      </c>
      <c r="D261" t="s">
        <v>517</v>
      </c>
      <c r="E261" s="7" t="s">
        <v>485</v>
      </c>
      <c r="F261" t="s">
        <v>496</v>
      </c>
      <c r="G261" t="str">
        <f t="shared" si="7"/>
        <v>太成学院大高校様</v>
      </c>
      <c r="H261" s="10" t="s">
        <v>1728</v>
      </c>
      <c r="I261" t="s">
        <v>1729</v>
      </c>
      <c r="J261" s="10" t="s">
        <v>1730</v>
      </c>
      <c r="K261" s="50" t="s">
        <v>857</v>
      </c>
      <c r="L261" s="50" t="s">
        <v>1007</v>
      </c>
      <c r="M261" s="50" t="s">
        <v>1731</v>
      </c>
    </row>
    <row r="262" spans="1:13" x14ac:dyDescent="0.15">
      <c r="A262" s="27">
        <v>760</v>
      </c>
      <c r="B262" s="27" t="s">
        <v>388</v>
      </c>
      <c r="C262" t="s">
        <v>460</v>
      </c>
      <c r="D262" t="s">
        <v>166</v>
      </c>
      <c r="E262" s="7" t="s">
        <v>485</v>
      </c>
      <c r="F262" t="s">
        <v>496</v>
      </c>
      <c r="G262" t="str">
        <f t="shared" si="7"/>
        <v>四條畷学園高校様</v>
      </c>
      <c r="H262" s="10" t="s">
        <v>1732</v>
      </c>
      <c r="I262" t="s">
        <v>1733</v>
      </c>
      <c r="J262" s="10" t="s">
        <v>1734</v>
      </c>
      <c r="K262" s="50" t="s">
        <v>857</v>
      </c>
      <c r="L262" s="50" t="s">
        <v>1735</v>
      </c>
      <c r="M262" s="50" t="s">
        <v>1736</v>
      </c>
    </row>
    <row r="263" spans="1:13" x14ac:dyDescent="0.15">
      <c r="A263" s="27">
        <v>761</v>
      </c>
      <c r="B263" s="27" t="s">
        <v>389</v>
      </c>
      <c r="C263" t="s">
        <v>167</v>
      </c>
      <c r="D263" t="s">
        <v>167</v>
      </c>
      <c r="E263" t="s">
        <v>518</v>
      </c>
      <c r="F263" t="s">
        <v>496</v>
      </c>
      <c r="G263" t="str">
        <f t="shared" si="7"/>
        <v>関西創価学園様</v>
      </c>
      <c r="H263" s="10" t="s">
        <v>1737</v>
      </c>
      <c r="I263" t="s">
        <v>1738</v>
      </c>
      <c r="J263" s="10" t="s">
        <v>1739</v>
      </c>
      <c r="K263" s="50" t="s">
        <v>857</v>
      </c>
      <c r="L263" s="50" t="s">
        <v>1052</v>
      </c>
      <c r="M263" s="50" t="s">
        <v>1740</v>
      </c>
    </row>
    <row r="264" spans="1:13" x14ac:dyDescent="0.15">
      <c r="A264" s="27">
        <v>762</v>
      </c>
      <c r="B264" s="27" t="s">
        <v>390</v>
      </c>
      <c r="C264" t="s">
        <v>461</v>
      </c>
      <c r="D264" t="s">
        <v>519</v>
      </c>
      <c r="E264" s="7" t="s">
        <v>485</v>
      </c>
      <c r="F264" t="s">
        <v>496</v>
      </c>
      <c r="G264" t="str">
        <f t="shared" si="7"/>
        <v>近畿大学附属高校様</v>
      </c>
      <c r="H264" s="10" t="s">
        <v>1741</v>
      </c>
      <c r="I264" t="s">
        <v>1742</v>
      </c>
      <c r="J264" s="10" t="s">
        <v>1743</v>
      </c>
      <c r="K264" s="50" t="s">
        <v>690</v>
      </c>
      <c r="L264" s="50" t="s">
        <v>1330</v>
      </c>
      <c r="M264" s="50" t="s">
        <v>1744</v>
      </c>
    </row>
    <row r="265" spans="1:13" x14ac:dyDescent="0.15">
      <c r="A265" s="27">
        <v>763</v>
      </c>
      <c r="B265" s="27" t="s">
        <v>391</v>
      </c>
      <c r="C265" t="s">
        <v>462</v>
      </c>
      <c r="D265" t="s">
        <v>495</v>
      </c>
      <c r="E265" s="7" t="s">
        <v>485</v>
      </c>
      <c r="F265" t="s">
        <v>496</v>
      </c>
      <c r="G265" t="str">
        <f t="shared" ref="G265:G275" si="8">D265&amp;E265&amp;F265</f>
        <v>大阪商業大学高校様</v>
      </c>
      <c r="H265" s="10" t="s">
        <v>1745</v>
      </c>
      <c r="I265" t="s">
        <v>1746</v>
      </c>
      <c r="J265" s="10" t="s">
        <v>1747</v>
      </c>
      <c r="K265" s="50" t="s">
        <v>690</v>
      </c>
      <c r="L265" s="50" t="s">
        <v>1748</v>
      </c>
      <c r="M265" s="50" t="s">
        <v>1749</v>
      </c>
    </row>
    <row r="266" spans="1:13" x14ac:dyDescent="0.15">
      <c r="A266" s="27">
        <v>764</v>
      </c>
      <c r="B266" s="27" t="s">
        <v>573</v>
      </c>
      <c r="C266" t="s">
        <v>463</v>
      </c>
      <c r="D266" t="s">
        <v>557</v>
      </c>
      <c r="E266" s="7" t="s">
        <v>485</v>
      </c>
      <c r="F266" t="s">
        <v>496</v>
      </c>
      <c r="G266" t="str">
        <f t="shared" si="8"/>
        <v>東大阪大学敬愛高校様</v>
      </c>
      <c r="H266" s="10" t="s">
        <v>1750</v>
      </c>
      <c r="I266" t="s">
        <v>1751</v>
      </c>
      <c r="J266" s="10" t="s">
        <v>1752</v>
      </c>
      <c r="K266" s="50" t="s">
        <v>690</v>
      </c>
      <c r="L266" s="50" t="s">
        <v>1753</v>
      </c>
      <c r="M266" s="50" t="s">
        <v>1754</v>
      </c>
    </row>
    <row r="267" spans="1:13" x14ac:dyDescent="0.15">
      <c r="A267" s="27">
        <v>765</v>
      </c>
      <c r="B267" s="27" t="s">
        <v>392</v>
      </c>
      <c r="C267" t="s">
        <v>168</v>
      </c>
      <c r="D267" t="s">
        <v>168</v>
      </c>
      <c r="E267" s="7" t="s">
        <v>485</v>
      </c>
      <c r="F267" t="s">
        <v>496</v>
      </c>
      <c r="G267" t="str">
        <f t="shared" si="8"/>
        <v>樟蔭高校様</v>
      </c>
      <c r="H267" s="10" t="s">
        <v>1755</v>
      </c>
      <c r="I267" t="s">
        <v>1756</v>
      </c>
      <c r="J267" s="10" t="s">
        <v>1757</v>
      </c>
      <c r="K267" s="50" t="s">
        <v>690</v>
      </c>
      <c r="L267" s="50" t="s">
        <v>1057</v>
      </c>
      <c r="M267" s="50" t="s">
        <v>1758</v>
      </c>
    </row>
    <row r="268" spans="1:13" x14ac:dyDescent="0.15">
      <c r="A268" s="27">
        <v>766</v>
      </c>
      <c r="B268" s="27" t="s">
        <v>607</v>
      </c>
      <c r="C268" t="s">
        <v>608</v>
      </c>
      <c r="D268" t="s">
        <v>609</v>
      </c>
      <c r="E268" s="7" t="s">
        <v>485</v>
      </c>
      <c r="F268" t="s">
        <v>496</v>
      </c>
      <c r="G268" t="str">
        <f t="shared" si="8"/>
        <v>アナン学園高校様</v>
      </c>
      <c r="H268" s="10" t="s">
        <v>1741</v>
      </c>
      <c r="I268" t="s">
        <v>1759</v>
      </c>
      <c r="J268" s="10" t="s">
        <v>1760</v>
      </c>
      <c r="K268" s="50" t="s">
        <v>690</v>
      </c>
      <c r="L268" s="50" t="s">
        <v>1057</v>
      </c>
      <c r="M268" s="50" t="s">
        <v>1761</v>
      </c>
    </row>
    <row r="269" spans="1:13" x14ac:dyDescent="0.15">
      <c r="A269" s="27">
        <v>767</v>
      </c>
      <c r="B269" s="27" t="s">
        <v>393</v>
      </c>
      <c r="C269" t="s">
        <v>1951</v>
      </c>
      <c r="D269" t="s">
        <v>169</v>
      </c>
      <c r="E269" s="7" t="s">
        <v>485</v>
      </c>
      <c r="F269" t="s">
        <v>496</v>
      </c>
      <c r="G269" t="str">
        <f t="shared" si="8"/>
        <v>関西福祉科学大学高校様</v>
      </c>
      <c r="H269" s="10" t="s">
        <v>1762</v>
      </c>
      <c r="I269" t="s">
        <v>1763</v>
      </c>
      <c r="J269" s="10" t="s">
        <v>1764</v>
      </c>
      <c r="K269" s="50" t="s">
        <v>857</v>
      </c>
      <c r="L269" s="50" t="s">
        <v>1107</v>
      </c>
      <c r="M269" s="50" t="s">
        <v>1765</v>
      </c>
    </row>
    <row r="270" spans="1:13" x14ac:dyDescent="0.15">
      <c r="A270" s="27">
        <v>768</v>
      </c>
      <c r="B270" s="27" t="s">
        <v>394</v>
      </c>
      <c r="C270" t="s">
        <v>555</v>
      </c>
      <c r="D270" t="s">
        <v>556</v>
      </c>
      <c r="E270" s="7" t="s">
        <v>485</v>
      </c>
      <c r="F270" t="s">
        <v>496</v>
      </c>
      <c r="G270" t="str">
        <f t="shared" si="8"/>
        <v>東大阪大学柏原高校様</v>
      </c>
      <c r="H270" s="10" t="s">
        <v>1766</v>
      </c>
      <c r="I270" t="s">
        <v>1767</v>
      </c>
      <c r="J270" s="10" t="s">
        <v>1768</v>
      </c>
      <c r="K270" s="50" t="s">
        <v>857</v>
      </c>
      <c r="L270" s="50" t="s">
        <v>1769</v>
      </c>
      <c r="M270" s="50" t="s">
        <v>1770</v>
      </c>
    </row>
    <row r="271" spans="1:13" x14ac:dyDescent="0.15">
      <c r="A271" s="27">
        <v>769</v>
      </c>
      <c r="B271" s="27" t="s">
        <v>395</v>
      </c>
      <c r="C271" t="s">
        <v>170</v>
      </c>
      <c r="D271" t="s">
        <v>170</v>
      </c>
      <c r="E271" s="7" t="s">
        <v>485</v>
      </c>
      <c r="F271" t="s">
        <v>496</v>
      </c>
      <c r="G271" t="str">
        <f t="shared" si="8"/>
        <v>阪南大学高校様</v>
      </c>
      <c r="H271" s="10" t="s">
        <v>1771</v>
      </c>
      <c r="I271" t="s">
        <v>1772</v>
      </c>
      <c r="J271" s="10" t="s">
        <v>1773</v>
      </c>
      <c r="K271" s="50" t="s">
        <v>857</v>
      </c>
      <c r="L271" s="50" t="s">
        <v>1112</v>
      </c>
      <c r="M271" s="50" t="s">
        <v>1774</v>
      </c>
    </row>
    <row r="272" spans="1:13" x14ac:dyDescent="0.15">
      <c r="A272" s="27">
        <v>770</v>
      </c>
      <c r="B272" s="27" t="s">
        <v>618</v>
      </c>
      <c r="C272" t="s">
        <v>637</v>
      </c>
      <c r="D272" t="s">
        <v>637</v>
      </c>
      <c r="E272" s="7" t="s">
        <v>485</v>
      </c>
      <c r="F272" t="s">
        <v>496</v>
      </c>
      <c r="G272" t="str">
        <f t="shared" si="8"/>
        <v>大阪緑涼高校様</v>
      </c>
      <c r="H272" s="10" t="s">
        <v>1775</v>
      </c>
      <c r="I272" t="s">
        <v>1776</v>
      </c>
      <c r="J272" s="10" t="s">
        <v>1777</v>
      </c>
      <c r="K272" s="50" t="s">
        <v>857</v>
      </c>
      <c r="L272" s="50" t="s">
        <v>1335</v>
      </c>
      <c r="M272" s="50" t="s">
        <v>1778</v>
      </c>
    </row>
    <row r="273" spans="1:13" x14ac:dyDescent="0.15">
      <c r="A273" s="27">
        <v>771</v>
      </c>
      <c r="B273" s="27" t="s">
        <v>396</v>
      </c>
      <c r="C273" t="s">
        <v>171</v>
      </c>
      <c r="D273" t="s">
        <v>171</v>
      </c>
      <c r="E273" s="7" t="s">
        <v>485</v>
      </c>
      <c r="F273" t="s">
        <v>496</v>
      </c>
      <c r="G273" t="str">
        <f t="shared" si="8"/>
        <v>PL学園高校様</v>
      </c>
      <c r="H273" s="10" t="s">
        <v>1779</v>
      </c>
      <c r="I273" t="s">
        <v>1780</v>
      </c>
      <c r="J273" s="10" t="s">
        <v>1781</v>
      </c>
      <c r="K273" s="50" t="s">
        <v>1135</v>
      </c>
      <c r="L273" s="50" t="s">
        <v>1782</v>
      </c>
      <c r="M273" s="50" t="s">
        <v>1783</v>
      </c>
    </row>
    <row r="274" spans="1:13" x14ac:dyDescent="0.15">
      <c r="A274" s="27">
        <v>772</v>
      </c>
      <c r="B274" s="27" t="s">
        <v>585</v>
      </c>
      <c r="C274" t="s">
        <v>586</v>
      </c>
      <c r="D274" t="s">
        <v>586</v>
      </c>
      <c r="E274" s="7" t="s">
        <v>485</v>
      </c>
      <c r="F274" t="s">
        <v>496</v>
      </c>
      <c r="G274" t="str">
        <f t="shared" si="8"/>
        <v>大阪暁光高校様</v>
      </c>
      <c r="H274" s="10" t="s">
        <v>1784</v>
      </c>
      <c r="I274" t="s">
        <v>1785</v>
      </c>
      <c r="J274" s="10" t="s">
        <v>1786</v>
      </c>
      <c r="K274" s="50" t="s">
        <v>1135</v>
      </c>
      <c r="L274" s="50" t="s">
        <v>1150</v>
      </c>
      <c r="M274" s="50" t="s">
        <v>1787</v>
      </c>
    </row>
    <row r="275" spans="1:13" x14ac:dyDescent="0.15">
      <c r="A275" s="27">
        <v>773</v>
      </c>
      <c r="B275" s="27" t="s">
        <v>397</v>
      </c>
      <c r="C275" t="s">
        <v>172</v>
      </c>
      <c r="D275" t="s">
        <v>172</v>
      </c>
      <c r="E275" s="7" t="s">
        <v>485</v>
      </c>
      <c r="F275" t="s">
        <v>496</v>
      </c>
      <c r="G275" t="str">
        <f t="shared" si="8"/>
        <v>清教学園高校様</v>
      </c>
      <c r="H275" s="10" t="s">
        <v>1788</v>
      </c>
      <c r="I275" t="s">
        <v>1789</v>
      </c>
      <c r="J275" s="10" t="s">
        <v>1790</v>
      </c>
      <c r="K275" s="50" t="s">
        <v>1135</v>
      </c>
      <c r="L275" s="50" t="s">
        <v>1266</v>
      </c>
      <c r="M275" s="50" t="s">
        <v>1791</v>
      </c>
    </row>
    <row r="276" spans="1:13" x14ac:dyDescent="0.15">
      <c r="A276" s="27">
        <v>774</v>
      </c>
      <c r="B276" s="27" t="s">
        <v>398</v>
      </c>
      <c r="C276" t="s">
        <v>464</v>
      </c>
      <c r="D276" t="s">
        <v>492</v>
      </c>
      <c r="E276" s="7" t="s">
        <v>485</v>
      </c>
      <c r="F276" t="s">
        <v>496</v>
      </c>
      <c r="G276" t="str">
        <f>D276&amp;E276&amp;F276</f>
        <v>初芝立命館高校様</v>
      </c>
      <c r="H276" s="10" t="s">
        <v>1792</v>
      </c>
      <c r="I276" t="s">
        <v>1793</v>
      </c>
      <c r="J276" s="10" t="s">
        <v>1794</v>
      </c>
      <c r="K276" s="50" t="s">
        <v>857</v>
      </c>
      <c r="L276" s="50" t="s">
        <v>1795</v>
      </c>
      <c r="M276" s="50" t="s">
        <v>1796</v>
      </c>
    </row>
    <row r="277" spans="1:13" x14ac:dyDescent="0.15">
      <c r="A277" s="27">
        <v>775</v>
      </c>
      <c r="B277" s="27" t="s">
        <v>587</v>
      </c>
      <c r="C277" t="s">
        <v>636</v>
      </c>
      <c r="D277" t="s">
        <v>588</v>
      </c>
      <c r="E277" s="7" t="s">
        <v>485</v>
      </c>
      <c r="F277" t="s">
        <v>496</v>
      </c>
      <c r="G277" t="str">
        <f t="shared" ref="G277:G290" si="9">D277&amp;E277&amp;F277</f>
        <v>香ヶ丘リベルテ高校様</v>
      </c>
      <c r="H277" s="10" t="s">
        <v>1797</v>
      </c>
      <c r="I277" t="s">
        <v>1798</v>
      </c>
      <c r="J277" s="10" t="s">
        <v>1799</v>
      </c>
      <c r="K277" s="50" t="s">
        <v>857</v>
      </c>
      <c r="L277" s="50" t="s">
        <v>1800</v>
      </c>
      <c r="M277" s="50" t="s">
        <v>1801</v>
      </c>
    </row>
    <row r="278" spans="1:13" x14ac:dyDescent="0.15">
      <c r="A278" s="27">
        <v>776</v>
      </c>
      <c r="B278" s="27" t="s">
        <v>399</v>
      </c>
      <c r="C278" t="s">
        <v>173</v>
      </c>
      <c r="D278" t="s">
        <v>173</v>
      </c>
      <c r="E278" s="7" t="s">
        <v>485</v>
      </c>
      <c r="F278" t="s">
        <v>496</v>
      </c>
      <c r="G278" t="str">
        <f t="shared" si="9"/>
        <v>賢明学院高校様</v>
      </c>
      <c r="H278" s="10" t="s">
        <v>1802</v>
      </c>
      <c r="I278" t="s">
        <v>1803</v>
      </c>
      <c r="J278" s="10" t="s">
        <v>1804</v>
      </c>
      <c r="K278" s="50" t="s">
        <v>857</v>
      </c>
      <c r="L278" s="50" t="s">
        <v>1340</v>
      </c>
      <c r="M278" s="50" t="s">
        <v>1805</v>
      </c>
    </row>
    <row r="279" spans="1:13" x14ac:dyDescent="0.15">
      <c r="A279" s="27">
        <v>777</v>
      </c>
      <c r="B279" s="27" t="s">
        <v>400</v>
      </c>
      <c r="C279" t="s">
        <v>465</v>
      </c>
      <c r="D279" t="s">
        <v>554</v>
      </c>
      <c r="E279" s="7" t="s">
        <v>485</v>
      </c>
      <c r="F279" t="s">
        <v>496</v>
      </c>
      <c r="G279" t="str">
        <f t="shared" si="9"/>
        <v>大阪商業大学堺高校様</v>
      </c>
      <c r="H279" s="10" t="s">
        <v>1806</v>
      </c>
      <c r="I279" t="s">
        <v>1807</v>
      </c>
      <c r="J279" s="10" t="s">
        <v>1808</v>
      </c>
      <c r="K279" s="50" t="s">
        <v>857</v>
      </c>
      <c r="L279" s="50" t="s">
        <v>1809</v>
      </c>
      <c r="M279" s="50" t="s">
        <v>1810</v>
      </c>
    </row>
    <row r="280" spans="1:13" x14ac:dyDescent="0.15">
      <c r="A280" s="27">
        <v>778</v>
      </c>
      <c r="B280" s="27" t="s">
        <v>401</v>
      </c>
      <c r="C280" t="s">
        <v>174</v>
      </c>
      <c r="D280" t="s">
        <v>174</v>
      </c>
      <c r="E280" s="7" t="s">
        <v>485</v>
      </c>
      <c r="F280" t="s">
        <v>496</v>
      </c>
      <c r="G280" t="str">
        <f t="shared" si="9"/>
        <v>羽衣学園高校様</v>
      </c>
      <c r="H280" s="10" t="s">
        <v>1811</v>
      </c>
      <c r="I280" t="s">
        <v>1812</v>
      </c>
      <c r="J280" s="10" t="s">
        <v>1813</v>
      </c>
      <c r="K280" s="50" t="s">
        <v>857</v>
      </c>
      <c r="L280" s="50" t="s">
        <v>1235</v>
      </c>
      <c r="M280" s="50" t="s">
        <v>1814</v>
      </c>
    </row>
    <row r="281" spans="1:13" x14ac:dyDescent="0.15">
      <c r="A281" s="27">
        <v>779</v>
      </c>
      <c r="B281" s="27" t="s">
        <v>402</v>
      </c>
      <c r="C281" t="s">
        <v>175</v>
      </c>
      <c r="D281" t="s">
        <v>175</v>
      </c>
      <c r="E281" s="7" t="s">
        <v>485</v>
      </c>
      <c r="F281" t="s">
        <v>496</v>
      </c>
      <c r="G281" t="str">
        <f t="shared" si="9"/>
        <v>清風南海高校様</v>
      </c>
      <c r="H281" s="10" t="s">
        <v>1815</v>
      </c>
      <c r="I281" t="s">
        <v>1816</v>
      </c>
      <c r="J281" s="10" t="s">
        <v>1817</v>
      </c>
      <c r="K281" s="50" t="s">
        <v>857</v>
      </c>
      <c r="L281" s="50" t="s">
        <v>1818</v>
      </c>
      <c r="M281" s="50" t="s">
        <v>1819</v>
      </c>
    </row>
    <row r="282" spans="1:13" x14ac:dyDescent="0.15">
      <c r="A282" s="27">
        <v>780</v>
      </c>
      <c r="B282" s="27" t="s">
        <v>403</v>
      </c>
      <c r="C282" t="s">
        <v>466</v>
      </c>
      <c r="D282" t="s">
        <v>558</v>
      </c>
      <c r="E282" s="7" t="s">
        <v>485</v>
      </c>
      <c r="F282" t="s">
        <v>496</v>
      </c>
      <c r="G282" t="str">
        <f t="shared" si="9"/>
        <v>近畿大学泉州高校様</v>
      </c>
      <c r="H282" s="10" t="s">
        <v>1820</v>
      </c>
      <c r="I282" t="s">
        <v>1821</v>
      </c>
      <c r="J282" s="10" t="s">
        <v>1822</v>
      </c>
      <c r="K282" s="50" t="s">
        <v>1245</v>
      </c>
      <c r="L282" s="50" t="s">
        <v>1823</v>
      </c>
      <c r="M282" s="50" t="s">
        <v>1314</v>
      </c>
    </row>
    <row r="283" spans="1:13" x14ac:dyDescent="0.15">
      <c r="A283" s="27">
        <v>781</v>
      </c>
      <c r="B283" s="27" t="s">
        <v>599</v>
      </c>
      <c r="C283" t="s">
        <v>467</v>
      </c>
      <c r="D283" t="s">
        <v>520</v>
      </c>
      <c r="E283" s="7" t="s">
        <v>485</v>
      </c>
      <c r="F283" t="s">
        <v>496</v>
      </c>
      <c r="G283" t="str">
        <f t="shared" si="9"/>
        <v>東海大仰星高校様</v>
      </c>
      <c r="H283" s="10" t="s">
        <v>1824</v>
      </c>
      <c r="I283" t="s">
        <v>1825</v>
      </c>
      <c r="J283" s="10" t="s">
        <v>1826</v>
      </c>
      <c r="K283" s="50" t="s">
        <v>857</v>
      </c>
      <c r="L283" s="50" t="s">
        <v>1827</v>
      </c>
      <c r="M283" s="50" t="s">
        <v>724</v>
      </c>
    </row>
    <row r="284" spans="1:13" x14ac:dyDescent="0.15">
      <c r="A284" s="27">
        <v>782</v>
      </c>
      <c r="B284" s="27" t="s">
        <v>404</v>
      </c>
      <c r="C284" t="s">
        <v>176</v>
      </c>
      <c r="D284" t="s">
        <v>176</v>
      </c>
      <c r="E284" s="7" t="s">
        <v>485</v>
      </c>
      <c r="F284" t="s">
        <v>496</v>
      </c>
      <c r="G284" t="str">
        <f t="shared" si="9"/>
        <v>金光大阪高校様</v>
      </c>
      <c r="H284" s="10" t="s">
        <v>1828</v>
      </c>
      <c r="I284" t="s">
        <v>1829</v>
      </c>
      <c r="J284" s="10" t="s">
        <v>1830</v>
      </c>
      <c r="K284" s="50" t="s">
        <v>857</v>
      </c>
      <c r="L284" s="50" t="s">
        <v>1831</v>
      </c>
      <c r="M284" s="50" t="s">
        <v>1832</v>
      </c>
    </row>
    <row r="285" spans="1:13" x14ac:dyDescent="0.15">
      <c r="A285" s="27">
        <v>783</v>
      </c>
      <c r="B285" s="27" t="s">
        <v>405</v>
      </c>
      <c r="C285" t="s">
        <v>468</v>
      </c>
      <c r="D285" t="s">
        <v>491</v>
      </c>
      <c r="E285" s="7" t="s">
        <v>485</v>
      </c>
      <c r="F285" t="s">
        <v>496</v>
      </c>
      <c r="G285" t="str">
        <f t="shared" si="9"/>
        <v>四天寺羽曳丘高校様</v>
      </c>
      <c r="H285" s="10" t="s">
        <v>1833</v>
      </c>
      <c r="I285" t="s">
        <v>1834</v>
      </c>
      <c r="J285" s="10" t="s">
        <v>1835</v>
      </c>
      <c r="K285" s="50" t="s">
        <v>857</v>
      </c>
      <c r="L285" s="50" t="s">
        <v>1836</v>
      </c>
      <c r="M285" s="50" t="s">
        <v>1837</v>
      </c>
    </row>
    <row r="286" spans="1:13" x14ac:dyDescent="0.15">
      <c r="A286" s="27">
        <v>784</v>
      </c>
      <c r="B286" s="27" t="s">
        <v>406</v>
      </c>
      <c r="C286" t="s">
        <v>177</v>
      </c>
      <c r="D286" t="s">
        <v>177</v>
      </c>
      <c r="E286" s="7" t="s">
        <v>485</v>
      </c>
      <c r="F286" t="s">
        <v>496</v>
      </c>
      <c r="G286" t="str">
        <f t="shared" si="9"/>
        <v>大阪青凌高校様</v>
      </c>
      <c r="H286" s="10" t="s">
        <v>1838</v>
      </c>
      <c r="I286" t="s">
        <v>1839</v>
      </c>
      <c r="J286" s="10" t="s">
        <v>1840</v>
      </c>
      <c r="K286" s="50" t="s">
        <v>857</v>
      </c>
      <c r="L286" s="50" t="s">
        <v>1831</v>
      </c>
      <c r="M286" s="50" t="s">
        <v>1841</v>
      </c>
    </row>
    <row r="287" spans="1:13" x14ac:dyDescent="0.15">
      <c r="A287" s="27">
        <v>785</v>
      </c>
      <c r="B287" s="27" t="s">
        <v>407</v>
      </c>
      <c r="C287" t="s">
        <v>178</v>
      </c>
      <c r="D287" t="s">
        <v>178</v>
      </c>
      <c r="E287" s="7" t="s">
        <v>485</v>
      </c>
      <c r="F287" t="s">
        <v>496</v>
      </c>
      <c r="G287" t="str">
        <f t="shared" si="9"/>
        <v>金光八尾高校様</v>
      </c>
      <c r="H287" s="10" t="s">
        <v>1842</v>
      </c>
      <c r="I287" t="s">
        <v>1843</v>
      </c>
      <c r="J287" s="10" t="s">
        <v>1844</v>
      </c>
      <c r="K287" s="50" t="s">
        <v>857</v>
      </c>
      <c r="L287" s="50" t="s">
        <v>1845</v>
      </c>
      <c r="M287" s="50" t="s">
        <v>1846</v>
      </c>
    </row>
    <row r="288" spans="1:13" x14ac:dyDescent="0.15">
      <c r="A288" s="27">
        <v>786</v>
      </c>
      <c r="B288" s="27" t="s">
        <v>408</v>
      </c>
      <c r="C288" t="s">
        <v>471</v>
      </c>
      <c r="D288" t="s">
        <v>490</v>
      </c>
      <c r="E288" s="7" t="s">
        <v>485</v>
      </c>
      <c r="F288" t="s">
        <v>496</v>
      </c>
      <c r="G288" t="str">
        <f t="shared" si="9"/>
        <v>初芝富田林高校様</v>
      </c>
      <c r="H288" s="10" t="s">
        <v>1847</v>
      </c>
      <c r="I288" t="s">
        <v>1848</v>
      </c>
      <c r="J288" s="10" t="s">
        <v>1849</v>
      </c>
      <c r="K288" s="50" t="s">
        <v>1135</v>
      </c>
      <c r="L288" s="50" t="s">
        <v>822</v>
      </c>
      <c r="M288" s="50" t="s">
        <v>1850</v>
      </c>
    </row>
    <row r="289" spans="1:13" x14ac:dyDescent="0.15">
      <c r="A289" s="27">
        <v>787</v>
      </c>
      <c r="B289" s="27" t="s">
        <v>574</v>
      </c>
      <c r="C289" t="s">
        <v>521</v>
      </c>
      <c r="D289" t="s">
        <v>522</v>
      </c>
      <c r="E289" s="7" t="s">
        <v>485</v>
      </c>
      <c r="F289" t="s">
        <v>496</v>
      </c>
      <c r="G289" t="str">
        <f t="shared" si="9"/>
        <v>大体大浪商高校様</v>
      </c>
      <c r="H289" s="10" t="s">
        <v>1851</v>
      </c>
      <c r="I289" t="s">
        <v>1852</v>
      </c>
      <c r="J289" s="10" t="s">
        <v>1853</v>
      </c>
      <c r="K289" s="50" t="s">
        <v>1245</v>
      </c>
      <c r="L289" s="50" t="s">
        <v>1150</v>
      </c>
      <c r="M289" s="50" t="s">
        <v>1854</v>
      </c>
    </row>
    <row r="290" spans="1:13" x14ac:dyDescent="0.15">
      <c r="A290" s="27">
        <v>788</v>
      </c>
      <c r="B290" s="27" t="s">
        <v>409</v>
      </c>
      <c r="C290" t="s">
        <v>179</v>
      </c>
      <c r="D290" t="s">
        <v>179</v>
      </c>
      <c r="E290" s="7" t="s">
        <v>485</v>
      </c>
      <c r="F290" t="s">
        <v>496</v>
      </c>
      <c r="G290" t="str">
        <f t="shared" si="9"/>
        <v>大阪桐蔭高校様</v>
      </c>
      <c r="H290" s="10" t="s">
        <v>1855</v>
      </c>
      <c r="I290" t="s">
        <v>1856</v>
      </c>
      <c r="J290" s="10" t="s">
        <v>1857</v>
      </c>
      <c r="K290" s="50" t="s">
        <v>857</v>
      </c>
      <c r="L290" s="50" t="s">
        <v>1858</v>
      </c>
      <c r="M290" s="50" t="s">
        <v>1038</v>
      </c>
    </row>
    <row r="291" spans="1:13" x14ac:dyDescent="0.15">
      <c r="A291" s="27">
        <v>789</v>
      </c>
      <c r="B291" s="27" t="s">
        <v>410</v>
      </c>
      <c r="C291" t="s">
        <v>180</v>
      </c>
      <c r="D291" t="s">
        <v>180</v>
      </c>
      <c r="E291" s="7" t="s">
        <v>485</v>
      </c>
      <c r="F291" t="s">
        <v>496</v>
      </c>
      <c r="G291" t="str">
        <f t="shared" ref="G291:G300" si="10">D291&amp;E291&amp;F291</f>
        <v>上宮太子高校様</v>
      </c>
      <c r="H291" s="10" t="s">
        <v>1859</v>
      </c>
      <c r="I291" t="s">
        <v>1860</v>
      </c>
      <c r="J291" s="10" t="s">
        <v>1861</v>
      </c>
      <c r="K291" s="50" t="s">
        <v>1135</v>
      </c>
      <c r="L291" s="50" t="s">
        <v>1862</v>
      </c>
      <c r="M291" s="50" t="s">
        <v>1863</v>
      </c>
    </row>
    <row r="292" spans="1:13" x14ac:dyDescent="0.15">
      <c r="A292" s="27">
        <v>790</v>
      </c>
      <c r="B292" s="27" t="s">
        <v>411</v>
      </c>
      <c r="C292" t="s">
        <v>181</v>
      </c>
      <c r="D292" t="s">
        <v>181</v>
      </c>
      <c r="E292" s="7" t="s">
        <v>182</v>
      </c>
      <c r="F292" t="s">
        <v>496</v>
      </c>
      <c r="G292" t="str">
        <f t="shared" si="10"/>
        <v>大阪朝鮮高級学校様</v>
      </c>
      <c r="H292" s="10" t="s">
        <v>1864</v>
      </c>
      <c r="I292" t="s">
        <v>1865</v>
      </c>
      <c r="J292" s="10" t="s">
        <v>1866</v>
      </c>
      <c r="K292" s="50" t="s">
        <v>857</v>
      </c>
      <c r="L292" s="50" t="s">
        <v>1077</v>
      </c>
      <c r="M292" s="50" t="s">
        <v>1867</v>
      </c>
    </row>
    <row r="293" spans="1:13" x14ac:dyDescent="0.15">
      <c r="A293" s="27">
        <v>791</v>
      </c>
      <c r="B293" s="27" t="s">
        <v>412</v>
      </c>
      <c r="C293" t="s">
        <v>469</v>
      </c>
      <c r="D293" t="s">
        <v>489</v>
      </c>
      <c r="E293" s="7" t="s">
        <v>485</v>
      </c>
      <c r="F293" t="s">
        <v>496</v>
      </c>
      <c r="G293" t="str">
        <f t="shared" si="10"/>
        <v>帝塚山泉ヶ丘高校様</v>
      </c>
      <c r="H293" s="10" t="s">
        <v>1195</v>
      </c>
      <c r="I293" t="s">
        <v>1868</v>
      </c>
      <c r="J293" s="10" t="s">
        <v>1869</v>
      </c>
      <c r="K293" s="50" t="s">
        <v>857</v>
      </c>
      <c r="L293" s="50" t="s">
        <v>1870</v>
      </c>
      <c r="M293" s="50" t="s">
        <v>1774</v>
      </c>
    </row>
    <row r="294" spans="1:13" x14ac:dyDescent="0.15">
      <c r="A294" s="27">
        <v>792</v>
      </c>
      <c r="B294" s="27" t="s">
        <v>619</v>
      </c>
      <c r="C294" t="s">
        <v>470</v>
      </c>
      <c r="D294" t="s">
        <v>470</v>
      </c>
      <c r="E294" s="7" t="s">
        <v>485</v>
      </c>
      <c r="F294" t="s">
        <v>496</v>
      </c>
      <c r="G294" t="str">
        <f t="shared" si="10"/>
        <v>藍野高校様</v>
      </c>
      <c r="H294" s="10" t="s">
        <v>1871</v>
      </c>
      <c r="I294" t="s">
        <v>1872</v>
      </c>
      <c r="J294" s="10" t="s">
        <v>1873</v>
      </c>
      <c r="K294" s="50" t="s">
        <v>857</v>
      </c>
      <c r="L294" s="50" t="s">
        <v>1874</v>
      </c>
      <c r="M294" s="50" t="s">
        <v>1875</v>
      </c>
    </row>
    <row r="295" spans="1:13" x14ac:dyDescent="0.15">
      <c r="A295" s="27">
        <v>793</v>
      </c>
      <c r="B295" s="27" t="s">
        <v>575</v>
      </c>
      <c r="C295" s="27" t="s">
        <v>590</v>
      </c>
      <c r="D295" s="27" t="s">
        <v>590</v>
      </c>
      <c r="E295" s="7" t="s">
        <v>485</v>
      </c>
      <c r="F295" t="s">
        <v>496</v>
      </c>
      <c r="G295" t="str">
        <f t="shared" si="10"/>
        <v>金剛学園高校様</v>
      </c>
      <c r="H295" s="10" t="s">
        <v>1876</v>
      </c>
      <c r="I295" t="s">
        <v>1877</v>
      </c>
      <c r="J295" s="10" t="s">
        <v>1878</v>
      </c>
      <c r="K295" s="50" t="s">
        <v>690</v>
      </c>
      <c r="L295" s="50">
        <v>4703</v>
      </c>
      <c r="M295" s="50">
        <v>1780</v>
      </c>
    </row>
    <row r="296" spans="1:13" x14ac:dyDescent="0.15">
      <c r="A296" s="27">
        <v>794</v>
      </c>
      <c r="B296" s="27" t="s">
        <v>589</v>
      </c>
      <c r="C296" s="27" t="s">
        <v>591</v>
      </c>
      <c r="D296" s="27" t="s">
        <v>595</v>
      </c>
      <c r="E296" s="27" t="s">
        <v>596</v>
      </c>
      <c r="F296" t="s">
        <v>496</v>
      </c>
      <c r="G296" t="str">
        <f t="shared" si="10"/>
        <v>千里国際学園高等部様</v>
      </c>
      <c r="H296" s="10" t="s">
        <v>1879</v>
      </c>
      <c r="I296" t="s">
        <v>1880</v>
      </c>
      <c r="J296" s="10" t="s">
        <v>1881</v>
      </c>
      <c r="K296" s="50" t="s">
        <v>1598</v>
      </c>
      <c r="L296" s="50">
        <v>727</v>
      </c>
      <c r="M296" s="50">
        <v>5050</v>
      </c>
    </row>
    <row r="297" spans="1:13" x14ac:dyDescent="0.15">
      <c r="A297" s="27">
        <v>795</v>
      </c>
      <c r="B297" s="27" t="s">
        <v>364</v>
      </c>
      <c r="C297" s="27" t="s">
        <v>592</v>
      </c>
      <c r="D297" s="27" t="s">
        <v>593</v>
      </c>
      <c r="E297" t="s">
        <v>594</v>
      </c>
      <c r="F297" t="s">
        <v>496</v>
      </c>
      <c r="G297" t="str">
        <f t="shared" si="10"/>
        <v>大阪学芸中等教育学校様</v>
      </c>
      <c r="H297" s="10" t="s">
        <v>1612</v>
      </c>
      <c r="I297" t="s">
        <v>1882</v>
      </c>
      <c r="J297" s="10" t="s">
        <v>1883</v>
      </c>
      <c r="K297" s="50" t="s">
        <v>690</v>
      </c>
      <c r="L297" s="50" t="s">
        <v>1884</v>
      </c>
      <c r="M297" s="50" t="s">
        <v>1885</v>
      </c>
    </row>
    <row r="298" spans="1:13" x14ac:dyDescent="0.15">
      <c r="A298" s="27">
        <v>796</v>
      </c>
      <c r="B298" s="27" t="s">
        <v>1916</v>
      </c>
      <c r="C298" s="27" t="s">
        <v>1917</v>
      </c>
      <c r="D298" s="27" t="s">
        <v>1918</v>
      </c>
      <c r="E298" s="7" t="s">
        <v>485</v>
      </c>
      <c r="F298" t="s">
        <v>496</v>
      </c>
      <c r="G298" t="str">
        <f t="shared" si="10"/>
        <v>四天王寺学園高校様</v>
      </c>
      <c r="H298" s="10" t="s">
        <v>1929</v>
      </c>
      <c r="I298" t="s">
        <v>1930</v>
      </c>
      <c r="J298" s="10" t="s">
        <v>1931</v>
      </c>
      <c r="K298" s="50" t="s">
        <v>1598</v>
      </c>
      <c r="L298" s="50" t="s">
        <v>1932</v>
      </c>
      <c r="M298" s="50" t="s">
        <v>1933</v>
      </c>
    </row>
    <row r="299" spans="1:13" x14ac:dyDescent="0.15">
      <c r="A299" s="27">
        <v>797</v>
      </c>
      <c r="B299" s="27" t="s">
        <v>1919</v>
      </c>
      <c r="C299" s="27" t="s">
        <v>1920</v>
      </c>
      <c r="D299" s="27" t="s">
        <v>1921</v>
      </c>
      <c r="E299" s="7" t="s">
        <v>485</v>
      </c>
      <c r="F299" t="s">
        <v>496</v>
      </c>
      <c r="G299" t="str">
        <f t="shared" si="10"/>
        <v>堺リベラル高校様</v>
      </c>
      <c r="H299" s="10" t="s">
        <v>1934</v>
      </c>
      <c r="I299" t="s">
        <v>1935</v>
      </c>
      <c r="J299" s="10" t="s">
        <v>1936</v>
      </c>
      <c r="K299" s="50" t="s">
        <v>1598</v>
      </c>
      <c r="L299" s="50" t="s">
        <v>1937</v>
      </c>
      <c r="M299" s="50" t="s">
        <v>1938</v>
      </c>
    </row>
    <row r="300" spans="1:13" x14ac:dyDescent="0.15">
      <c r="A300" s="27">
        <v>798</v>
      </c>
      <c r="E300" s="7" t="s">
        <v>485</v>
      </c>
      <c r="F300" t="s">
        <v>496</v>
      </c>
      <c r="G300" t="str">
        <f t="shared" si="10"/>
        <v>高校様</v>
      </c>
    </row>
    <row r="301" spans="1:13" x14ac:dyDescent="0.15">
      <c r="A301" s="27">
        <v>799</v>
      </c>
    </row>
    <row r="302" spans="1:13" x14ac:dyDescent="0.15">
      <c r="A302" s="27">
        <v>800</v>
      </c>
    </row>
    <row r="303" spans="1:13" x14ac:dyDescent="0.15">
      <c r="A303" s="27">
        <v>801</v>
      </c>
      <c r="B303" s="27" t="s">
        <v>620</v>
      </c>
      <c r="C303" s="27" t="s">
        <v>629</v>
      </c>
      <c r="D303" s="27" t="s">
        <v>629</v>
      </c>
      <c r="E303" s="7" t="s">
        <v>485</v>
      </c>
      <c r="F303" t="s">
        <v>496</v>
      </c>
      <c r="G303" t="str">
        <f t="shared" ref="G303:G308" si="11">D303&amp;E303&amp;F303</f>
        <v>長尾谷高校様</v>
      </c>
      <c r="H303" s="10" t="s">
        <v>1886</v>
      </c>
      <c r="I303" t="s">
        <v>1887</v>
      </c>
      <c r="J303" s="10" t="s">
        <v>1888</v>
      </c>
      <c r="K303" s="50" t="s">
        <v>1135</v>
      </c>
      <c r="L303" s="50" t="s">
        <v>1889</v>
      </c>
      <c r="M303" s="50" t="s">
        <v>1890</v>
      </c>
    </row>
    <row r="304" spans="1:13" x14ac:dyDescent="0.15">
      <c r="A304" s="27">
        <v>802</v>
      </c>
      <c r="B304" s="27" t="s">
        <v>621</v>
      </c>
      <c r="C304" s="27" t="s">
        <v>634</v>
      </c>
      <c r="D304" s="27" t="s">
        <v>630</v>
      </c>
      <c r="E304" s="7" t="s">
        <v>485</v>
      </c>
      <c r="F304" t="s">
        <v>496</v>
      </c>
      <c r="G304" t="str">
        <f t="shared" si="11"/>
        <v>クラーク記念国際高校様</v>
      </c>
      <c r="H304" s="10" t="s">
        <v>1891</v>
      </c>
      <c r="I304" t="s">
        <v>1892</v>
      </c>
      <c r="J304" s="10" t="s">
        <v>1893</v>
      </c>
      <c r="K304" s="50" t="s">
        <v>690</v>
      </c>
      <c r="L304" s="50" t="s">
        <v>1894</v>
      </c>
      <c r="M304" s="50" t="s">
        <v>1895</v>
      </c>
    </row>
    <row r="305" spans="1:13" x14ac:dyDescent="0.15">
      <c r="A305" s="27">
        <v>803</v>
      </c>
      <c r="B305" s="27" t="s">
        <v>622</v>
      </c>
      <c r="C305" s="27" t="s">
        <v>631</v>
      </c>
      <c r="D305" s="27" t="s">
        <v>631</v>
      </c>
      <c r="E305" s="7" t="s">
        <v>485</v>
      </c>
      <c r="F305" t="s">
        <v>496</v>
      </c>
      <c r="G305" t="str">
        <f t="shared" si="11"/>
        <v>向陽台高校様</v>
      </c>
      <c r="H305" s="10" t="s">
        <v>1687</v>
      </c>
      <c r="I305" t="s">
        <v>1896</v>
      </c>
      <c r="J305" s="10" t="s">
        <v>1897</v>
      </c>
      <c r="K305" s="50" t="s">
        <v>857</v>
      </c>
      <c r="L305" s="50" t="s">
        <v>1898</v>
      </c>
      <c r="M305" s="50" t="s">
        <v>1899</v>
      </c>
    </row>
    <row r="306" spans="1:13" x14ac:dyDescent="0.15">
      <c r="A306" s="27">
        <v>804</v>
      </c>
      <c r="B306" s="27" t="s">
        <v>623</v>
      </c>
      <c r="C306" s="27" t="s">
        <v>635</v>
      </c>
      <c r="D306" s="27" t="s">
        <v>632</v>
      </c>
      <c r="E306" t="s">
        <v>524</v>
      </c>
      <c r="F306" t="s">
        <v>496</v>
      </c>
      <c r="G306" t="str">
        <f t="shared" si="11"/>
        <v>なにわ高等支援学校様</v>
      </c>
      <c r="H306" s="10" t="s">
        <v>1900</v>
      </c>
      <c r="I306" t="s">
        <v>1901</v>
      </c>
      <c r="J306" s="10" t="s">
        <v>1902</v>
      </c>
      <c r="K306" s="50" t="s">
        <v>690</v>
      </c>
      <c r="L306" s="50" t="s">
        <v>1903</v>
      </c>
      <c r="M306" s="50" t="s">
        <v>1904</v>
      </c>
    </row>
    <row r="307" spans="1:13" x14ac:dyDescent="0.15">
      <c r="A307" s="27">
        <v>805</v>
      </c>
      <c r="B307" s="27" t="s">
        <v>624</v>
      </c>
      <c r="C307" s="27" t="s">
        <v>633</v>
      </c>
      <c r="D307" s="27" t="s">
        <v>633</v>
      </c>
      <c r="E307" s="7" t="s">
        <v>485</v>
      </c>
      <c r="F307" t="s">
        <v>496</v>
      </c>
      <c r="G307" t="str">
        <f t="shared" si="11"/>
        <v>近畿情報高校様</v>
      </c>
      <c r="H307" s="10" t="s">
        <v>1905</v>
      </c>
      <c r="I307" t="s">
        <v>1906</v>
      </c>
      <c r="J307" s="10" t="s">
        <v>1907</v>
      </c>
      <c r="K307" s="50" t="s">
        <v>857</v>
      </c>
      <c r="L307" s="50" t="s">
        <v>1908</v>
      </c>
      <c r="M307" s="50" t="s">
        <v>1909</v>
      </c>
    </row>
    <row r="308" spans="1:13" x14ac:dyDescent="0.15">
      <c r="A308" s="27">
        <v>806</v>
      </c>
      <c r="B308" s="27" t="s">
        <v>1922</v>
      </c>
      <c r="C308" s="27" t="s">
        <v>1923</v>
      </c>
      <c r="D308" s="27" t="s">
        <v>1923</v>
      </c>
      <c r="E308" s="7" t="s">
        <v>485</v>
      </c>
      <c r="F308" t="s">
        <v>496</v>
      </c>
      <c r="G308" t="str">
        <f t="shared" si="11"/>
        <v>神須学園高校様</v>
      </c>
      <c r="H308" s="10" t="s">
        <v>1924</v>
      </c>
      <c r="I308" t="s">
        <v>1925</v>
      </c>
      <c r="J308" s="10" t="s">
        <v>1926</v>
      </c>
      <c r="K308" s="50" t="s">
        <v>857</v>
      </c>
      <c r="L308" s="50" t="s">
        <v>1927</v>
      </c>
      <c r="M308" s="50" t="s">
        <v>1928</v>
      </c>
    </row>
    <row r="309" spans="1:13" x14ac:dyDescent="0.15">
      <c r="A309" s="27">
        <v>807</v>
      </c>
    </row>
    <row r="310" spans="1:13" x14ac:dyDescent="0.15">
      <c r="A310" s="27">
        <v>808</v>
      </c>
    </row>
  </sheetData>
  <phoneticPr fontId="2"/>
  <pageMargins left="0.78700000000000003" right="0.78700000000000003" top="0.98399999999999999" bottom="0.98399999999999999" header="0.51200000000000001" footer="0.51200000000000001"/>
  <pageSetup paperSize="9" orientation="portrait" horizontalDpi="0" verticalDpi="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申込基本</vt:lpstr>
      <vt:lpstr>登録用データのコピー</vt:lpstr>
      <vt:lpstr>申込データ (入力用)</vt:lpstr>
      <vt:lpstr>data</vt:lpstr>
      <vt:lpstr>'申込データ (入力用)'!Print_Area</vt:lpstr>
      <vt:lpstr>登録用データのコピー!Print_Titles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Ogawa Taiji</dc:creator>
  <cp:lastModifiedBy>文化・スポーツ振興課</cp:lastModifiedBy>
  <cp:lastPrinted>2024-03-28T01:52:11Z</cp:lastPrinted>
  <dcterms:created xsi:type="dcterms:W3CDTF">2005-02-18T00:41:23Z</dcterms:created>
  <dcterms:modified xsi:type="dcterms:W3CDTF">2026-03-25T02:36:31Z</dcterms:modified>
</cp:coreProperties>
</file>