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5_団体提出\13 八尾市○\"/>
    </mc:Choice>
  </mc:AlternateContent>
  <xr:revisionPtr revIDLastSave="0" documentId="13_ncr:1_{B2857738-96ED-4FF3-BE8D-D453399428E4}" xr6:coauthVersionLast="47" xr6:coauthVersionMax="47" xr10:uidLastSave="{00000000-0000-0000-0000-000000000000}"/>
  <bookViews>
    <workbookView xWindow="-108" yWindow="-108" windowWidth="23256" windowHeight="140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BE35" i="10"/>
  <c r="CO34" i="10"/>
  <c r="CO35" i="10" s="1"/>
  <c r="CO36" i="10" s="1"/>
  <c r="CO37" i="10" s="1"/>
  <c r="CO38" i="10" s="1"/>
  <c r="CO39" i="10" s="1"/>
  <c r="CO40" i="10" s="1"/>
  <c r="CO41" i="10" s="1"/>
  <c r="CO42" i="10" s="1"/>
  <c r="BW34" i="10"/>
  <c r="BW35" i="10" s="1"/>
  <c r="BW36" i="10" s="1"/>
  <c r="BW37" i="10" s="1"/>
  <c r="BW38" i="10" s="1"/>
  <c r="BW39" i="10" s="1"/>
  <c r="BW40" i="10" s="1"/>
  <c r="BW41" i="10" s="1"/>
  <c r="BW42"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alcChain>
</file>

<file path=xl/sharedStrings.xml><?xml version="1.0" encoding="utf-8"?>
<sst xmlns="http://schemas.openxmlformats.org/spreadsheetml/2006/main" count="1125" uniqueCount="597">
  <si>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</si>
  <si>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</si>
  <si>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</si>
  <si>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</si>
  <si>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</si>
  <si>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</si>
  <si>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</si>
  <si>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</si>
  <si>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</si>
  <si>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</si>
  <si>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</si>
  <si>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</si>
  <si>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</si>
  <si>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</si>
  <si>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</si>
  <si>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</si>
  <si>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</si>
  <si>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</si>
  <si>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</si>
  <si>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</si>
  <si>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</si>
  <si>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</si>
  <si>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</si>
  <si>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</si>
  <si>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</si>
  <si>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</si>
  <si>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</si>
  <si>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</si>
  <si>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</si>
  <si>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</si>
  <si>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</si>
  <si>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</si>
  <si>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</si>
  <si>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</si>
  <si>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</si>
  <si>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</si>
  <si>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</si>
  <si>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</si>
  <si>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</si>
  <si>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</si>
  <si>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</si>
  <si>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</si>
  <si>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</si>
  <si>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</si>
  <si>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</si>
  <si>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</si>
  <si>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</si>
  <si>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</si>
  <si>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</si>
  <si>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</si>
  <si>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</si>
  <si>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</si>
  <si>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</si>
  <si>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</si>
  <si>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</si>
  <si>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</si>
  <si>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</si>
  <si>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</si>
  <si>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</si>
  <si>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</si>
  <si>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</si>
  <si>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</si>
  <si>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</si>
  <si>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</si>
  <si>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</si>
  <si>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</si>
  <si>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</si>
  <si>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</si>
  <si>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</si>
  <si>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</si>
  <si>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</si>
  <si>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</si>
  <si>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</si>
  <si>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</si>
  <si>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</si>
  <si>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</si>
  <si>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</si>
  <si>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</si>
  <si>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</si>
  <si>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</si>
  <si>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</si>
  <si>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</si>
  <si>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</si>
  <si>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</si>
  <si>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</si>
  <si>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</si>
  <si>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</si>
  <si>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</si>
  <si>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</si>
  <si>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</si>
  <si>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</si>
  <si>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</si>
  <si>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</si>
  <si>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</si>
  <si>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</si>
  <si>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</si>
  <si>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</si>
  <si>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</si>
  <si>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</si>
  <si>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</si>
  <si>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</si>
  <si>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</si>
  <si>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</si>
  <si>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</si>
  <si>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</si>
  <si>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</si>
  <si>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</si>
  <si>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</si>
  <si>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</si>
  <si>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</si>
  <si>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</si>
  <si>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</si>
  <si>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</si>
  <si>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</si>
  <si>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</si>
  <si>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</si>
  <si>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</si>
  <si>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</si>
  <si>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</si>
  <si>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</si>
  <si>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</si>
  <si>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</si>
  <si>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</si>
  <si>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</si>
  <si>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</si>
  <si>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</si>
  <si>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</si>
  <si>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</si>
  <si>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</si>
  <si>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</si>
  <si>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</si>
  <si>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</si>
  <si>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</si>
  <si>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</si>
  <si>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</si>
  <si>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</si>
  <si>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</si>
  <si>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</si>
  <si>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</si>
  <si>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</si>
  <si>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</si>
  <si>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</si>
  <si>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</si>
  <si>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</si>
  <si>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</si>
  <si>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</si>
  <si>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</si>
  <si>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</si>
  <si>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</si>
  <si>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</si>
  <si>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</si>
  <si>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</si>
  <si>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</si>
  <si>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</si>
  <si>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</si>
  <si>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</si>
  <si>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</si>
  <si>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</si>
  <si>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</si>
  <si>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</si>
  <si>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</si>
  <si>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</si>
  <si>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</si>
  <si>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</si>
  <si>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</si>
  <si>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</si>
  <si>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</si>
  <si>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</si>
  <si>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</si>
  <si>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</si>
  <si>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</si>
  <si>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</si>
  <si>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</si>
  <si>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</si>
  <si>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</si>
  <si>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</si>
  <si>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</si>
  <si>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</si>
  <si>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</si>
  <si>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</si>
  <si>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</si>
  <si>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</si>
  <si>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</si>
  <si>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</si>
  <si>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</si>
  <si>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</si>
  <si>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</si>
  <si>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</si>
  <si>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</si>
  <si>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</si>
  <si>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</si>
  <si>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</si>
  <si>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</si>
  <si>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</si>
  <si>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</si>
  <si>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</si>
  <si>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</si>
  <si>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</si>
  <si>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</si>
  <si>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</si>
  <si>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</si>
  <si>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</si>
  <si>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</si>
  <si>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</si>
  <si>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</si>
  <si>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</si>
  <si>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</si>
  <si>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</si>
  <si>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</si>
  <si>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</si>
  <si>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</si>
  <si>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</si>
  <si>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</si>
  <si>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</si>
  <si>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</si>
  <si>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</si>
  <si>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</si>
  <si>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大阪府八尾市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</si>
  <si>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</si>
  <si>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</si>
  <si>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</si>
  <si>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</si>
  <si>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</si>
  <si>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</si>
  <si>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</si>
  <si>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</si>
  <si>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</si>
  <si>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</si>
  <si>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</si>
  <si>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</si>
  <si>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</si>
  <si>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</si>
  <si>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</si>
  <si>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</si>
  <si>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</si>
  <si>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</si>
  <si>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</si>
  <si>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</si>
  <si>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</si>
  <si>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</si>
  <si>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</si>
  <si>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</si>
  <si>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</si>
  <si>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</si>
  <si>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</si>
  <si>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</si>
  <si>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</si>
  <si>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</si>
  <si>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</si>
  <si>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</si>
  <si>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</si>
  <si>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</si>
  <si>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</si>
  <si>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</si>
  <si>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</si>
  <si>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</si>
  <si>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</si>
  <si>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</si>
  <si>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</si>
  <si>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</si>
  <si>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</si>
  <si>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</si>
  <si>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</si>
  <si>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</si>
  <si>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</si>
  <si>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</si>
  <si>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</si>
  <si>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</si>
  <si>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</si>
  <si>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</si>
  <si>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</si>
  <si>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</si>
  <si>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</si>
  <si>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</si>
  <si>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</si>
  <si>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</si>
  <si>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</si>
  <si>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</si>
  <si>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</si>
  <si>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</si>
  <si>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</si>
  <si>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</si>
  <si>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</si>
  <si>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</si>
  <si>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</si>
  <si>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</si>
  <si>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</si>
  <si>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</si>
  <si>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</si>
  <si>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</si>
  <si>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</si>
  <si>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</si>
  <si>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</si>
  <si>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</si>
  <si>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</si>
  <si>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</si>
  <si>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</si>
  <si>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</si>
  <si>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</si>
  <si>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</si>
  <si>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</si>
  <si>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</si>
  <si>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</si>
  <si>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</si>
  <si>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</si>
  <si>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</si>
  <si>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</si>
  <si>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</si>
  <si>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</si>
  <si>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</si>
  <si>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</si>
  <si>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</si>
  <si>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</si>
  <si>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</si>
  <si>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</si>
  <si>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</si>
  <si>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</si>
  <si>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</si>
  <si>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</si>
  <si>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</si>
  <si>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</si>
  <si>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</si>
  <si>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</si>
  <si>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</si>
  <si>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</si>
  <si>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</si>
  <si>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</si>
  <si>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</si>
  <si>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</si>
  <si>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</si>
  <si>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</si>
  <si>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</si>
  <si>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</si>
  <si>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</si>
  <si>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</si>
  <si>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</si>
  <si>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</si>
  <si>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</si>
  <si>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</si>
  <si>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</si>
  <si>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</si>
  <si>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</si>
  <si>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</si>
  <si>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</si>
  <si>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</si>
  <si>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</si>
  <si>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</si>
  <si>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</si>
  <si>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</si>
  <si>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</si>
  <si>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</si>
  <si>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</si>
  <si>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</si>
  <si>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</si>
  <si>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</si>
  <si>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</si>
  <si>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</si>
  <si>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</si>
  <si>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</si>
  <si>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</si>
  <si>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</si>
  <si>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</si>
  <si>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</si>
  <si>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</si>
  <si>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</si>
  <si>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</si>
  <si>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</si>
  <si>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</si>
  <si>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</si>
  <si>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大阪府八尾市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</si>
  <si>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</si>
  <si>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</si>
  <si>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</si>
  <si>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</si>
  <si>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</si>
  <si>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</si>
  <si>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</si>
  <si>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</si>
  <si>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</si>
  <si>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</si>
  <si>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</si>
  <si>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</si>
  <si>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</si>
  <si>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</si>
  <si>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</si>
  <si>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</si>
  <si>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</si>
  <si>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</si>
  <si>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</si>
  <si>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</si>
  <si>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</si>
  <si>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</si>
  <si>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</si>
  <si>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</si>
  <si>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</si>
  <si>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</si>
  <si>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</si>
  <si>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</si>
  <si>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</si>
  <si>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</si>
  <si>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</si>
  <si>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</si>
  <si>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</si>
  <si>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</si>
  <si>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</si>
  <si>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</si>
  <si>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</si>
  <si>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</si>
  <si>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</si>
  <si>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</si>
  <si>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</si>
  <si>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</si>
  <si>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</si>
  <si>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</si>
  <si>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</si>
  <si>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</si>
  <si>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</si>
  <si>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</si>
  <si>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</si>
  <si>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</si>
  <si>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</si>
  <si>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</si>
  <si>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</si>
  <si>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</si>
  <si>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</si>
  <si>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</si>
  <si>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</si>
  <si>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</si>
  <si>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</si>
  <si>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</si>
  <si>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</si>
  <si>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</si>
  <si>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</si>
  <si>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</si>
  <si>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</si>
  <si>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</si>
  <si>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</si>
  <si>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</si>
  <si>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</si>
  <si>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</si>
  <si>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</si>
  <si>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</si>
  <si>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</si>
  <si>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</si>
  <si>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</si>
  <si>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</si>
  <si>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</si>
  <si>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</si>
  <si>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</si>
  <si>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</si>
  <si>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</si>
  <si>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</si>
  <si>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</si>
  <si>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</si>
  <si>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</si>
  <si>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</si>
  <si>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</si>
  <si>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</si>
  <si>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</si>
  <si>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</si>
  <si>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</si>
  <si>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</si>
  <si>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</si>
  <si>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</si>
  <si>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</si>
  <si>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</si>
  <si>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</si>
  <si>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</si>
  <si>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</si>
  <si>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</si>
  <si>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</si>
  <si>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</si>
  <si>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</si>
  <si>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</si>
  <si>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</si>
  <si>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</si>
  <si>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</si>
  <si>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</si>
  <si>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</si>
  <si>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</si>
  <si>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</si>
  <si>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</si>
  <si>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</si>
  <si>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</si>
  <si>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</si>
  <si>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</si>
  <si>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</si>
  <si>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</si>
  <si>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</si>
  <si>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</si>
  <si>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</si>
  <si>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</si>
  <si>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</si>
  <si>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</si>
  <si>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</si>
  <si>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</si>
  <si>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</si>
  <si>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</si>
  <si>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</si>
  <si>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</si>
  <si>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</si>
  <si>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</si>
  <si>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</si>
  <si>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</si>
  <si>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</si>
  <si>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</si>
  <si>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</si>
  <si>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</si>
  <si>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</si>
  <si>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</si>
  <si>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</si>
  <si>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</si>
  <si>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</si>
  <si>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</si>
  <si>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</si>
  <si>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</si>
  <si>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</si>
  <si>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</si>
  <si>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</si>
  <si>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</si>
  <si>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</si>
  <si>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</si>
  <si>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</si>
  <si>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</si>
  <si>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</si>
  <si>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</si>
  <si>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</si>
  <si>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</si>
  <si>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</si>
  <si>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</si>
  <si>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</si>
  <si>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</si>
  <si>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</si>
  <si>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</si>
  <si>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</si>
  <si>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</si>
  <si>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</si>
  <si>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</si>
  <si>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</si>
  <si>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</si>
  <si>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</si>
  <si>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</si>
  <si>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</si>
  <si>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</si>
  <si>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</si>
  <si>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</si>
  <si>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</si>
  <si>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</si>
  <si>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</si>
  <si>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</si>
  <si>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</si>
  <si>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</si>
  <si>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</si>
  <si>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</si>
  <si>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</si>
  <si>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</si>
  <si>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</si>
  <si>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0.11</t>
  </si>
  <si>
    <t>病院事業会計</t>
  </si>
  <si>
    <t>水道事業会計</t>
  </si>
  <si>
    <t>公共下水道事業会計</t>
  </si>
  <si>
    <t>介護保険事業特別会計</t>
  </si>
  <si>
    <t>国民健康保険事業特別会計</t>
  </si>
  <si>
    <t>一般会計</t>
  </si>
  <si>
    <t>後期高齢者医療事業特別会計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</si>
  <si>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</si>
  <si>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</si>
  <si>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</si>
  <si>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</si>
  <si>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</si>
  <si>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</si>
  <si>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</si>
  <si>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</si>
  <si>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</si>
  <si>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大阪府都市競艇企業団</t>
    <rPh sb="0" eb="3">
      <t>オオサカフ</t>
    </rPh>
    <rPh sb="3" eb="5">
      <t>トシ</t>
    </rPh>
    <rPh sb="5" eb="7">
      <t>キョウテイ</t>
    </rPh>
    <rPh sb="7" eb="9">
      <t>キギョウ</t>
    </rPh>
    <rPh sb="9" eb="10">
      <t>ダン</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</si>
  <si>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</si>
  <si>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</si>
  <si>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2">
      <t>ヤマト</t>
    </rPh>
    <rPh sb="2" eb="3">
      <t>ガワ</t>
    </rPh>
    <rPh sb="3" eb="5">
      <t>ウガン</t>
    </rPh>
    <rPh sb="5" eb="7">
      <t>スイボウ</t>
    </rPh>
    <rPh sb="7" eb="9">
      <t>ジム</t>
    </rPh>
    <rPh sb="9" eb="11">
      <t>クミアイ</t>
    </rPh>
    <phoneticPr fontId="2"/>
  </si>
  <si>
    <t>大阪広域環境施設組合</t>
    <rPh sb="0" eb="2">
      <t>オオサカ</t>
    </rPh>
    <rPh sb="2" eb="4">
      <t>コウイキ</t>
    </rPh>
    <rPh sb="4" eb="6">
      <t>カンキョウ</t>
    </rPh>
    <rPh sb="6" eb="8">
      <t>シセツ</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</si>
  <si>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</si>
  <si>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</si>
  <si>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</si>
  <si>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</si>
  <si>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</si>
  <si>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</si>
  <si>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</si>
  <si>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</si>
  <si>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八尾体育振興会</t>
    <rPh sb="0" eb="2">
      <t>ヤオ</t>
    </rPh>
    <rPh sb="2" eb="4">
      <t>タイイク</t>
    </rPh>
    <rPh sb="4" eb="6">
      <t>シンコウ</t>
    </rPh>
    <rPh sb="6" eb="7">
      <t>カイ</t>
    </rPh>
    <phoneticPr fontId="2"/>
  </si>
  <si>
    <t>八尾シティネット</t>
    <rPh sb="0" eb="2">
      <t>ヤオ</t>
    </rPh>
    <phoneticPr fontId="2"/>
  </si>
  <si>
    <t>やおコミュニティ放送</t>
    <rPh sb="8" eb="10">
      <t>ホウソウ</t>
    </rPh>
    <phoneticPr fontId="2"/>
  </si>
  <si>
    <t>八尾モール</t>
    <rPh sb="0" eb="2">
      <t>ヤオ</t>
    </rPh>
    <phoneticPr fontId="2"/>
  </si>
  <si>
    <t>大阪外環状鉄道</t>
    <rPh sb="0" eb="2">
      <t>オオサカ</t>
    </rPh>
    <rPh sb="2" eb="3">
      <t>ソト</t>
    </rPh>
    <rPh sb="3" eb="5">
      <t>カンジョウ</t>
    </rPh>
    <rPh sb="5" eb="7">
      <t>テツドウ</t>
    </rPh>
    <phoneticPr fontId="2"/>
  </si>
  <si>
    <t>公共公益施設整備基金</t>
    <rPh sb="0" eb="2">
      <t>コウキョウ</t>
    </rPh>
    <rPh sb="2" eb="4">
      <t>コウエキ</t>
    </rPh>
    <rPh sb="4" eb="6">
      <t>シセツ</t>
    </rPh>
    <rPh sb="6" eb="10">
      <t>セイビキキン</t>
    </rPh>
    <phoneticPr fontId="5"/>
  </si>
  <si>
    <t>こども夢基金</t>
    <rPh sb="3" eb="4">
      <t>ユメ</t>
    </rPh>
    <rPh sb="4" eb="6">
      <t>キキン</t>
    </rPh>
    <phoneticPr fontId="2"/>
  </si>
  <si>
    <t>地域福祉推進基金</t>
    <rPh sb="0" eb="4">
      <t>チイキフクシ</t>
    </rPh>
    <rPh sb="4" eb="6">
      <t>スイシン</t>
    </rPh>
    <rPh sb="6" eb="8">
      <t>キキン</t>
    </rPh>
    <phoneticPr fontId="2"/>
  </si>
  <si>
    <t>地域安全・安心のまちづくり基金</t>
    <rPh sb="0" eb="2">
      <t>チイキ</t>
    </rPh>
    <rPh sb="2" eb="4">
      <t>アンゼン</t>
    </rPh>
    <rPh sb="5" eb="7">
      <t>アンシン</t>
    </rPh>
    <rPh sb="13" eb="15">
      <t>キキン</t>
    </rPh>
    <phoneticPr fontId="2"/>
  </si>
  <si>
    <t>奨学基金</t>
    <rPh sb="0" eb="2">
      <t>ショウガク</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</si>
</sst>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4AE2-4EBD-BA71-96F3D9BF90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32751</c:v>
                </c:pt>
                <c:pt idx="1">
                  <c:v>21523</c:v>
                </c:pt>
                <c:pt idx="2">
                  <c:v>19219</c:v>
                </c:pt>
                <c:pt idx="3">
                  <c:v>30149</c:v>
                </c:pt>
                <c:pt idx="4">
                  <c:v>26890</c:v>
                </c:pt>
              </c:numCache>
            </c:numRef>
          </c:val>
          <c:smooth val="0"/>
          <c:extLst>
            <c:ext xmlns:c16="http://schemas.microsoft.com/office/drawing/2014/chart" uri="{C3380CC4-5D6E-409C-BE32-E72D297353CC}">
              <c16:uniqueId val="{00000001-4AE2-4EBD-BA71-96F3D9BF90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1.32</c:v>
                </c:pt>
                <c:pt idx="1">
                  <c:v>2.4300000000000002</c:v>
                </c:pt>
                <c:pt idx="2">
                  <c:v>0.71</c:v>
                </c:pt>
                <c:pt idx="3">
                  <c:v>0.9</c:v>
                </c:pt>
                <c:pt idx="4">
                  <c:v>0.09</c:v>
                </c:pt>
              </c:numCache>
            </c:numRef>
          </c:val>
          <c:extLst>
            <c:ext xmlns:c16="http://schemas.microsoft.com/office/drawing/2014/chart" uri="{C3380CC4-5D6E-409C-BE32-E72D297353CC}">
              <c16:uniqueId val="{00000000-2A03-483D-BE48-CF49F7B0AD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10.33</c:v>
                </c:pt>
                <c:pt idx="1">
                  <c:v>10.93</c:v>
                </c:pt>
                <c:pt idx="2">
                  <c:v>11.92</c:v>
                </c:pt>
                <c:pt idx="3">
                  <c:v>12.15</c:v>
                </c:pt>
                <c:pt idx="4">
                  <c:v>13.03</c:v>
                </c:pt>
              </c:numCache>
            </c:numRef>
          </c:val>
          <c:extLst>
            <c:ext xmlns:c16="http://schemas.microsoft.com/office/drawing/2014/chart" uri="{C3380CC4-5D6E-409C-BE32-E72D297353CC}">
              <c16:uniqueId val="{00000001-2A03-483D-BE48-CF49F7B0AD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c:v>
                </c:pt>
                <c:pt idx="1">
                  <c:v>1.98</c:v>
                </c:pt>
                <c:pt idx="2">
                  <c:v>-0.11</c:v>
                </c:pt>
                <c:pt idx="3">
                  <c:v>1.2</c:v>
                </c:pt>
                <c:pt idx="4">
                  <c:v>0.42</c:v>
                </c:pt>
              </c:numCache>
            </c:numRef>
          </c:val>
          <c:smooth val="0"/>
          <c:extLst>
            <c:ext xmlns:c16="http://schemas.microsoft.com/office/drawing/2014/chart" uri="{C3380CC4-5D6E-409C-BE32-E72D297353CC}">
              <c16:uniqueId val="{00000002-2A03-483D-BE48-CF49F7B0AD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3CA-4D1B-834F-9AC087C77B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CA-4D1B-834F-9AC087C77BE8}"/>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3CA-4D1B-834F-9AC087C77BE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0.26</c:v>
                </c:pt>
                <c:pt idx="2">
                  <c:v>#N/A</c:v>
                </c:pt>
                <c:pt idx="3">
                  <c:v>0.06</c:v>
                </c:pt>
                <c:pt idx="4">
                  <c:v>#N/A</c:v>
                </c:pt>
                <c:pt idx="5">
                  <c:v>0.06</c:v>
                </c:pt>
                <c:pt idx="6">
                  <c:v>#N/A</c:v>
                </c:pt>
                <c:pt idx="7">
                  <c:v>0.06</c:v>
                </c:pt>
                <c:pt idx="8">
                  <c:v>#N/A</c:v>
                </c:pt>
                <c:pt idx="9">
                  <c:v>0.08</c:v>
                </c:pt>
              </c:numCache>
            </c:numRef>
          </c:val>
          <c:extLst>
            <c:ext xmlns:c16="http://schemas.microsoft.com/office/drawing/2014/chart" uri="{C3380CC4-5D6E-409C-BE32-E72D297353CC}">
              <c16:uniqueId val="{00000003-73CA-4D1B-834F-9AC087C77BE8}"/>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1.32</c:v>
                </c:pt>
                <c:pt idx="2">
                  <c:v>#N/A</c:v>
                </c:pt>
                <c:pt idx="3">
                  <c:v>2.42</c:v>
                </c:pt>
                <c:pt idx="4">
                  <c:v>#N/A</c:v>
                </c:pt>
                <c:pt idx="5">
                  <c:v>0.71</c:v>
                </c:pt>
                <c:pt idx="6">
                  <c:v>#N/A</c:v>
                </c:pt>
                <c:pt idx="7">
                  <c:v>0.9</c:v>
                </c:pt>
                <c:pt idx="8">
                  <c:v>#N/A</c:v>
                </c:pt>
                <c:pt idx="9">
                  <c:v>0.09</c:v>
                </c:pt>
              </c:numCache>
            </c:numRef>
          </c:val>
          <c:extLst>
            <c:ext xmlns:c16="http://schemas.microsoft.com/office/drawing/2014/chart" uri="{C3380CC4-5D6E-409C-BE32-E72D297353CC}">
              <c16:uniqueId val="{00000004-73CA-4D1B-834F-9AC087C77BE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0.74</c:v>
                </c:pt>
                <c:pt idx="2">
                  <c:v>#N/A</c:v>
                </c:pt>
                <c:pt idx="3">
                  <c:v>0.31</c:v>
                </c:pt>
                <c:pt idx="4">
                  <c:v>#N/A</c:v>
                </c:pt>
                <c:pt idx="5">
                  <c:v>1.84</c:v>
                </c:pt>
                <c:pt idx="6">
                  <c:v>#N/A</c:v>
                </c:pt>
                <c:pt idx="7">
                  <c:v>0.64</c:v>
                </c:pt>
                <c:pt idx="8">
                  <c:v>#N/A</c:v>
                </c:pt>
                <c:pt idx="9">
                  <c:v>0.37</c:v>
                </c:pt>
              </c:numCache>
            </c:numRef>
          </c:val>
          <c:extLst>
            <c:ext xmlns:c16="http://schemas.microsoft.com/office/drawing/2014/chart" uri="{C3380CC4-5D6E-409C-BE32-E72D297353CC}">
              <c16:uniqueId val="{00000005-73CA-4D1B-834F-9AC087C77BE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0.18</c:v>
                </c:pt>
                <c:pt idx="4">
                  <c:v>#N/A</c:v>
                </c:pt>
                <c:pt idx="5">
                  <c:v>0.25</c:v>
                </c:pt>
                <c:pt idx="6">
                  <c:v>#N/A</c:v>
                </c:pt>
                <c:pt idx="7">
                  <c:v>0.22</c:v>
                </c:pt>
                <c:pt idx="8">
                  <c:v>#N/A</c:v>
                </c:pt>
                <c:pt idx="9">
                  <c:v>0.43</c:v>
                </c:pt>
              </c:numCache>
            </c:numRef>
          </c:val>
          <c:extLst>
            <c:ext xmlns:c16="http://schemas.microsoft.com/office/drawing/2014/chart" uri="{C3380CC4-5D6E-409C-BE32-E72D297353CC}">
              <c16:uniqueId val="{00000006-73CA-4D1B-834F-9AC087C77BE8}"/>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3.64</c:v>
                </c:pt>
                <c:pt idx="2">
                  <c:v>#N/A</c:v>
                </c:pt>
                <c:pt idx="3">
                  <c:v>3.96</c:v>
                </c:pt>
                <c:pt idx="4">
                  <c:v>#N/A</c:v>
                </c:pt>
                <c:pt idx="5">
                  <c:v>3.68</c:v>
                </c:pt>
                <c:pt idx="6">
                  <c:v>#N/A</c:v>
                </c:pt>
                <c:pt idx="7">
                  <c:v>3.29</c:v>
                </c:pt>
                <c:pt idx="8">
                  <c:v>#N/A</c:v>
                </c:pt>
                <c:pt idx="9">
                  <c:v>3.59</c:v>
                </c:pt>
              </c:numCache>
            </c:numRef>
          </c:val>
          <c:extLst>
            <c:ext xmlns:c16="http://schemas.microsoft.com/office/drawing/2014/chart" uri="{C3380CC4-5D6E-409C-BE32-E72D297353CC}">
              <c16:uniqueId val="{00000007-73CA-4D1B-834F-9AC087C77B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8.3800000000000008</c:v>
                </c:pt>
                <c:pt idx="2">
                  <c:v>#N/A</c:v>
                </c:pt>
                <c:pt idx="3">
                  <c:v>7.5</c:v>
                </c:pt>
                <c:pt idx="4">
                  <c:v>#N/A</c:v>
                </c:pt>
                <c:pt idx="5">
                  <c:v>7</c:v>
                </c:pt>
                <c:pt idx="6">
                  <c:v>#N/A</c:v>
                </c:pt>
                <c:pt idx="7">
                  <c:v>6.08</c:v>
                </c:pt>
                <c:pt idx="8">
                  <c:v>#N/A</c:v>
                </c:pt>
                <c:pt idx="9">
                  <c:v>5.84</c:v>
                </c:pt>
              </c:numCache>
            </c:numRef>
          </c:val>
          <c:extLst>
            <c:ext xmlns:c16="http://schemas.microsoft.com/office/drawing/2014/chart" uri="{C3380CC4-5D6E-409C-BE32-E72D297353CC}">
              <c16:uniqueId val="{00000008-73CA-4D1B-834F-9AC087C77BE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8.5299999999999994</c:v>
                </c:pt>
                <c:pt idx="2">
                  <c:v>#N/A</c:v>
                </c:pt>
                <c:pt idx="3">
                  <c:v>8.34</c:v>
                </c:pt>
                <c:pt idx="4">
                  <c:v>#N/A</c:v>
                </c:pt>
                <c:pt idx="5">
                  <c:v>8.51</c:v>
                </c:pt>
                <c:pt idx="6">
                  <c:v>#N/A</c:v>
                </c:pt>
                <c:pt idx="7">
                  <c:v>10.57</c:v>
                </c:pt>
                <c:pt idx="8">
                  <c:v>#N/A</c:v>
                </c:pt>
                <c:pt idx="9">
                  <c:v>12.08</c:v>
                </c:pt>
              </c:numCache>
            </c:numRef>
          </c:val>
          <c:extLst>
            <c:ext xmlns:c16="http://schemas.microsoft.com/office/drawing/2014/chart" uri="{C3380CC4-5D6E-409C-BE32-E72D297353CC}">
              <c16:uniqueId val="{00000009-73CA-4D1B-834F-9AC087C77B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11407</c:v>
                </c:pt>
                <c:pt idx="5">
                  <c:v>11535</c:v>
                </c:pt>
                <c:pt idx="8">
                  <c:v>11660</c:v>
                </c:pt>
                <c:pt idx="11">
                  <c:v>11947</c:v>
                </c:pt>
                <c:pt idx="14">
                  <c:v>12008</c:v>
                </c:pt>
              </c:numCache>
            </c:numRef>
          </c:val>
          <c:extLst>
            <c:ext xmlns:c16="http://schemas.microsoft.com/office/drawing/2014/chart" uri="{C3380CC4-5D6E-409C-BE32-E72D297353CC}">
              <c16:uniqueId val="{00000000-B05E-4D27-A1B8-81F9CC7948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5E-4D27-A1B8-81F9CC7948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5E-4D27-A1B8-81F9CC7948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103</c:v>
                </c:pt>
                <c:pt idx="3">
                  <c:v>88</c:v>
                </c:pt>
                <c:pt idx="6">
                  <c:v>65</c:v>
                </c:pt>
                <c:pt idx="9">
                  <c:v>56</c:v>
                </c:pt>
                <c:pt idx="12">
                  <c:v>33</c:v>
                </c:pt>
              </c:numCache>
            </c:numRef>
          </c:val>
          <c:extLst>
            <c:ext xmlns:c16="http://schemas.microsoft.com/office/drawing/2014/chart" uri="{C3380CC4-5D6E-409C-BE32-E72D297353CC}">
              <c16:uniqueId val="{00000003-B05E-4D27-A1B8-81F9CC7948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4783</c:v>
                </c:pt>
                <c:pt idx="3">
                  <c:v>4814</c:v>
                </c:pt>
                <c:pt idx="6">
                  <c:v>4883</c:v>
                </c:pt>
                <c:pt idx="9">
                  <c:v>4705</c:v>
                </c:pt>
                <c:pt idx="12">
                  <c:v>4642</c:v>
                </c:pt>
              </c:numCache>
            </c:numRef>
          </c:val>
          <c:extLst>
            <c:ext xmlns:c16="http://schemas.microsoft.com/office/drawing/2014/chart" uri="{C3380CC4-5D6E-409C-BE32-E72D297353CC}">
              <c16:uniqueId val="{00000004-B05E-4D27-A1B8-81F9CC7948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5-B05E-4D27-A1B8-81F9CC7948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19</c:v>
                </c:pt>
                <c:pt idx="3">
                  <c:v>8</c:v>
                </c:pt>
                <c:pt idx="6">
                  <c:v>0</c:v>
                </c:pt>
                <c:pt idx="9">
                  <c:v>0</c:v>
                </c:pt>
                <c:pt idx="12">
                  <c:v>0</c:v>
                </c:pt>
              </c:numCache>
            </c:numRef>
          </c:val>
          <c:extLst>
            <c:ext xmlns:c16="http://schemas.microsoft.com/office/drawing/2014/chart" uri="{C3380CC4-5D6E-409C-BE32-E72D297353CC}">
              <c16:uniqueId val="{00000006-B05E-4D27-A1B8-81F9CC7948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8740</c:v>
                </c:pt>
                <c:pt idx="3">
                  <c:v>8679</c:v>
                </c:pt>
                <c:pt idx="6">
                  <c:v>8534</c:v>
                </c:pt>
                <c:pt idx="9">
                  <c:v>8967</c:v>
                </c:pt>
                <c:pt idx="12">
                  <c:v>9055</c:v>
                </c:pt>
              </c:numCache>
            </c:numRef>
          </c:val>
          <c:extLst>
            <c:ext xmlns:c16="http://schemas.microsoft.com/office/drawing/2014/chart" uri="{C3380CC4-5D6E-409C-BE32-E72D297353CC}">
              <c16:uniqueId val="{00000007-B05E-4D27-A1B8-81F9CC7948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2240</c:v>
                </c:pt>
                <c:pt idx="2">
                  <c:v>#N/A</c:v>
                </c:pt>
                <c:pt idx="3">
                  <c:v>#N/A</c:v>
                </c:pt>
                <c:pt idx="4">
                  <c:v>2055</c:v>
                </c:pt>
                <c:pt idx="5">
                  <c:v>#N/A</c:v>
                </c:pt>
                <c:pt idx="6">
                  <c:v>#N/A</c:v>
                </c:pt>
                <c:pt idx="7">
                  <c:v>1822</c:v>
                </c:pt>
                <c:pt idx="8">
                  <c:v>#N/A</c:v>
                </c:pt>
                <c:pt idx="9">
                  <c:v>#N/A</c:v>
                </c:pt>
                <c:pt idx="10">
                  <c:v>1781</c:v>
                </c:pt>
                <c:pt idx="11">
                  <c:v>#N/A</c:v>
                </c:pt>
                <c:pt idx="12">
                  <c:v>#N/A</c:v>
                </c:pt>
                <c:pt idx="13">
                  <c:v>1722</c:v>
                </c:pt>
                <c:pt idx="14">
                  <c:v>#N/A</c:v>
                </c:pt>
              </c:numCache>
            </c:numRef>
          </c:val>
          <c:smooth val="0"/>
          <c:extLst>
            <c:ext xmlns:c16="http://schemas.microsoft.com/office/drawing/2014/chart" uri="{C3380CC4-5D6E-409C-BE32-E72D297353CC}">
              <c16:uniqueId val="{00000008-B05E-4D27-A1B8-81F9CC7948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117056</c:v>
                </c:pt>
                <c:pt idx="5">
                  <c:v>116227</c:v>
                </c:pt>
                <c:pt idx="8">
                  <c:v>113233</c:v>
                </c:pt>
                <c:pt idx="11">
                  <c:v>112231</c:v>
                </c:pt>
                <c:pt idx="14">
                  <c:v>108518</c:v>
                </c:pt>
              </c:numCache>
            </c:numRef>
          </c:val>
          <c:extLst>
            <c:ext xmlns:c16="http://schemas.microsoft.com/office/drawing/2014/chart" uri="{C3380CC4-5D6E-409C-BE32-E72D297353CC}">
              <c16:uniqueId val="{00000000-F7CF-4BA0-904C-0101BC58B2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44042</c:v>
                </c:pt>
                <c:pt idx="5">
                  <c:v>42975</c:v>
                </c:pt>
                <c:pt idx="8">
                  <c:v>42772</c:v>
                </c:pt>
                <c:pt idx="11">
                  <c:v>44185</c:v>
                </c:pt>
                <c:pt idx="14">
                  <c:v>43864</c:v>
                </c:pt>
              </c:numCache>
            </c:numRef>
          </c:val>
          <c:extLst>
            <c:ext xmlns:c16="http://schemas.microsoft.com/office/drawing/2014/chart" uri="{C3380CC4-5D6E-409C-BE32-E72D297353CC}">
              <c16:uniqueId val="{00000001-F7CF-4BA0-904C-0101BC58B2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8411</c:v>
                </c:pt>
                <c:pt idx="5">
                  <c:v>8731</c:v>
                </c:pt>
                <c:pt idx="8">
                  <c:v>9877</c:v>
                </c:pt>
                <c:pt idx="11">
                  <c:v>11286</c:v>
                </c:pt>
                <c:pt idx="14">
                  <c:v>12855</c:v>
                </c:pt>
              </c:numCache>
            </c:numRef>
          </c:val>
          <c:extLst>
            <c:ext xmlns:c16="http://schemas.microsoft.com/office/drawing/2014/chart" uri="{C3380CC4-5D6E-409C-BE32-E72D297353CC}">
              <c16:uniqueId val="{00000002-F7CF-4BA0-904C-0101BC58B2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CF-4BA0-904C-0101BC58B2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CF-4BA0-904C-0101BC58B2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CF-4BA0-904C-0101BC58B2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10684</c:v>
                </c:pt>
                <c:pt idx="3">
                  <c:v>10826</c:v>
                </c:pt>
                <c:pt idx="6">
                  <c:v>11815</c:v>
                </c:pt>
                <c:pt idx="9">
                  <c:v>12040</c:v>
                </c:pt>
                <c:pt idx="12">
                  <c:v>12430</c:v>
                </c:pt>
              </c:numCache>
            </c:numRef>
          </c:val>
          <c:extLst>
            <c:ext xmlns:c16="http://schemas.microsoft.com/office/drawing/2014/chart" uri="{C3380CC4-5D6E-409C-BE32-E72D297353CC}">
              <c16:uniqueId val="{00000006-F7CF-4BA0-904C-0101BC58B2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974</c:v>
                </c:pt>
                <c:pt idx="3">
                  <c:v>876</c:v>
                </c:pt>
                <c:pt idx="6">
                  <c:v>898</c:v>
                </c:pt>
                <c:pt idx="9">
                  <c:v>794</c:v>
                </c:pt>
                <c:pt idx="12">
                  <c:v>807</c:v>
                </c:pt>
              </c:numCache>
            </c:numRef>
          </c:val>
          <c:extLst>
            <c:ext xmlns:c16="http://schemas.microsoft.com/office/drawing/2014/chart" uri="{C3380CC4-5D6E-409C-BE32-E72D297353CC}">
              <c16:uniqueId val="{00000007-F7CF-4BA0-904C-0101BC58B2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68061</c:v>
                </c:pt>
                <c:pt idx="3">
                  <c:v>63874</c:v>
                </c:pt>
                <c:pt idx="6">
                  <c:v>59216</c:v>
                </c:pt>
                <c:pt idx="9">
                  <c:v>55343</c:v>
                </c:pt>
                <c:pt idx="12">
                  <c:v>52124</c:v>
                </c:pt>
              </c:numCache>
            </c:numRef>
          </c:val>
          <c:extLst>
            <c:ext xmlns:c16="http://schemas.microsoft.com/office/drawing/2014/chart" uri="{C3380CC4-5D6E-409C-BE32-E72D297353CC}">
              <c16:uniqueId val="{00000008-F7CF-4BA0-904C-0101BC58B2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CF-4BA0-904C-0101BC58B2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97576</c:v>
                </c:pt>
                <c:pt idx="3">
                  <c:v>97237</c:v>
                </c:pt>
                <c:pt idx="6">
                  <c:v>95645</c:v>
                </c:pt>
                <c:pt idx="9">
                  <c:v>95057</c:v>
                </c:pt>
                <c:pt idx="12">
                  <c:v>92404</c:v>
                </c:pt>
              </c:numCache>
            </c:numRef>
          </c:val>
          <c:extLst>
            <c:ext xmlns:c16="http://schemas.microsoft.com/office/drawing/2014/chart" uri="{C3380CC4-5D6E-409C-BE32-E72D297353CC}">
              <c16:uniqueId val="{0000000A-F7CF-4BA0-904C-0101BC58B2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7786</c:v>
                </c:pt>
                <c:pt idx="2">
                  <c:v>#N/A</c:v>
                </c:pt>
                <c:pt idx="3">
                  <c:v>#N/A</c:v>
                </c:pt>
                <c:pt idx="4">
                  <c:v>4881</c:v>
                </c:pt>
                <c:pt idx="5">
                  <c:v>#N/A</c:v>
                </c:pt>
                <c:pt idx="6">
                  <c:v>#N/A</c:v>
                </c:pt>
                <c:pt idx="7">
                  <c:v>1692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CF-4BA0-904C-0101BC58B2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6976</c:v>
                </c:pt>
                <c:pt idx="1">
                  <c:v>7402</c:v>
                </c:pt>
                <c:pt idx="2">
                  <c:v>7824</c:v>
                </c:pt>
              </c:numCache>
            </c:numRef>
          </c:val>
          <c:extLst>
            <c:ext xmlns:c16="http://schemas.microsoft.com/office/drawing/2014/chart" uri="{C3380CC4-5D6E-409C-BE32-E72D297353CC}">
              <c16:uniqueId val="{00000000-EF56-4E83-8AB6-F959EF5119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F56-4E83-8AB6-F959EF5119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2818</c:v>
                </c:pt>
                <c:pt idx="1">
                  <c:v>3821</c:v>
                </c:pt>
                <c:pt idx="2">
                  <c:v>4965</c:v>
                </c:pt>
              </c:numCache>
            </c:numRef>
          </c:val>
          <c:extLst>
            <c:ext xmlns:c16="http://schemas.microsoft.com/office/drawing/2014/chart" uri="{C3380CC4-5D6E-409C-BE32-E72D297353CC}">
              <c16:uniqueId val="{00000002-EF56-4E83-8AB6-F959EF5119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元利償還金の額が増加したものの、公営企業債の元利償還金に対する繰入金の減少や、地方債償還額に充当した都市計画税の増による算入公債費等の増により、前年度と比較し改善した。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手当債の償還が令和４年度で終了することから、今後は元利償還金は減少傾向にあり、実質公債費比率は改善傾向にあるが、将来の財政負担を考慮し、今後も地方債の発行抑制等、公債費の適切な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solidFill>
                <a:srgbClr val="FF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投資的事業の平準化により一般会計等に係る地方債の現在高が減少し、公営企業債等繰入見込額が減少したため、将来負担額は前年度と比較して改善した。</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また、「がんばれ八尾応援寄附金」の増加により充当可能基金は増加したが、基準財政需要額算入見込額が減少し、充当可能財源等は減少となった。</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結果として令和４年度は充当可能財源等が将来負担額を上回った。</a:t>
          </a:r>
        </a:p>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引き続き、将来世代に過度な負担の先送りがないように財政運営に取り組む。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大阪府八尾市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本市財政の健全運営のため「財政調整基金」を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百万円、地域福祉を推進し高齢者や障がい者等の福祉事業の充実を図るため「地域福祉推進基金」を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百万円など基金全体で</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百万円を取り崩した一方、土地売払収入や寄附金の増等により基金全体として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1,874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百万円を積み立てたことにより、基金全体としては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1,566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財政調整基金については、安定した財政運営を行うために一定額を確保していくこととしており、選択と集中による既存事業の見直しや固定的な経費の縮減等、「新やお改革プラン」に掲げる取り組みを着実に実行することにより、できる限り基金取崩し額を抑制することとしている。</a:t>
          </a: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・公共公益施設整備基金：本市の公共公益施設の整備事業等に充てる。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・こども夢基金：子どもの健全育成や子育て支援を推進する。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・地域福祉推進基金：本市における地域福祉を推進し、高齢者及び障がい者等の在宅福祉事業の充実を図る。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・地域安全・安心のまちづくり基金：地域の防犯・防災を推進するための事業及び市民活動に対する支援事業に充てる。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・奨学基金：高等学校の修学が困難な市民に対し給付する奨学金に充てる。</a:t>
          </a: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地域福祉を推進し高齢者や障がい者等の福祉事業の充実を図るため「地域福祉推進基金」を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百万円、子どもの健全育成や子育て支援を推進するため「こども夢基金」を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百万円などを取り崩した一方で、こども夢基金で寄附金により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432</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百万円を積み立てたこと等により、特定目的基金全体としては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1,144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厳しい歳入の状況が続く中、市民ニーズに応えるためそれぞれの基金目的に沿った事業への活用を図る。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寄附金の一部や、令和３年度決算余剰金の一部を積み立てたこと等により、令和４年度末残高は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7,824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百万円となり、前年度から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422</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令和４年度末基金残高を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億円に維持するという「新やお改革プラン」の目標は実現し、次の「新やお改革プラン</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」においては、令和８年度末の基金残高（財政調整基金及び公共公益施設整備基金の合計）を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億円に維持することを目標としている。</a:t>
          </a: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7ACD3D6-6EF0-45A2-A5FF-D33222AAB7B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0885295-892E-43AE-8820-F9FC350CCEC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D38115D-F79F-41B4-9AC9-41AA465CAEE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9DD894D-559D-4B57-BCD2-F13B1713C92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946F66C-107F-4A01-8E3D-BE8C163F7B6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B7F6DB1-51C0-43BB-82D6-F3C5A45DCF4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B3372D1-30F6-41DB-AD7D-A67427EE4E5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5FD01E8-126E-4513-B813-76E5A0A6C54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1AB4A24-774F-49DE-B26C-2C24BB2F58E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050DDD4-2B03-49AD-A699-6874582434E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261,998
253,942
41.72
123,120,328
122,716,726
56,329
60,034,696
92,171,699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FCC6B00-5C15-41CB-A153-1FD4B40BA16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311FB4F-ED6B-4470-A4F4-119D095EBAA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4926B91-7AF8-47BC-9A55-48E6E90B375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5CD2354-B4B8-41AD-89E8-F0D49BD3E7F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FAF65DE-4A5E-48C6-A30A-4C1396AB215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0EEB04B-FD70-4227-B6D4-757EBEE2257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56C3CA9-51C6-4333-B12B-6724A8FB107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6F2B460-5907-42F0-B010-5A39088D9BE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BA2F808-041B-4654-B977-6526B088C36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4EC78BA-FA7A-4029-BF83-39FA9963A89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4AE9D79-E700-4F50-B224-764054135CD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7C40A32-80FB-4B77-85E4-5FE1E49E2DA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F08C1ED-CFDC-41A9-8DE0-6315927E63F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E28E5AC-4F09-4F4F-94A0-68CF54A030A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E87C132-1A02-4CE3-BA1C-53BD6DD7C67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BF8738D-C86F-4CDC-B3A3-0E74B5C64F6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302914A-54DC-4F83-A7D9-2B0EB88CF21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8943109-62B3-49B1-87EF-DF0B6E42F9F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D492515-7900-41EB-8D73-4459F85A520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6B956C9-00A5-4923-AD53-6A8816E33B6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241D3A0-DA1D-426C-8266-8686A3714C9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0A784EA-B29C-471B-AC4A-209D63ACD04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D4926DE-6D06-4905-B61A-864057B9D22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CF1B8F0-0219-4B13-A170-5A1475E15D2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6E80E1C-1A5A-44F1-9500-3AADFF67E2E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05465AD-297B-4DB4-A66A-CC56DBDB9D5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42870FE-6DFA-4DCC-9337-5DBA13F562B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955181C-370D-48FA-B6A8-A4494F724A3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97D9EDF-792D-45DF-ADD2-783BA48AA0A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645D9D9-F661-4797-AABF-63D65E8C93A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EB2FC9E-7E5D-4B93-806A-5CDB4409676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876BE78-3883-41F4-985B-BEEA4408BAE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030FEBD-30D9-41BB-976B-41AD6B6158D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B289E78-CACE-4877-ABB6-DC6FA2155B3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33AD2D1-904E-4951-9CB8-5212FF86186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613357E-A4B8-469F-B566-5D6CACB9DD1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37019BA-A542-4A0B-8A0F-B663479F743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の増等により基準財政収入額が増額となる一方、被生活保護者数は全国的に見ても高い水準にあることなどから基準財政需要額が大きいため、類似団体内平均値を下回り、大阪府平均付近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に策定した「新やお改革プラン」に基づき、社会状況の変化等をふまえた事業の廃止や縮小、効率的な組織体制の構築による人件費の総額抑制、新たな歳入確保等の取り組みを通じて、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C2AE4E9-6D7A-497C-A834-C9A64ADC66D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5DC56C-2E7C-4E82-851F-6EF3ACCA3E1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64BF106A-C768-425B-B52D-5CE80131A02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792494C9-04C5-4DD2-8DCA-DB8DA1BFAFED}"/>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6AF6FFB8-667B-495B-8E5E-E9C3B8EECF5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352AE76-CF53-4903-9643-0C501B0C67E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4DA31557-4C38-41C5-A21B-A65ECFFD38C3}"/>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A7966867-5674-47E1-87C1-199EE874DA2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15FA418B-109A-45AC-A19B-D5BDF63FC3A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7DE7D5C5-FAB0-4082-B0F7-170C4564DDF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7B96BA22-9045-45AE-A0D9-5AD5F154AB81}"/>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EEB0437B-2186-44A5-9B33-6986B08EDF46}"/>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7965BD99-79DC-43EF-94C4-83CA1AA8E8B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C6A4B884-F2D9-4151-8C1B-AA4E1DDB615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2123C61-B588-4E04-A288-D0F1173B702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CE57192C-E410-4F97-AD7E-CB682DC314D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E0C3B8A5-09E3-49F2-B62C-117DED29FF3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AF294C0B-8540-4239-A97B-8B012C1F94D8}"/>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61D0B3EE-5F4F-4819-967D-861C4244F6E4}"/>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2755EE56-AF9C-4B11-8BDF-E1335670BA7A}"/>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5612D5BB-4C60-4EA4-8AE6-7236D8B12E42}"/>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B15D97DB-F2BA-49A1-8D45-D2A035AF1311}"/>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7C68B9CF-8438-4876-89BA-89BB1EFF0A4E}"/>
            </a:ext>
          </a:extLst>
        </xdr:cNvPr>
        <xdr:cNvCxnSpPr/>
      </xdr:nvCxnSpPr>
      <xdr:spPr>
        <a:xfrm>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6FDC6044-F2D0-45AD-A92D-446D4F9E1D6E}"/>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832E6D85-A445-4782-B843-343821719B96}"/>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98F9BC96-A823-4497-A818-3C3F7F61692B}"/>
            </a:ext>
          </a:extLst>
        </xdr:cNvPr>
        <xdr:cNvCxnSpPr/>
      </xdr:nvCxnSpPr>
      <xdr:spPr>
        <a:xfrm>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6CADB038-9C17-4B1A-8547-C16D5572279A}"/>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386EFB33-8366-44B2-81D3-4BEF791461B6}"/>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3B7A314C-CF13-4AA9-A9D5-8F5CA92A4C84}"/>
            </a:ext>
          </a:extLst>
        </xdr:cNvPr>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44F7E0E9-FF96-453D-9439-A2CC2A5C90EA}"/>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1BDD48D9-01CE-4EAE-B8B4-06997A645578}"/>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32E4EA42-10DA-4575-B4A1-EEDBD5E1A7F2}"/>
            </a:ext>
          </a:extLst>
        </xdr:cNvPr>
        <xdr:cNvCxnSpPr/>
      </xdr:nvCxnSpPr>
      <xdr:spPr>
        <a:xfrm>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91EBEC9A-5705-4A72-AFEF-0913CE94C0F4}"/>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83DC93ED-32A1-4A94-BE8F-DB302AB4FC3D}"/>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67571AEE-3F17-4CEF-8146-E8768D4AFCD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A6DD3279-0AA6-478F-860B-25FADC7A9DEF}"/>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E9E7A87-F67D-46D8-A4BA-F04A82364CE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050F923-406A-4389-AE33-808632345CD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A617764-7E02-444D-9F74-C53899B3DFE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3F6A2A6-B22B-4AD9-9DAE-E71C43F5CC9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6FE908E0-4E2D-4793-BD14-30C61FEB4D9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909F73FF-9AE1-4A39-8FAB-BA2D84AF9E6D}"/>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CB6CDC1B-0C7F-4AC9-A887-7E519DA4EE4A}"/>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89339D19-3180-4C09-B04A-814432E5EDFB}"/>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D73B57B5-CE3C-4B7F-A4DF-BFA3E3DCD98C}"/>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4C0B01DC-FC1C-4473-8A32-104026445642}"/>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BA1C8006-BE37-473E-ABA6-4E392AA0F48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9930EF8A-5F90-493B-9E6A-6F25797F2673}"/>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a:extLst>
            <a:ext uri="{FF2B5EF4-FFF2-40B4-BE49-F238E27FC236}">
              <a16:creationId xmlns:a16="http://schemas.microsoft.com/office/drawing/2014/main" id="{20A3A048-580F-49F2-A9DA-03F0A87F408E}"/>
            </a:ext>
          </a:extLst>
        </xdr:cNvPr>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4C6E6059-7115-40E5-88A1-B19964C9DFD2}"/>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F5156334-23FF-4D50-81B6-D2F6EB84EF02}"/>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79093DEE-7F1A-465F-AC03-C31E50DF83E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D0A24819-FBAD-4690-A9CA-BAA66E0D1C4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33F4F17B-8114-4EA2-945F-0669C9AA3DD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CC042648-06E7-478E-9377-33F60062333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03C8D39-4D6A-4997-BE99-728E34CC92B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6800CC41-3237-4471-BFB0-69A9DD4A40B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EA2F7607-29C7-45DA-8524-E0A8E8443B2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E5D0994E-356F-4440-9DB5-994B8FF1EBC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6136640A-D963-4794-B764-EE5C9307AE7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5CC1DB0D-E029-49E0-91A3-97EE1CB8B36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C67F1D0-A066-4FF0-A5A4-F8A59F8F4D2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60A18ED8-3E16-4498-BA53-38E9B19F733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696935A4-0162-4847-B857-7E0DEA407CA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個人・法人市民税等の市税全体で歳入一般財源が増加する一方、原油高の影響等を受けた物件費、介護給付事業経費等の増で扶助費が増加したため、前年度比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ポイント悪化し、依然として類似団体内平均値を大きく上回っている。</a:t>
          </a:r>
        </a:p>
        <a:p>
          <a:r>
            <a:rPr kumimoji="1" lang="ja-JP" altLang="en-US" sz="1200">
              <a:latin typeface="ＭＳ Ｐゴシック" panose="020B0600070205080204" pitchFamily="50" charset="-128"/>
              <a:ea typeface="ＭＳ Ｐゴシック" panose="020B0600070205080204" pitchFamily="50" charset="-128"/>
            </a:rPr>
            <a:t>　今後も税収の大きな伸びが期待できない一方、障がい者サービス費等の扶助費や、介護保険事業特別会計等への繰出金の増加など、社会保障給付費が高い水準で推移することが見込まれる。「新やお改革プラン」をふまえ、選択と集中による事務事業の見直し、義務的経費などの固定的経費の縮減などに取り組み、経常収支比率の引下げ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E9FB5480-328C-461E-BA5F-B3CC2E8F1B2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42078AC1-67BF-44F6-B985-CC8894A5655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ED9B8B22-C300-4D75-BFEC-5C19C86EFDE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16A20A2D-4ECB-4563-8E2B-74ABD0240B1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CC074B1F-6159-4494-B612-87264793A99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5A3BB175-0D91-4397-90D4-BE48748033A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75757F19-2A95-44CD-9BFD-D68E0DD1EA3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DACE5F5C-399D-4E49-8F70-3026D6E4BCAD}"/>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2F73C225-8C07-440A-A790-CE9A7ABBAF7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A0CA4CCC-8594-44E8-9268-9A2FEB864A5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309FCEBE-94E1-4F3B-A1AD-F1602C20D85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F4D6187-FA76-4DD2-88E8-664EF026968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430A0C1-6554-43F7-87F1-38C45C4D4AC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DD6AE5A-EC1D-4639-8F50-3DC75CE20BB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C522E2E2-3D55-4EC6-8271-C088EA450813}"/>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633F2399-A546-41D6-85D9-A86338800355}"/>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463110DD-1FE9-4073-AC22-922E3652119B}"/>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3EE63640-AF80-4BDF-9DDE-EAC81CAD6C78}"/>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7BDC0C6B-F915-4A83-B34B-871B330871B2}"/>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39116</xdr:rowOff>
    </xdr:from>
    <xdr:to>
      <xdr:col>23</xdr:col>
      <xdr:colOff>133350</xdr:colOff>
      <xdr:row>66</xdr:row>
      <xdr:rowOff>135636</xdr:rowOff>
    </xdr:to>
    <xdr:cxnSp macro="">
      <xdr:nvCxnSpPr>
        <xdr:cNvPr id="132" name="直線コネクタ 131">
          <a:extLst>
            <a:ext uri="{FF2B5EF4-FFF2-40B4-BE49-F238E27FC236}">
              <a16:creationId xmlns:a16="http://schemas.microsoft.com/office/drawing/2014/main" id="{295AC3D4-7ACD-4681-8152-B66D4278BFA6}"/>
            </a:ext>
          </a:extLst>
        </xdr:cNvPr>
        <xdr:cNvCxnSpPr/>
      </xdr:nvCxnSpPr>
      <xdr:spPr>
        <a:xfrm>
          <a:off x="4114800" y="113548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249DCEE8-7FA8-4266-80A3-34CD8AE4495F}"/>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EE4C7980-E908-44D0-8A1F-740EA8358FA9}"/>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39116</xdr:rowOff>
    </xdr:from>
    <xdr:to>
      <xdr:col>19</xdr:col>
      <xdr:colOff>133350</xdr:colOff>
      <xdr:row>67</xdr:row>
      <xdr:rowOff>60706</xdr:rowOff>
    </xdr:to>
    <xdr:cxnSp macro="">
      <xdr:nvCxnSpPr>
        <xdr:cNvPr id="135" name="直線コネクタ 134">
          <a:extLst>
            <a:ext uri="{FF2B5EF4-FFF2-40B4-BE49-F238E27FC236}">
              <a16:creationId xmlns:a16="http://schemas.microsoft.com/office/drawing/2014/main" id="{48B267C1-EDF4-4D9E-B2E7-39E3EB953E3E}"/>
            </a:ext>
          </a:extLst>
        </xdr:cNvPr>
        <xdr:cNvCxnSpPr/>
      </xdr:nvCxnSpPr>
      <xdr:spPr>
        <a:xfrm flipV="1">
          <a:off x="3225800" y="113548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D9480F62-A515-4C14-A273-3F5E1B70677D}"/>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9823E922-FA32-4554-BDE6-A27CD95C5D58}"/>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51054</xdr:rowOff>
    </xdr:from>
    <xdr:to>
      <xdr:col>15</xdr:col>
      <xdr:colOff>82550</xdr:colOff>
      <xdr:row>67</xdr:row>
      <xdr:rowOff>60706</xdr:rowOff>
    </xdr:to>
    <xdr:cxnSp macro="">
      <xdr:nvCxnSpPr>
        <xdr:cNvPr id="138" name="直線コネクタ 137">
          <a:extLst>
            <a:ext uri="{FF2B5EF4-FFF2-40B4-BE49-F238E27FC236}">
              <a16:creationId xmlns:a16="http://schemas.microsoft.com/office/drawing/2014/main" id="{8DE87733-C1EA-4803-BC0F-E5A705D409B5}"/>
            </a:ext>
          </a:extLst>
        </xdr:cNvPr>
        <xdr:cNvCxnSpPr/>
      </xdr:nvCxnSpPr>
      <xdr:spPr>
        <a:xfrm>
          <a:off x="2336800" y="115382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B339E090-2AF1-4BC8-A41B-09D8CAB48D58}"/>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42168C45-CE65-4CC9-9B23-5EC887247312}"/>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7620</xdr:rowOff>
    </xdr:from>
    <xdr:to>
      <xdr:col>11</xdr:col>
      <xdr:colOff>31750</xdr:colOff>
      <xdr:row>67</xdr:row>
      <xdr:rowOff>51054</xdr:rowOff>
    </xdr:to>
    <xdr:cxnSp macro="">
      <xdr:nvCxnSpPr>
        <xdr:cNvPr id="141" name="直線コネクタ 140">
          <a:extLst>
            <a:ext uri="{FF2B5EF4-FFF2-40B4-BE49-F238E27FC236}">
              <a16:creationId xmlns:a16="http://schemas.microsoft.com/office/drawing/2014/main" id="{DA76CD83-BD73-430A-BE08-A8D765DB16A8}"/>
            </a:ext>
          </a:extLst>
        </xdr:cNvPr>
        <xdr:cNvCxnSpPr/>
      </xdr:nvCxnSpPr>
      <xdr:spPr>
        <a:xfrm>
          <a:off x="1447800" y="114947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BA6E212F-2E36-404D-AC74-700FCF2E0525}"/>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239E3777-2B23-4DDC-A32A-8FA010AAC81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7773269-343B-4C25-9E26-5570809D3A24}"/>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EEE31972-5B5E-4859-AB48-F3B7B3565474}"/>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328165D-E643-49C7-8CDB-32096FFF926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E8AE7B8-81F5-4121-9BF3-067FE259C50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B40829A-F610-4CDC-9CA1-C462419C0EF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A45317E-9D67-4E72-A127-9EC3807BECF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739ABEA-E57F-4493-9564-1AA0590AEA5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84836</xdr:rowOff>
    </xdr:from>
    <xdr:to>
      <xdr:col>23</xdr:col>
      <xdr:colOff>184150</xdr:colOff>
      <xdr:row>67</xdr:row>
      <xdr:rowOff>14986</xdr:rowOff>
    </xdr:to>
    <xdr:sp macro="" textlink="">
      <xdr:nvSpPr>
        <xdr:cNvPr id="151" name="楕円 150">
          <a:extLst>
            <a:ext uri="{FF2B5EF4-FFF2-40B4-BE49-F238E27FC236}">
              <a16:creationId xmlns:a16="http://schemas.microsoft.com/office/drawing/2014/main" id="{93755B69-F677-4D80-B620-7100A0D538B8}"/>
            </a:ext>
          </a:extLst>
        </xdr:cNvPr>
        <xdr:cNvSpPr/>
      </xdr:nvSpPr>
      <xdr:spPr>
        <a:xfrm>
          <a:off x="4902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152163</xdr:rowOff>
    </xdr:from>
    <xdr:ext cx="762000" cy="259045"/>
    <xdr:sp macro="" textlink="">
      <xdr:nvSpPr>
        <xdr:cNvPr id="152" name="財政構造の弾力性該当値テキスト">
          <a:extLst>
            <a:ext uri="{FF2B5EF4-FFF2-40B4-BE49-F238E27FC236}">
              <a16:creationId xmlns:a16="http://schemas.microsoft.com/office/drawing/2014/main" id="{46D2E652-46BD-4D4E-A0A1-15ED4E866CB5}"/>
            </a:ext>
          </a:extLst>
        </xdr:cNvPr>
        <xdr:cNvSpPr txBox="1"/>
      </xdr:nvSpPr>
      <xdr:spPr>
        <a:xfrm>
          <a:off x="5041900" y="112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3" name="楕円 152">
          <a:extLst>
            <a:ext uri="{FF2B5EF4-FFF2-40B4-BE49-F238E27FC236}">
              <a16:creationId xmlns:a16="http://schemas.microsoft.com/office/drawing/2014/main" id="{2DAFDE57-3464-4985-B376-E160A5825577}"/>
            </a:ext>
          </a:extLst>
        </xdr:cNvPr>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4" name="テキスト ボックス 153">
          <a:extLst>
            <a:ext uri="{FF2B5EF4-FFF2-40B4-BE49-F238E27FC236}">
              <a16:creationId xmlns:a16="http://schemas.microsoft.com/office/drawing/2014/main" id="{11D19CBC-4654-4E8C-8AAB-90F509E4BD86}"/>
            </a:ext>
          </a:extLst>
        </xdr:cNvPr>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9906</xdr:rowOff>
    </xdr:from>
    <xdr:to>
      <xdr:col>15</xdr:col>
      <xdr:colOff>133350</xdr:colOff>
      <xdr:row>67</xdr:row>
      <xdr:rowOff>111506</xdr:rowOff>
    </xdr:to>
    <xdr:sp macro="" textlink="">
      <xdr:nvSpPr>
        <xdr:cNvPr id="155" name="楕円 154">
          <a:extLst>
            <a:ext uri="{FF2B5EF4-FFF2-40B4-BE49-F238E27FC236}">
              <a16:creationId xmlns:a16="http://schemas.microsoft.com/office/drawing/2014/main" id="{09D46012-A6D5-4DF7-9F4C-8135BE5EA523}"/>
            </a:ext>
          </a:extLst>
        </xdr:cNvPr>
        <xdr:cNvSpPr/>
      </xdr:nvSpPr>
      <xdr:spPr>
        <a:xfrm>
          <a:off x="3175000" y="114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96283</xdr:rowOff>
    </xdr:from>
    <xdr:ext cx="762000" cy="259045"/>
    <xdr:sp macro="" textlink="">
      <xdr:nvSpPr>
        <xdr:cNvPr id="156" name="テキスト ボックス 155">
          <a:extLst>
            <a:ext uri="{FF2B5EF4-FFF2-40B4-BE49-F238E27FC236}">
              <a16:creationId xmlns:a16="http://schemas.microsoft.com/office/drawing/2014/main" id="{D88A6CEC-F637-4819-AA76-BCF599D4B714}"/>
            </a:ext>
          </a:extLst>
        </xdr:cNvPr>
        <xdr:cNvSpPr txBox="1"/>
      </xdr:nvSpPr>
      <xdr:spPr>
        <a:xfrm>
          <a:off x="2844800" y="1158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254</xdr:rowOff>
    </xdr:from>
    <xdr:to>
      <xdr:col>11</xdr:col>
      <xdr:colOff>82550</xdr:colOff>
      <xdr:row>67</xdr:row>
      <xdr:rowOff>101854</xdr:rowOff>
    </xdr:to>
    <xdr:sp macro="" textlink="">
      <xdr:nvSpPr>
        <xdr:cNvPr id="157" name="楕円 156">
          <a:extLst>
            <a:ext uri="{FF2B5EF4-FFF2-40B4-BE49-F238E27FC236}">
              <a16:creationId xmlns:a16="http://schemas.microsoft.com/office/drawing/2014/main" id="{A3FF22B8-7D5F-47EA-A316-7EC8A85E6D52}"/>
            </a:ext>
          </a:extLst>
        </xdr:cNvPr>
        <xdr:cNvSpPr/>
      </xdr:nvSpPr>
      <xdr:spPr>
        <a:xfrm>
          <a:off x="2286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86631</xdr:rowOff>
    </xdr:from>
    <xdr:ext cx="762000" cy="259045"/>
    <xdr:sp macro="" textlink="">
      <xdr:nvSpPr>
        <xdr:cNvPr id="158" name="テキスト ボックス 157">
          <a:extLst>
            <a:ext uri="{FF2B5EF4-FFF2-40B4-BE49-F238E27FC236}">
              <a16:creationId xmlns:a16="http://schemas.microsoft.com/office/drawing/2014/main" id="{0190441D-E529-4D65-8EDA-89C096C87125}"/>
            </a:ext>
          </a:extLst>
        </xdr:cNvPr>
        <xdr:cNvSpPr txBox="1"/>
      </xdr:nvSpPr>
      <xdr:spPr>
        <a:xfrm>
          <a:off x="1955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128270</xdr:rowOff>
    </xdr:from>
    <xdr:to>
      <xdr:col>7</xdr:col>
      <xdr:colOff>31750</xdr:colOff>
      <xdr:row>67</xdr:row>
      <xdr:rowOff>58420</xdr:rowOff>
    </xdr:to>
    <xdr:sp macro="" textlink="">
      <xdr:nvSpPr>
        <xdr:cNvPr id="159" name="楕円 158">
          <a:extLst>
            <a:ext uri="{FF2B5EF4-FFF2-40B4-BE49-F238E27FC236}">
              <a16:creationId xmlns:a16="http://schemas.microsoft.com/office/drawing/2014/main" id="{35C963FA-C9D6-4D82-AF52-C31A9C2189ED}"/>
            </a:ext>
          </a:extLst>
        </xdr:cNvPr>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43197</xdr:rowOff>
    </xdr:from>
    <xdr:ext cx="762000" cy="259045"/>
    <xdr:sp macro="" textlink="">
      <xdr:nvSpPr>
        <xdr:cNvPr id="160" name="テキスト ボックス 159">
          <a:extLst>
            <a:ext uri="{FF2B5EF4-FFF2-40B4-BE49-F238E27FC236}">
              <a16:creationId xmlns:a16="http://schemas.microsoft.com/office/drawing/2014/main" id="{45DC36EB-FF43-4605-9F4B-41A7D3C8FC36}"/>
            </a:ext>
          </a:extLst>
        </xdr:cNvPr>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090BD21-2F75-41CC-8D37-3923A42AC53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6E69D34-E187-4934-847B-29655F58172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312FC68-BABA-462A-84A1-5D013940604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2B0D908-69D2-4B7A-A488-9BCB1F26F81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A6E6282B-FFC2-4BEE-860D-96372B4FC2C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ECE2B369-D9F5-423B-8F4E-CDF46F3E393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99D10AF2-A234-49CF-B407-18710192451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44B9ECC-C23D-4DF9-8077-AD1462755B1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41520F48-768D-4586-848F-315F5493605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BDBD2BD-EACD-40CF-9E1A-B7B6D877FE6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9BD6463-775E-4A21-8E09-4680159078E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2B868A7-2729-440D-BA7F-E2D48610F88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B7DDBFE-E7C5-4222-956B-0A4E8D891A8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人当たり職員数は類似団体内平均値とほぼ同水準であり、ラスパイレス指数は類似団体内平均値を下回っている。今後も職員数の適正管理、人件費の総額抑制に努める。</a:t>
          </a:r>
        </a:p>
        <a:p>
          <a:r>
            <a:rPr kumimoji="1" lang="ja-JP" altLang="en-US" sz="1300">
              <a:latin typeface="ＭＳ Ｐゴシック" panose="020B0600070205080204" pitchFamily="50" charset="-128"/>
              <a:ea typeface="ＭＳ Ｐゴシック" panose="020B0600070205080204" pitchFamily="50" charset="-128"/>
            </a:rPr>
            <a:t>　物件費については、経常収支比率においても類似団体内平均値を下回っており、効率的な手法での業務遂行に努め、今後も物件費の総額抑制に取り組んでいく。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FE346341-8E82-46C7-9B91-0B3E67E9B7D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53D60E1E-E499-4162-8501-88A931FFA4C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D97B44A-FDC2-4286-9468-BD4E0E92577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5F73A4CC-4EF0-493F-930B-AB1C4177CD1C}"/>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D1FD5969-54D9-4C85-9FC7-90D96CAFD47D}"/>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6D30D5A9-7C29-440B-9BE4-A6EB4B5458E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5BAFAD6B-3290-49B6-A351-528AE7723E4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E8464149-4D3D-48D3-960F-E79565BC1B7D}"/>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FAF57CAD-CA15-42DB-83CA-C6DC04F284F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FA67F6D5-41EB-495A-B35D-71DE42605BA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2187777F-C592-473B-9F61-7BB325FAE67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9D0B0930-5C7F-4955-91A1-525F0BE5637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32FCDDA9-DEC9-4A7A-B995-B80AC49CAFD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2CEEA6F3-DE17-4B7B-8392-A4F1D89E8E0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2AF888B-5027-4ED4-B19E-09A5C927A67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C1272D95-F94B-46E5-AFBB-AB95F80549E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5B253267-0E63-48BB-B399-82FF3D5BD9A6}"/>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615AA3CB-5948-4E3E-A210-B3F31A46B883}"/>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92D94AE5-EE0C-4BF8-BD62-8FCD074131F4}"/>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B5E8BDD6-A9A0-4E42-9BBD-57FB60D9EFC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7868D6F5-B142-47F8-845A-C93FF63A7991}"/>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2566</xdr:rowOff>
    </xdr:from>
    <xdr:to>
      <xdr:col>23</xdr:col>
      <xdr:colOff>133350</xdr:colOff>
      <xdr:row>84</xdr:row>
      <xdr:rowOff>4671</xdr:rowOff>
    </xdr:to>
    <xdr:cxnSp macro="">
      <xdr:nvCxnSpPr>
        <xdr:cNvPr id="195" name="直線コネクタ 194">
          <a:extLst>
            <a:ext uri="{FF2B5EF4-FFF2-40B4-BE49-F238E27FC236}">
              <a16:creationId xmlns:a16="http://schemas.microsoft.com/office/drawing/2014/main" id="{02143343-EDF4-4E12-B5F8-295759192852}"/>
            </a:ext>
          </a:extLst>
        </xdr:cNvPr>
        <xdr:cNvCxnSpPr/>
      </xdr:nvCxnSpPr>
      <xdr:spPr>
        <a:xfrm>
          <a:off x="4114800" y="14232916"/>
          <a:ext cx="838200" cy="17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8502789E-E38B-437B-B066-CDA6F4E59399}"/>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2BFF460F-A84D-499D-AB5F-CB8C28D41F7E}"/>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112551</xdr:rowOff>
    </xdr:from>
    <xdr:to>
      <xdr:col>19</xdr:col>
      <xdr:colOff>133350</xdr:colOff>
      <xdr:row>83</xdr:row>
      <xdr:rowOff>2566</xdr:rowOff>
    </xdr:to>
    <xdr:cxnSp macro="">
      <xdr:nvCxnSpPr>
        <xdr:cNvPr id="198" name="直線コネクタ 197">
          <a:extLst>
            <a:ext uri="{FF2B5EF4-FFF2-40B4-BE49-F238E27FC236}">
              <a16:creationId xmlns:a16="http://schemas.microsoft.com/office/drawing/2014/main" id="{5BD949B1-7633-48CF-823C-FCD56F74DF4E}"/>
            </a:ext>
          </a:extLst>
        </xdr:cNvPr>
        <xdr:cNvCxnSpPr/>
      </xdr:nvCxnSpPr>
      <xdr:spPr>
        <a:xfrm>
          <a:off x="3225800" y="14000001"/>
          <a:ext cx="889000" cy="2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1E34E658-971A-4838-897E-388FC42E134C}"/>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C546AE74-03BB-4CB1-8B39-2F20152BD286}"/>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138737</xdr:rowOff>
    </xdr:from>
    <xdr:to>
      <xdr:col>15</xdr:col>
      <xdr:colOff>82550</xdr:colOff>
      <xdr:row>81</xdr:row>
      <xdr:rowOff>112551</xdr:rowOff>
    </xdr:to>
    <xdr:cxnSp macro="">
      <xdr:nvCxnSpPr>
        <xdr:cNvPr id="201" name="直線コネクタ 200">
          <a:extLst>
            <a:ext uri="{FF2B5EF4-FFF2-40B4-BE49-F238E27FC236}">
              <a16:creationId xmlns:a16="http://schemas.microsoft.com/office/drawing/2014/main" id="{6AC3DCF0-47A6-41BE-8A73-29DE7E918725}"/>
            </a:ext>
          </a:extLst>
        </xdr:cNvPr>
        <xdr:cNvCxnSpPr/>
      </xdr:nvCxnSpPr>
      <xdr:spPr>
        <a:xfrm>
          <a:off x="2336800" y="13854737"/>
          <a:ext cx="889000" cy="1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58A016A1-547E-42C6-93B5-5D816578199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BF10D36-EF70-4129-933E-1482DD45E034}"/>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75236</xdr:rowOff>
    </xdr:from>
    <xdr:to>
      <xdr:col>11</xdr:col>
      <xdr:colOff>31750</xdr:colOff>
      <xdr:row>80</xdr:row>
      <xdr:rowOff>138737</xdr:rowOff>
    </xdr:to>
    <xdr:cxnSp macro="">
      <xdr:nvCxnSpPr>
        <xdr:cNvPr id="204" name="直線コネクタ 203">
          <a:extLst>
            <a:ext uri="{FF2B5EF4-FFF2-40B4-BE49-F238E27FC236}">
              <a16:creationId xmlns:a16="http://schemas.microsoft.com/office/drawing/2014/main" id="{B221B619-056F-41DE-BD1A-98B77264FE7A}"/>
            </a:ext>
          </a:extLst>
        </xdr:cNvPr>
        <xdr:cNvCxnSpPr/>
      </xdr:nvCxnSpPr>
      <xdr:spPr>
        <a:xfrm>
          <a:off x="1447800" y="13791236"/>
          <a:ext cx="889000" cy="6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803ABBAF-E7F0-430E-B8BC-E95BE647B5FB}"/>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345DAC9E-785F-4FDD-9F61-5F410492187C}"/>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30E4D7E8-F507-48AB-B11A-9ABC8FE7C096}"/>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86BB818E-59FE-4E90-91F6-8F4906AF164F}"/>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05B09F6-D273-4FBA-9AFC-C7FD28096D3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A68B4FD-5580-44AA-B705-F2EC7B02983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39E4A11-A0FC-44D4-9638-B6167AE296F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5F7FFAE-A928-4683-B22F-F17C0119521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8A26148-3BA2-49B0-B63C-70FC060EE4C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125321</xdr:rowOff>
    </xdr:from>
    <xdr:to>
      <xdr:col>23</xdr:col>
      <xdr:colOff>184150</xdr:colOff>
      <xdr:row>84</xdr:row>
      <xdr:rowOff>55471</xdr:rowOff>
    </xdr:to>
    <xdr:sp macro="" textlink="">
      <xdr:nvSpPr>
        <xdr:cNvPr id="214" name="楕円 213">
          <a:extLst>
            <a:ext uri="{FF2B5EF4-FFF2-40B4-BE49-F238E27FC236}">
              <a16:creationId xmlns:a16="http://schemas.microsoft.com/office/drawing/2014/main" id="{9154BCAE-5798-4128-9706-6AAEC92D3AF8}"/>
            </a:ext>
          </a:extLst>
        </xdr:cNvPr>
        <xdr:cNvSpPr/>
      </xdr:nvSpPr>
      <xdr:spPr>
        <a:xfrm>
          <a:off x="4902200" y="143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141848</xdr:rowOff>
    </xdr:from>
    <xdr:ext cx="762000" cy="259045"/>
    <xdr:sp macro="" textlink="">
      <xdr:nvSpPr>
        <xdr:cNvPr id="215" name="人件費・物件費等の状況該当値テキスト">
          <a:extLst>
            <a:ext uri="{FF2B5EF4-FFF2-40B4-BE49-F238E27FC236}">
              <a16:creationId xmlns:a16="http://schemas.microsoft.com/office/drawing/2014/main" id="{3F8FC607-80C9-47B4-8533-84784DC1A7F1}"/>
            </a:ext>
          </a:extLst>
        </xdr:cNvPr>
        <xdr:cNvSpPr txBox="1"/>
      </xdr:nvSpPr>
      <xdr:spPr>
        <a:xfrm>
          <a:off x="5041900" y="1420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123216</xdr:rowOff>
    </xdr:from>
    <xdr:to>
      <xdr:col>19</xdr:col>
      <xdr:colOff>184150</xdr:colOff>
      <xdr:row>83</xdr:row>
      <xdr:rowOff>53366</xdr:rowOff>
    </xdr:to>
    <xdr:sp macro="" textlink="">
      <xdr:nvSpPr>
        <xdr:cNvPr id="216" name="楕円 215">
          <a:extLst>
            <a:ext uri="{FF2B5EF4-FFF2-40B4-BE49-F238E27FC236}">
              <a16:creationId xmlns:a16="http://schemas.microsoft.com/office/drawing/2014/main" id="{0469B422-1D57-48F2-8986-99F22CDF037E}"/>
            </a:ext>
          </a:extLst>
        </xdr:cNvPr>
        <xdr:cNvSpPr/>
      </xdr:nvSpPr>
      <xdr:spPr>
        <a:xfrm>
          <a:off x="4064000" y="141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63543</xdr:rowOff>
    </xdr:from>
    <xdr:ext cx="736600" cy="259045"/>
    <xdr:sp macro="" textlink="">
      <xdr:nvSpPr>
        <xdr:cNvPr id="217" name="テキスト ボックス 216">
          <a:extLst>
            <a:ext uri="{FF2B5EF4-FFF2-40B4-BE49-F238E27FC236}">
              <a16:creationId xmlns:a16="http://schemas.microsoft.com/office/drawing/2014/main" id="{09656ABA-9EAD-4628-9C8A-D71619F8E885}"/>
            </a:ext>
          </a:extLst>
        </xdr:cNvPr>
        <xdr:cNvSpPr txBox="1"/>
      </xdr:nvSpPr>
      <xdr:spPr>
        <a:xfrm>
          <a:off x="3733800" y="1395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61751</xdr:rowOff>
    </xdr:from>
    <xdr:to>
      <xdr:col>15</xdr:col>
      <xdr:colOff>133350</xdr:colOff>
      <xdr:row>81</xdr:row>
      <xdr:rowOff>163351</xdr:rowOff>
    </xdr:to>
    <xdr:sp macro="" textlink="">
      <xdr:nvSpPr>
        <xdr:cNvPr id="218" name="楕円 217">
          <a:extLst>
            <a:ext uri="{FF2B5EF4-FFF2-40B4-BE49-F238E27FC236}">
              <a16:creationId xmlns:a16="http://schemas.microsoft.com/office/drawing/2014/main" id="{9C64AD3F-E223-4842-91F8-159FB4D8EE45}"/>
            </a:ext>
          </a:extLst>
        </xdr:cNvPr>
        <xdr:cNvSpPr/>
      </xdr:nvSpPr>
      <xdr:spPr>
        <a:xfrm>
          <a:off x="3175000" y="139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2078</xdr:rowOff>
    </xdr:from>
    <xdr:ext cx="762000" cy="259045"/>
    <xdr:sp macro="" textlink="">
      <xdr:nvSpPr>
        <xdr:cNvPr id="219" name="テキスト ボックス 218">
          <a:extLst>
            <a:ext uri="{FF2B5EF4-FFF2-40B4-BE49-F238E27FC236}">
              <a16:creationId xmlns:a16="http://schemas.microsoft.com/office/drawing/2014/main" id="{3D5FB8A6-3342-4D52-A851-424DDB5A1ED7}"/>
            </a:ext>
          </a:extLst>
        </xdr:cNvPr>
        <xdr:cNvSpPr txBox="1"/>
      </xdr:nvSpPr>
      <xdr:spPr>
        <a:xfrm>
          <a:off x="2844800" y="1371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87937</xdr:rowOff>
    </xdr:from>
    <xdr:to>
      <xdr:col>11</xdr:col>
      <xdr:colOff>82550</xdr:colOff>
      <xdr:row>81</xdr:row>
      <xdr:rowOff>18087</xdr:rowOff>
    </xdr:to>
    <xdr:sp macro="" textlink="">
      <xdr:nvSpPr>
        <xdr:cNvPr id="220" name="楕円 219">
          <a:extLst>
            <a:ext uri="{FF2B5EF4-FFF2-40B4-BE49-F238E27FC236}">
              <a16:creationId xmlns:a16="http://schemas.microsoft.com/office/drawing/2014/main" id="{483D9D27-0FE7-4573-B941-043AF6DE9B28}"/>
            </a:ext>
          </a:extLst>
        </xdr:cNvPr>
        <xdr:cNvSpPr/>
      </xdr:nvSpPr>
      <xdr:spPr>
        <a:xfrm>
          <a:off x="2286000" y="138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28264</xdr:rowOff>
    </xdr:from>
    <xdr:ext cx="762000" cy="259045"/>
    <xdr:sp macro="" textlink="">
      <xdr:nvSpPr>
        <xdr:cNvPr id="221" name="テキスト ボックス 220">
          <a:extLst>
            <a:ext uri="{FF2B5EF4-FFF2-40B4-BE49-F238E27FC236}">
              <a16:creationId xmlns:a16="http://schemas.microsoft.com/office/drawing/2014/main" id="{7FB0DC43-F4A1-40F2-8023-EC9990E5C2FA}"/>
            </a:ext>
          </a:extLst>
        </xdr:cNvPr>
        <xdr:cNvSpPr txBox="1"/>
      </xdr:nvSpPr>
      <xdr:spPr>
        <a:xfrm>
          <a:off x="1955800" y="1357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24436</xdr:rowOff>
    </xdr:from>
    <xdr:to>
      <xdr:col>7</xdr:col>
      <xdr:colOff>31750</xdr:colOff>
      <xdr:row>80</xdr:row>
      <xdr:rowOff>126036</xdr:rowOff>
    </xdr:to>
    <xdr:sp macro="" textlink="">
      <xdr:nvSpPr>
        <xdr:cNvPr id="222" name="楕円 221">
          <a:extLst>
            <a:ext uri="{FF2B5EF4-FFF2-40B4-BE49-F238E27FC236}">
              <a16:creationId xmlns:a16="http://schemas.microsoft.com/office/drawing/2014/main" id="{1D2C45CD-BDB9-4C3C-AB74-B0F9B1631683}"/>
            </a:ext>
          </a:extLst>
        </xdr:cNvPr>
        <xdr:cNvSpPr/>
      </xdr:nvSpPr>
      <xdr:spPr>
        <a:xfrm>
          <a:off x="1397000" y="137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136213</xdr:rowOff>
    </xdr:from>
    <xdr:ext cx="762000" cy="259045"/>
    <xdr:sp macro="" textlink="">
      <xdr:nvSpPr>
        <xdr:cNvPr id="223" name="テキスト ボックス 222">
          <a:extLst>
            <a:ext uri="{FF2B5EF4-FFF2-40B4-BE49-F238E27FC236}">
              <a16:creationId xmlns:a16="http://schemas.microsoft.com/office/drawing/2014/main" id="{089C44BF-3F68-4AF4-83E0-344F236E6739}"/>
            </a:ext>
          </a:extLst>
        </xdr:cNvPr>
        <xdr:cNvSpPr txBox="1"/>
      </xdr:nvSpPr>
      <xdr:spPr>
        <a:xfrm>
          <a:off x="1066800" y="135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E2EDA9E6-4D94-4C34-83BA-B523AA750CB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D4DF19B6-1C07-40EF-9141-079A19CF4CD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C58317A2-3339-4A2D-9614-33A9DE11DDA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F0B4ECA0-7525-41E0-B6FF-F3690FD59A8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586C0E1B-BC83-4FB8-9C4C-24176D6AEE0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EEA49362-A10D-4375-9A70-84C2A11B498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23F2E842-60FA-4800-8A27-3B30DAFB147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E591A0D4-CC9E-4CB6-B617-FB032191573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4C37ABF6-27ED-4539-8346-C6DFBED5A0E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7EB6351A-3506-459C-B029-8B6FB5599B0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C9F664F-5261-46A9-8FEA-AB4BCE80ED9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A8C2C576-8E01-4237-9C17-5D1EC4823CF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16852021-5EAF-480A-BB03-7AC0FC51A44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ラスパイレス指数の中長期的な上昇の抑制を図るべく給与水準の見直しを実施したことにより、同年以後におけるラスパイレス指数は同年前と比べて低い水準が続いている。引き続き、今後見込まれる定年年齢の引上げその他の様々な状況がラスパイレス指数の推移に与える影響を注視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D7166AB2-AFF4-4DEB-B37C-6840ACE934B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71A83E59-2E70-4020-BABC-42B89225D33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8C01311A-EA50-4B8C-A7FA-B605FD78A15D}"/>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562E8076-B968-4E56-B095-ABA17ECE7A8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33B1CD69-6F2B-4893-98F3-2BC3E817491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3092639D-B3D5-4D8D-A990-B96BA3E3A2B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3BBF6F5C-88D2-4BFA-A0F5-0BFCC87D7AC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22E631E2-9577-4130-B392-FF7E78E3050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8F623F4B-F762-4520-85E9-716B05015B1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F36CC58D-77AC-4F48-AE11-BAA021F07574}"/>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CA982628-70F6-4D62-9F6B-D8D0D23F5772}"/>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442AADFC-43F8-460C-9D71-3EAD7EBD3F97}"/>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46BDAC53-9767-4B32-9527-69BD2BD35C59}"/>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21BF49F1-F2C9-41EA-86C9-8E5AC14FB9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7A232A8-5C7A-4366-AF80-FD6D6F0C45A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1E2066DC-457C-43BE-9937-F5E04CE249A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9C0DD15D-CF93-4BF3-9C07-0BCCC5DA29E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C7FF7132-C356-4632-811C-9856F53F6A95}"/>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EEC344E3-3A96-4932-8D58-B64C7A018742}"/>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4B40E127-EFA5-4CA7-9D7D-CA69BEED4B33}"/>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72DE9F05-4E16-45B6-BFB9-E7D4ED47C289}"/>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FF517EA0-DE37-4ECB-8ADD-6DF873B48635}"/>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20396FBF-FA02-4A70-93F1-64025C3184B3}"/>
            </a:ext>
          </a:extLst>
        </xdr:cNvPr>
        <xdr:cNvCxnSpPr/>
      </xdr:nvCxnSpPr>
      <xdr:spPr>
        <a:xfrm flipV="1">
          <a:off x="16179800" y="144843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E6247375-679A-485E-81B7-66017621EADC}"/>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CC8AAD37-11BE-466A-8C0F-54E768270718}"/>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2" name="直線コネクタ 261">
          <a:extLst>
            <a:ext uri="{FF2B5EF4-FFF2-40B4-BE49-F238E27FC236}">
              <a16:creationId xmlns:a16="http://schemas.microsoft.com/office/drawing/2014/main" id="{512F4232-97BC-447B-8529-0ECC2632DEFC}"/>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846D3419-2767-4D01-A21C-D74E9BE025E7}"/>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9E49F4C7-08E3-40BE-8139-83B64C0DB097}"/>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5" name="直線コネクタ 264">
          <a:extLst>
            <a:ext uri="{FF2B5EF4-FFF2-40B4-BE49-F238E27FC236}">
              <a16:creationId xmlns:a16="http://schemas.microsoft.com/office/drawing/2014/main" id="{E8FF2B47-6902-4DB0-9576-9E064739888A}"/>
            </a:ext>
          </a:extLst>
        </xdr:cNvPr>
        <xdr:cNvCxnSpPr/>
      </xdr:nvCxnSpPr>
      <xdr:spPr>
        <a:xfrm>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1A8C6FC6-652F-4DDD-884C-DF44379B6AC7}"/>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D6A6EE72-4F18-4683-B39A-2040F18EA5DC}"/>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3647A42D-69BB-458D-9131-9F5FCA1C661A}"/>
            </a:ext>
          </a:extLst>
        </xdr:cNvPr>
        <xdr:cNvCxnSpPr/>
      </xdr:nvCxnSpPr>
      <xdr:spPr>
        <a:xfrm flipV="1">
          <a:off x="13512800" y="145877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1605060-4AD8-44CC-8ECC-329F81557FF2}"/>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F4D7178F-CEC6-43C0-B752-06B0AF4A6F4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a:extLst>
            <a:ext uri="{FF2B5EF4-FFF2-40B4-BE49-F238E27FC236}">
              <a16:creationId xmlns:a16="http://schemas.microsoft.com/office/drawing/2014/main" id="{F3C96C38-8E25-4765-82D6-BB2BC2F2F352}"/>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C25C38FF-909D-4723-9F07-B5ECCD277401}"/>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D886619-26FC-4145-AC03-12CD7B76E0F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FD3071F-0CBF-41A4-A4DA-6789A60C7C9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3B5CEEC-1D40-44F7-8A70-3F78FB955EC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5E78916-93B2-4751-9AB1-CC221D670C4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890930B-779B-402A-965B-DDB351AB8C7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8" name="楕円 277">
          <a:extLst>
            <a:ext uri="{FF2B5EF4-FFF2-40B4-BE49-F238E27FC236}">
              <a16:creationId xmlns:a16="http://schemas.microsoft.com/office/drawing/2014/main" id="{4E9444FE-EC60-4896-9515-66E8C3E03B47}"/>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9" name="給与水準   （国との比較）該当値テキスト">
          <a:extLst>
            <a:ext uri="{FF2B5EF4-FFF2-40B4-BE49-F238E27FC236}">
              <a16:creationId xmlns:a16="http://schemas.microsoft.com/office/drawing/2014/main" id="{617D82E9-33A1-4676-BE0A-68D30A5C40FB}"/>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EA87D212-2E91-4B3C-B3E2-797DDF39CD0B}"/>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250FF1C6-7E56-4A99-A941-9291623DF17B}"/>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a:extLst>
            <a:ext uri="{FF2B5EF4-FFF2-40B4-BE49-F238E27FC236}">
              <a16:creationId xmlns:a16="http://schemas.microsoft.com/office/drawing/2014/main" id="{36B9960A-867E-42A1-A83C-F75EEF758DDE}"/>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75CEC566-7D4D-403B-8761-401F2747F3CE}"/>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a:extLst>
            <a:ext uri="{FF2B5EF4-FFF2-40B4-BE49-F238E27FC236}">
              <a16:creationId xmlns:a16="http://schemas.microsoft.com/office/drawing/2014/main" id="{A9464C62-63E5-4A79-B7CD-B25FD7D54EA4}"/>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EF8F13A7-0616-4192-93DE-11537FA0875D}"/>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9175CD2C-8037-48D0-B321-5AE1803EBE61}"/>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C06DDF71-A0CF-415F-A8F9-D6D03D06A076}"/>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27E2E22F-E41A-4A40-A7A7-E563FDF623B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DFE92CAB-A651-4A45-90A4-7359D1C70F0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EE7A3926-EF7A-4828-8AEB-33129C2615F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2AB0DFAD-FAB4-445E-B2EB-C1C9947697B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6DB557F4-17FD-4F95-B338-6AD590A201C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DAA44AB4-DFB0-42A5-A82B-613F6ACA15C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E2BAF3CC-BABB-4816-968C-B9346CE45FC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4543B2EE-F2F6-4905-9C6E-531C33190E4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C2D2FDE9-70EE-4345-B234-4B5F9D2E284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6D2EE6A8-1CF8-4EB6-A699-ADFD6F6FA29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727DA7C6-FAFC-4AF6-A510-E49086EEE9C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CED9730F-27A0-4517-A6EA-A65BFC36D93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9BF648F7-2434-4132-975C-4A850EBAFA8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やお改革プラン」に基づき、適正な定員管理を図ることにより、全国平均を下回り、類似団体内平均値とほぼ同数となっている。今後も引き続き、効率的な組織体制の構築に向けて、職員数の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C572C778-F71A-4DB2-8C82-D5FA9F886FD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CCB17B2E-CBBB-478B-96ED-F4CC4E01B1E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BC45BEF-A2AE-4836-94BC-B4BF8206275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99255901-AF14-4766-9456-8BC1D5CD124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62FD31FC-0A48-41AB-AA54-63119C8E09BC}"/>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641D0E22-FFC3-41F0-9799-827F436C462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2F088714-47E6-4028-90AA-FAD3C5BD1D6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BF026FD4-E32F-4DC1-BFBE-39939077D2A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D341FF86-D974-4A09-A88D-DC8FE50374D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8CB2F55D-B6FE-4110-8BDA-61FE45CB7922}"/>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ABED3A54-3541-4132-932A-0CE791DD7C7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D41BF0A7-F2CA-406D-B1BE-F2005264C96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EB62E23-897D-42A4-A928-34E3BB6B7DD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73A0B6A4-C150-4D74-8A75-32FB61F9B76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7C379818-787E-4575-92AB-6E119E96F46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8DFCDC20-951C-403A-BDC5-FB86B760836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E53DA420-B38C-452E-B7AD-0BE456364168}"/>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BE9F61BF-9A1E-41E9-A44A-A3E6E5365197}"/>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753A9A17-EA8B-4F37-B742-985B39B38F21}"/>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8651B77D-B2FD-46DA-BE22-B8F1DDD496A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DAACACB3-75D7-437A-BA02-DA13F8239D14}"/>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147531</xdr:rowOff>
    </xdr:from>
    <xdr:to>
      <xdr:col>81</xdr:col>
      <xdr:colOff>44450</xdr:colOff>
      <xdr:row>61</xdr:row>
      <xdr:rowOff>147531</xdr:rowOff>
    </xdr:to>
    <xdr:cxnSp macro="">
      <xdr:nvCxnSpPr>
        <xdr:cNvPr id="322" name="直線コネクタ 321">
          <a:extLst>
            <a:ext uri="{FF2B5EF4-FFF2-40B4-BE49-F238E27FC236}">
              <a16:creationId xmlns:a16="http://schemas.microsoft.com/office/drawing/2014/main" id="{967F1100-6F46-40EA-89AD-D706C64DD931}"/>
            </a:ext>
          </a:extLst>
        </xdr:cNvPr>
        <xdr:cNvCxnSpPr/>
      </xdr:nvCxnSpPr>
      <xdr:spPr>
        <a:xfrm>
          <a:off x="16179800" y="10605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98399794-605A-4D09-A27F-113D0B6E21F6}"/>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15BF4A7C-09C5-4371-B513-06F9114457A4}"/>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147531</xdr:rowOff>
    </xdr:to>
    <xdr:cxnSp macro="">
      <xdr:nvCxnSpPr>
        <xdr:cNvPr id="325" name="直線コネクタ 324">
          <a:extLst>
            <a:ext uri="{FF2B5EF4-FFF2-40B4-BE49-F238E27FC236}">
              <a16:creationId xmlns:a16="http://schemas.microsoft.com/office/drawing/2014/main" id="{42302F8D-71C6-459E-8A20-585C8239614C}"/>
            </a:ext>
          </a:extLst>
        </xdr:cNvPr>
        <xdr:cNvCxnSpPr/>
      </xdr:nvCxnSpPr>
      <xdr:spPr>
        <a:xfrm>
          <a:off x="15290800" y="1058989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B09EDB9E-FAB3-45D5-8897-8F5F5E0319E3}"/>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7C76438B-CE98-41BB-904F-2A12E31B26CF}"/>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127423</xdr:rowOff>
    </xdr:from>
    <xdr:to>
      <xdr:col>72</xdr:col>
      <xdr:colOff>203200</xdr:colOff>
      <xdr:row>61</xdr:row>
      <xdr:rowOff>131445</xdr:rowOff>
    </xdr:to>
    <xdr:cxnSp macro="">
      <xdr:nvCxnSpPr>
        <xdr:cNvPr id="328" name="直線コネクタ 327">
          <a:extLst>
            <a:ext uri="{FF2B5EF4-FFF2-40B4-BE49-F238E27FC236}">
              <a16:creationId xmlns:a16="http://schemas.microsoft.com/office/drawing/2014/main" id="{B65D3EC7-CD9B-43DD-BAC2-011A84A0145A}"/>
            </a:ext>
          </a:extLst>
        </xdr:cNvPr>
        <xdr:cNvCxnSpPr/>
      </xdr:nvCxnSpPr>
      <xdr:spPr>
        <a:xfrm>
          <a:off x="14401800" y="105858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403A34FE-766D-4FB1-8935-6C88D84DCD92}"/>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7B66A89E-658F-465D-A593-5D785567EFC7}"/>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115358</xdr:rowOff>
    </xdr:from>
    <xdr:to>
      <xdr:col>68</xdr:col>
      <xdr:colOff>152400</xdr:colOff>
      <xdr:row>61</xdr:row>
      <xdr:rowOff>127423</xdr:rowOff>
    </xdr:to>
    <xdr:cxnSp macro="">
      <xdr:nvCxnSpPr>
        <xdr:cNvPr id="331" name="直線コネクタ 330">
          <a:extLst>
            <a:ext uri="{FF2B5EF4-FFF2-40B4-BE49-F238E27FC236}">
              <a16:creationId xmlns:a16="http://schemas.microsoft.com/office/drawing/2014/main" id="{2EC707A9-B529-4E00-BAD1-6E850779FCFD}"/>
            </a:ext>
          </a:extLst>
        </xdr:cNvPr>
        <xdr:cNvCxnSpPr/>
      </xdr:nvCxnSpPr>
      <xdr:spPr>
        <a:xfrm>
          <a:off x="13512800" y="105738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B1EA1F29-27DC-4542-AD6A-2FC233872AD3}"/>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BE980696-43F7-4F78-A88D-460723B26C5D}"/>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A3E5F95B-FBE3-46C9-A087-B5BB92CE07B9}"/>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344EED0B-0BF0-44E2-AD9E-D661D9BC7128}"/>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4F6967B-50F1-48BB-B32E-3849890942B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4FE5BC1-5510-4412-B8BD-ABF1E45954A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C79E1EB-0879-4160-86A8-6FF777E2A17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646FA45-3328-47B2-8549-F316BE99B88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F242D2C-C458-4554-86B4-0478D65DAAE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96731</xdr:rowOff>
    </xdr:from>
    <xdr:to>
      <xdr:col>81</xdr:col>
      <xdr:colOff>95250</xdr:colOff>
      <xdr:row>62</xdr:row>
      <xdr:rowOff>26881</xdr:rowOff>
    </xdr:to>
    <xdr:sp macro="" textlink="">
      <xdr:nvSpPr>
        <xdr:cNvPr id="341" name="楕円 340">
          <a:extLst>
            <a:ext uri="{FF2B5EF4-FFF2-40B4-BE49-F238E27FC236}">
              <a16:creationId xmlns:a16="http://schemas.microsoft.com/office/drawing/2014/main" id="{B8B3D558-8BA7-4342-8A53-D93B38E9C793}"/>
            </a:ext>
          </a:extLst>
        </xdr:cNvPr>
        <xdr:cNvSpPr/>
      </xdr:nvSpPr>
      <xdr:spPr>
        <a:xfrm>
          <a:off x="169672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68808</xdr:rowOff>
    </xdr:from>
    <xdr:ext cx="762000" cy="259045"/>
    <xdr:sp macro="" textlink="">
      <xdr:nvSpPr>
        <xdr:cNvPr id="342" name="定員管理の状況該当値テキスト">
          <a:extLst>
            <a:ext uri="{FF2B5EF4-FFF2-40B4-BE49-F238E27FC236}">
              <a16:creationId xmlns:a16="http://schemas.microsoft.com/office/drawing/2014/main" id="{E1F4AEC4-E82A-4406-ABB7-83BEC19D7064}"/>
            </a:ext>
          </a:extLst>
        </xdr:cNvPr>
        <xdr:cNvSpPr txBox="1"/>
      </xdr:nvSpPr>
      <xdr:spPr>
        <a:xfrm>
          <a:off x="17106900" y="1052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96731</xdr:rowOff>
    </xdr:from>
    <xdr:to>
      <xdr:col>77</xdr:col>
      <xdr:colOff>95250</xdr:colOff>
      <xdr:row>62</xdr:row>
      <xdr:rowOff>26881</xdr:rowOff>
    </xdr:to>
    <xdr:sp macro="" textlink="">
      <xdr:nvSpPr>
        <xdr:cNvPr id="343" name="楕円 342">
          <a:extLst>
            <a:ext uri="{FF2B5EF4-FFF2-40B4-BE49-F238E27FC236}">
              <a16:creationId xmlns:a16="http://schemas.microsoft.com/office/drawing/2014/main" id="{7A0A44D1-428C-4BE1-8D68-DF16A718FA16}"/>
            </a:ext>
          </a:extLst>
        </xdr:cNvPr>
        <xdr:cNvSpPr/>
      </xdr:nvSpPr>
      <xdr:spPr>
        <a:xfrm>
          <a:off x="16129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44" name="テキスト ボックス 343">
          <a:extLst>
            <a:ext uri="{FF2B5EF4-FFF2-40B4-BE49-F238E27FC236}">
              <a16:creationId xmlns:a16="http://schemas.microsoft.com/office/drawing/2014/main" id="{C9EBEC7E-0477-46B2-9B87-59B32A3E218F}"/>
            </a:ext>
          </a:extLst>
        </xdr:cNvPr>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5" name="楕円 344">
          <a:extLst>
            <a:ext uri="{FF2B5EF4-FFF2-40B4-BE49-F238E27FC236}">
              <a16:creationId xmlns:a16="http://schemas.microsoft.com/office/drawing/2014/main" id="{53BA10FE-2451-42EB-B7C8-DF9ED4C33DBA}"/>
            </a:ext>
          </a:extLst>
        </xdr:cNvPr>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46" name="テキスト ボックス 345">
          <a:extLst>
            <a:ext uri="{FF2B5EF4-FFF2-40B4-BE49-F238E27FC236}">
              <a16:creationId xmlns:a16="http://schemas.microsoft.com/office/drawing/2014/main" id="{30E991F9-9989-4EF5-BCF2-8E4F3AF22591}"/>
            </a:ext>
          </a:extLst>
        </xdr:cNvPr>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76623</xdr:rowOff>
    </xdr:from>
    <xdr:to>
      <xdr:col>68</xdr:col>
      <xdr:colOff>203200</xdr:colOff>
      <xdr:row>62</xdr:row>
      <xdr:rowOff>6773</xdr:rowOff>
    </xdr:to>
    <xdr:sp macro="" textlink="">
      <xdr:nvSpPr>
        <xdr:cNvPr id="347" name="楕円 346">
          <a:extLst>
            <a:ext uri="{FF2B5EF4-FFF2-40B4-BE49-F238E27FC236}">
              <a16:creationId xmlns:a16="http://schemas.microsoft.com/office/drawing/2014/main" id="{6622DB59-4CF1-4489-BA0B-8494801297A0}"/>
            </a:ext>
          </a:extLst>
        </xdr:cNvPr>
        <xdr:cNvSpPr/>
      </xdr:nvSpPr>
      <xdr:spPr>
        <a:xfrm>
          <a:off x="14351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48" name="テキスト ボックス 347">
          <a:extLst>
            <a:ext uri="{FF2B5EF4-FFF2-40B4-BE49-F238E27FC236}">
              <a16:creationId xmlns:a16="http://schemas.microsoft.com/office/drawing/2014/main" id="{2B688EC1-AE57-4982-A400-76B3D0B621E6}"/>
            </a:ext>
          </a:extLst>
        </xdr:cNvPr>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64558</xdr:rowOff>
    </xdr:from>
    <xdr:to>
      <xdr:col>64</xdr:col>
      <xdr:colOff>152400</xdr:colOff>
      <xdr:row>61</xdr:row>
      <xdr:rowOff>166158</xdr:rowOff>
    </xdr:to>
    <xdr:sp macro="" textlink="">
      <xdr:nvSpPr>
        <xdr:cNvPr id="349" name="楕円 348">
          <a:extLst>
            <a:ext uri="{FF2B5EF4-FFF2-40B4-BE49-F238E27FC236}">
              <a16:creationId xmlns:a16="http://schemas.microsoft.com/office/drawing/2014/main" id="{C8768E66-16B3-4532-BA4A-61BA30097020}"/>
            </a:ext>
          </a:extLst>
        </xdr:cNvPr>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150935</xdr:rowOff>
    </xdr:from>
    <xdr:ext cx="762000" cy="259045"/>
    <xdr:sp macro="" textlink="">
      <xdr:nvSpPr>
        <xdr:cNvPr id="350" name="テキスト ボックス 349">
          <a:extLst>
            <a:ext uri="{FF2B5EF4-FFF2-40B4-BE49-F238E27FC236}">
              <a16:creationId xmlns:a16="http://schemas.microsoft.com/office/drawing/2014/main" id="{E6E98146-6F8C-4950-9CE6-18FE6D66432E}"/>
            </a:ext>
          </a:extLst>
        </xdr:cNvPr>
        <xdr:cNvSpPr txBox="1"/>
      </xdr:nvSpPr>
      <xdr:spPr>
        <a:xfrm>
          <a:off x="13131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5A3EAB0-AFA5-4B60-BC3E-A3B2B58D294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CFF2CCE5-3B79-4F8B-BE84-91BF0A33934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A1FBD2A-A00D-4EC2-B999-D33346ED0F9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534DABB3-37E3-4C60-961B-066B036F3C5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B96C3256-0893-4CDC-9D6B-24ABC31C9A1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5394C52B-741A-4963-93EE-BBC254B68ED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F5B4BE48-F509-4AB8-A136-92C8F44B7B1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6B2878D2-E225-44B5-8354-AF1BF0A5B22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F781B7C9-AF85-4692-837B-7AAB373EA8B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8595ECF2-C373-49D1-90DA-C37F443A035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1E430BF9-1489-4B3E-9CF3-E9EAFCECF93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27BEEA1F-E731-4A10-B4EA-7EF8293AED7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E5284FB4-F3E3-4AE7-A8AE-CBC28D04512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普通交付税額の増加により前年比で改善し、類似団体内平均値を下回っている。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退職手当債の償還が終了することから、今後は元利償還金は減少傾向にあり、実質公債費比率は改善傾向にあるが、将来の財政負担を考慮し、今後も地方債の発行抑制に、公債費の適切な管理に努める。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90003B92-F0F0-47A8-A5AB-7CAC8293553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5331331-30DB-4D41-87F7-EE4BD0BF7E2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38F91E77-09AA-4EC8-9B75-E3F1B51E54B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3523A677-9116-412C-BAFF-63312C3CEA88}"/>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7FC11FE0-006F-4A2E-BD68-E66ADCA4490B}"/>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17B25453-F8FA-44F3-A115-248DCFA9397B}"/>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8F77CF88-D773-41CB-A2F7-7C435FADDC9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1EC2A2D5-71C8-4173-B960-C5D86F0B4122}"/>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4C76E2CE-4B91-46C7-AAD8-B0A0897439F5}"/>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A3DFCBB8-0B47-4F0A-89C3-D9E4786AFB3E}"/>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65C5AD1-DA68-4B3B-966D-545FD859E69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3909B7-24CE-4A95-9470-001A37BBA2B2}"/>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5EECEE6C-E94B-4004-A473-F89E7A7187E6}"/>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A178893B-E405-4E33-8FCF-B732349BBE7A}"/>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1B5FA022-692A-4B98-A157-466A4CDA970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CE364F4B-7BDC-4534-8339-17A07AC1E1B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7B7EA0CD-C138-4D6E-8278-FEA4B5C1AD06}"/>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5610C077-6782-495E-BEA6-324603D5AB93}"/>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BDB7D16F-4012-4454-A893-F05D61199574}"/>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65AC8569-FD9F-4F1F-9C00-1B2B1A89728A}"/>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6CBE5EC6-B1DB-4311-9123-790CA2B9DEE7}"/>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35076</xdr:rowOff>
    </xdr:to>
    <xdr:cxnSp macro="">
      <xdr:nvCxnSpPr>
        <xdr:cNvPr id="385" name="直線コネクタ 384">
          <a:extLst>
            <a:ext uri="{FF2B5EF4-FFF2-40B4-BE49-F238E27FC236}">
              <a16:creationId xmlns:a16="http://schemas.microsoft.com/office/drawing/2014/main" id="{B3D29C35-DB11-4EA0-A27E-04AD8AAC0AB8}"/>
            </a:ext>
          </a:extLst>
        </xdr:cNvPr>
        <xdr:cNvCxnSpPr/>
      </xdr:nvCxnSpPr>
      <xdr:spPr>
        <a:xfrm flipV="1">
          <a:off x="16179800" y="68586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9CD70F7A-30F9-42E8-8DB4-E5B1FA5D5BA2}"/>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38AEAFFB-1F11-430B-B5AA-3FA3A8934FDC}"/>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81038</xdr:rowOff>
    </xdr:to>
    <xdr:cxnSp macro="">
      <xdr:nvCxnSpPr>
        <xdr:cNvPr id="388" name="直線コネクタ 387">
          <a:extLst>
            <a:ext uri="{FF2B5EF4-FFF2-40B4-BE49-F238E27FC236}">
              <a16:creationId xmlns:a16="http://schemas.microsoft.com/office/drawing/2014/main" id="{AA798045-C95A-4F2E-BA15-4A677E64B6AC}"/>
            </a:ext>
          </a:extLst>
        </xdr:cNvPr>
        <xdr:cNvCxnSpPr/>
      </xdr:nvCxnSpPr>
      <xdr:spPr>
        <a:xfrm flipV="1">
          <a:off x="15290800" y="689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E97D3070-C7AE-40C6-9D37-40FB95DDEC7A}"/>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B481F2E9-4C73-41C9-AA40-D7ACA11F7DF1}"/>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41</xdr:row>
      <xdr:rowOff>24493</xdr:rowOff>
    </xdr:to>
    <xdr:cxnSp macro="">
      <xdr:nvCxnSpPr>
        <xdr:cNvPr id="391" name="直線コネクタ 390">
          <a:extLst>
            <a:ext uri="{FF2B5EF4-FFF2-40B4-BE49-F238E27FC236}">
              <a16:creationId xmlns:a16="http://schemas.microsoft.com/office/drawing/2014/main" id="{A2F3931D-F282-4D66-86E8-1E5B8E835740}"/>
            </a:ext>
          </a:extLst>
        </xdr:cNvPr>
        <xdr:cNvCxnSpPr/>
      </xdr:nvCxnSpPr>
      <xdr:spPr>
        <a:xfrm flipV="1">
          <a:off x="14401800" y="69390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E2E91EBF-C5D1-42A2-A91B-E1D08D5214F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44A2B27E-C74D-4C7D-8317-8CBBC2A6AEEA}"/>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104926</xdr:rowOff>
    </xdr:to>
    <xdr:cxnSp macro="">
      <xdr:nvCxnSpPr>
        <xdr:cNvPr id="394" name="直線コネクタ 393">
          <a:extLst>
            <a:ext uri="{FF2B5EF4-FFF2-40B4-BE49-F238E27FC236}">
              <a16:creationId xmlns:a16="http://schemas.microsoft.com/office/drawing/2014/main" id="{10E0A322-2CCB-4DAF-A134-1888F9AE80F5}"/>
            </a:ext>
          </a:extLst>
        </xdr:cNvPr>
        <xdr:cNvCxnSpPr/>
      </xdr:nvCxnSpPr>
      <xdr:spPr>
        <a:xfrm flipV="1">
          <a:off x="13512800" y="705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72724DD-5B4D-4088-9CFF-A1DE29C10E84}"/>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466A5E48-DE5D-4FC4-BE47-832F2753E2ED}"/>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4234561E-50EC-4F84-BF7D-FEE6EDA0EC59}"/>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5315B744-7F11-4791-B715-B869000A04A9}"/>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C5E016D-2332-48C0-A2B4-52CD0F26E5B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AF94467-53F4-4F57-A5B6-859C68388EA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C587541-9624-4D1A-B4F2-497CDEC9B0D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8AFCD0D-B5CB-44A7-B8B1-14B6EDEEA7A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40D9BD55-A348-4E8D-806A-9AE7465E623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4" name="楕円 403">
          <a:extLst>
            <a:ext uri="{FF2B5EF4-FFF2-40B4-BE49-F238E27FC236}">
              <a16:creationId xmlns:a16="http://schemas.microsoft.com/office/drawing/2014/main" id="{43B2A0C1-9F8B-409B-9300-C2488578122B}"/>
            </a:ext>
          </a:extLst>
        </xdr:cNvPr>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05" name="公債費負担の状況該当値テキスト">
          <a:extLst>
            <a:ext uri="{FF2B5EF4-FFF2-40B4-BE49-F238E27FC236}">
              <a16:creationId xmlns:a16="http://schemas.microsoft.com/office/drawing/2014/main" id="{074968A1-B06F-4A24-9D12-D3D1B3829FE7}"/>
            </a:ext>
          </a:extLst>
        </xdr:cNvPr>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6" name="楕円 405">
          <a:extLst>
            <a:ext uri="{FF2B5EF4-FFF2-40B4-BE49-F238E27FC236}">
              <a16:creationId xmlns:a16="http://schemas.microsoft.com/office/drawing/2014/main" id="{56426367-AFEC-4F6E-89B4-D808BE6B26FB}"/>
            </a:ext>
          </a:extLst>
        </xdr:cNvPr>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96053</xdr:rowOff>
    </xdr:from>
    <xdr:ext cx="736600" cy="259045"/>
    <xdr:sp macro="" textlink="">
      <xdr:nvSpPr>
        <xdr:cNvPr id="407" name="テキスト ボックス 406">
          <a:extLst>
            <a:ext uri="{FF2B5EF4-FFF2-40B4-BE49-F238E27FC236}">
              <a16:creationId xmlns:a16="http://schemas.microsoft.com/office/drawing/2014/main" id="{6F132C57-2A4E-47C9-8A9D-66C7E76E1ACA}"/>
            </a:ext>
          </a:extLst>
        </xdr:cNvPr>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8" name="楕円 407">
          <a:extLst>
            <a:ext uri="{FF2B5EF4-FFF2-40B4-BE49-F238E27FC236}">
              <a16:creationId xmlns:a16="http://schemas.microsoft.com/office/drawing/2014/main" id="{7410CA1D-2072-4DD6-9DC0-E597F15FBC04}"/>
            </a:ext>
          </a:extLst>
        </xdr:cNvPr>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09" name="テキスト ボックス 408">
          <a:extLst>
            <a:ext uri="{FF2B5EF4-FFF2-40B4-BE49-F238E27FC236}">
              <a16:creationId xmlns:a16="http://schemas.microsoft.com/office/drawing/2014/main" id="{508D66AA-2E97-405C-986B-0229159816D2}"/>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a:extLst>
            <a:ext uri="{FF2B5EF4-FFF2-40B4-BE49-F238E27FC236}">
              <a16:creationId xmlns:a16="http://schemas.microsoft.com/office/drawing/2014/main" id="{4C5C94E2-9C5E-4776-AFD4-53C38970295B}"/>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1" name="テキスト ボックス 410">
          <a:extLst>
            <a:ext uri="{FF2B5EF4-FFF2-40B4-BE49-F238E27FC236}">
              <a16:creationId xmlns:a16="http://schemas.microsoft.com/office/drawing/2014/main" id="{388831B6-0504-4E19-9AA6-F925E6577BD4}"/>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2" name="楕円 411">
          <a:extLst>
            <a:ext uri="{FF2B5EF4-FFF2-40B4-BE49-F238E27FC236}">
              <a16:creationId xmlns:a16="http://schemas.microsoft.com/office/drawing/2014/main" id="{31F26EA7-0ADE-40A3-9EF3-C23FA6DD8432}"/>
            </a:ext>
          </a:extLst>
        </xdr:cNvPr>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413" name="テキスト ボックス 412">
          <a:extLst>
            <a:ext uri="{FF2B5EF4-FFF2-40B4-BE49-F238E27FC236}">
              <a16:creationId xmlns:a16="http://schemas.microsoft.com/office/drawing/2014/main" id="{37309DFF-1AC8-40AF-9DD8-4FCD6F894DB8}"/>
            </a:ext>
          </a:extLst>
        </xdr:cNvPr>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6C15FBA5-186E-4E9C-9D1A-399AC1EC76A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A8560DF0-3099-4CBA-96E3-961DDAB602A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5B0213F-8E43-47B2-B744-1A559A1A9DC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E84E5FA-3ED6-43F3-A765-7E2FC898786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E5DC6C9D-8FE1-481A-8975-71F74261609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5F26ED7-9305-4575-B8DD-554A50A7A06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75CAB741-E594-4E7A-8E68-5846DC2D91C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94DF752E-60B4-4588-80B2-F1072E2F306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B83D3120-B901-45A5-B5A2-C9734647346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5AE1109-8AF5-4ABB-A3E8-FA6EAB35DF7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80933B22-5223-4EB2-B9EA-D54DFDD8853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965A58AF-1DCB-40EC-B556-959741CF9A8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12513662-799F-4C15-89E7-70356CE25B0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充当可能財源等は減となったが、公営企業債等繰入見込額（病院事業会計、水道事業会計、公共下水道事業会計）や地方債現在高の減等により、将来負担額が減少し、類似団体内平均値を下回っている。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今後も事業実施の適正化を図り、将来世代に過度な負担の先送りがないように財政運営に取り組む。</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D7BD7B04-F512-4D3C-B3F7-A305D1FE9A9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BA82FBF1-C162-4B7C-A744-52D744AF5FC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DF9F8963-06E0-4A4B-9715-3A98CFFFBD5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6E80DD9E-651E-47D7-85D4-E268FC6C68FF}"/>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D62B2ECC-DE46-41C1-8122-684BB00C0649}"/>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6298B301-C1C2-4200-8EA2-BD96A8830648}"/>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8FAA254D-3ADA-42A1-AC10-381EF3B590EB}"/>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32220959-3A80-4073-B50C-3A6605A8E48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7A1ED9BD-69E7-4342-B237-E0EAC8F80BD6}"/>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A57664ED-2D07-4CD1-A00D-506FCEDCE269}"/>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1A60093E-BB19-42FF-83C0-5E839D8AE5CE}"/>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41E204E2-7E46-4338-9E2B-CDBAF123957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210B7BF1-9922-4A67-8826-7B5FA459524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60D263D0-A5B6-4E74-9B54-69C09E841E0C}"/>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A7D2D669-8908-4335-A327-C7101E47B9A5}"/>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D34C5E09-EBE2-466B-B904-06379EA11F16}"/>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E579CF14-01D2-4EDB-AC7F-C1845F205381}"/>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AB54AF6E-38C6-4C77-A5C2-0C5317A9DB5B}"/>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82652</xdr:rowOff>
    </xdr:from>
    <xdr:to>
      <xdr:col>72</xdr:col>
      <xdr:colOff>203200</xdr:colOff>
      <xdr:row>14</xdr:row>
      <xdr:rowOff>147320</xdr:rowOff>
    </xdr:to>
    <xdr:cxnSp macro="">
      <xdr:nvCxnSpPr>
        <xdr:cNvPr id="445" name="直線コネクタ 444">
          <a:extLst>
            <a:ext uri="{FF2B5EF4-FFF2-40B4-BE49-F238E27FC236}">
              <a16:creationId xmlns:a16="http://schemas.microsoft.com/office/drawing/2014/main" id="{64B8FF20-34CC-4730-8E80-9FAE101599A6}"/>
            </a:ext>
          </a:extLst>
        </xdr:cNvPr>
        <xdr:cNvCxnSpPr/>
      </xdr:nvCxnSpPr>
      <xdr:spPr>
        <a:xfrm flipV="1">
          <a:off x="14401800" y="2482952"/>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a:extLst>
            <a:ext uri="{FF2B5EF4-FFF2-40B4-BE49-F238E27FC236}">
              <a16:creationId xmlns:a16="http://schemas.microsoft.com/office/drawing/2014/main" id="{571859BF-E28D-4CD6-BBDA-97DB0D6E601D}"/>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3E99188A-345E-4B1C-AF5E-07CAA28E3301}"/>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147320</xdr:rowOff>
    </xdr:from>
    <xdr:to>
      <xdr:col>68</xdr:col>
      <xdr:colOff>152400</xdr:colOff>
      <xdr:row>15</xdr:row>
      <xdr:rowOff>34747</xdr:rowOff>
    </xdr:to>
    <xdr:cxnSp macro="">
      <xdr:nvCxnSpPr>
        <xdr:cNvPr id="448" name="直線コネクタ 447">
          <a:extLst>
            <a:ext uri="{FF2B5EF4-FFF2-40B4-BE49-F238E27FC236}">
              <a16:creationId xmlns:a16="http://schemas.microsoft.com/office/drawing/2014/main" id="{1AE4A6DE-51DD-49B4-A855-8ECAF0A8F4F0}"/>
            </a:ext>
          </a:extLst>
        </xdr:cNvPr>
        <xdr:cNvCxnSpPr/>
      </xdr:nvCxnSpPr>
      <xdr:spPr>
        <a:xfrm flipV="1">
          <a:off x="13512800" y="2547620"/>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4E92BC4-FD25-446D-BEBC-4CDDB3B7D331}"/>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D54D06DB-794D-452B-AE57-9BA02E6B0BED}"/>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51" name="フローチャート: 判断 450">
          <a:extLst>
            <a:ext uri="{FF2B5EF4-FFF2-40B4-BE49-F238E27FC236}">
              <a16:creationId xmlns:a16="http://schemas.microsoft.com/office/drawing/2014/main" id="{1A271D64-BF67-420D-A12D-D579A2945868}"/>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2" name="テキスト ボックス 451">
          <a:extLst>
            <a:ext uri="{FF2B5EF4-FFF2-40B4-BE49-F238E27FC236}">
              <a16:creationId xmlns:a16="http://schemas.microsoft.com/office/drawing/2014/main" id="{67B16279-5DAD-47CC-A1CF-FE21FD2AD21D}"/>
            </a:ext>
          </a:extLst>
        </xdr:cNvPr>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3" name="フローチャート: 判断 452">
          <a:extLst>
            <a:ext uri="{FF2B5EF4-FFF2-40B4-BE49-F238E27FC236}">
              <a16:creationId xmlns:a16="http://schemas.microsoft.com/office/drawing/2014/main" id="{B4DEAB58-70DA-49CA-B594-FB0A3805A1CF}"/>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4" name="テキスト ボックス 453">
          <a:extLst>
            <a:ext uri="{FF2B5EF4-FFF2-40B4-BE49-F238E27FC236}">
              <a16:creationId xmlns:a16="http://schemas.microsoft.com/office/drawing/2014/main" id="{1070F794-FD8C-4061-9542-0AB32B6A9D05}"/>
            </a:ext>
          </a:extLst>
        </xdr:cNvPr>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5" name="フローチャート: 判断 454">
          <a:extLst>
            <a:ext uri="{FF2B5EF4-FFF2-40B4-BE49-F238E27FC236}">
              <a16:creationId xmlns:a16="http://schemas.microsoft.com/office/drawing/2014/main" id="{3D1FD98C-540F-45E8-AE63-BB62FB7D2DDF}"/>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6" name="テキスト ボックス 455">
          <a:extLst>
            <a:ext uri="{FF2B5EF4-FFF2-40B4-BE49-F238E27FC236}">
              <a16:creationId xmlns:a16="http://schemas.microsoft.com/office/drawing/2014/main" id="{0D7A3390-9F57-4F09-BF75-1FAF7068EFF6}"/>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8327729-C030-44F3-AE4E-E60433D47D2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9BD55FC-C2D9-46E8-A94A-D0F27A5326F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62085EB-CEF5-4EB0-84E0-87C3C885300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48A657B-27AC-44A0-9E63-FCCDA697383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247B11D9-091E-44EB-9281-0F8055AEB02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31852</xdr:rowOff>
    </xdr:from>
    <xdr:to>
      <xdr:col>73</xdr:col>
      <xdr:colOff>44450</xdr:colOff>
      <xdr:row>14</xdr:row>
      <xdr:rowOff>133452</xdr:rowOff>
    </xdr:to>
    <xdr:sp macro="" textlink="">
      <xdr:nvSpPr>
        <xdr:cNvPr id="462" name="楕円 461">
          <a:extLst>
            <a:ext uri="{FF2B5EF4-FFF2-40B4-BE49-F238E27FC236}">
              <a16:creationId xmlns:a16="http://schemas.microsoft.com/office/drawing/2014/main" id="{98849B28-6221-4653-9712-F71F1EBD5AEA}"/>
            </a:ext>
          </a:extLst>
        </xdr:cNvPr>
        <xdr:cNvSpPr/>
      </xdr:nvSpPr>
      <xdr:spPr>
        <a:xfrm>
          <a:off x="15240000" y="24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143629</xdr:rowOff>
    </xdr:from>
    <xdr:ext cx="762000" cy="259045"/>
    <xdr:sp macro="" textlink="">
      <xdr:nvSpPr>
        <xdr:cNvPr id="463" name="テキスト ボックス 462">
          <a:extLst>
            <a:ext uri="{FF2B5EF4-FFF2-40B4-BE49-F238E27FC236}">
              <a16:creationId xmlns:a16="http://schemas.microsoft.com/office/drawing/2014/main" id="{4404B173-E538-4802-87B9-C84306D29C77}"/>
            </a:ext>
          </a:extLst>
        </xdr:cNvPr>
        <xdr:cNvSpPr txBox="1"/>
      </xdr:nvSpPr>
      <xdr:spPr>
        <a:xfrm>
          <a:off x="14909800" y="220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96520</xdr:rowOff>
    </xdr:from>
    <xdr:to>
      <xdr:col>68</xdr:col>
      <xdr:colOff>203200</xdr:colOff>
      <xdr:row>15</xdr:row>
      <xdr:rowOff>26670</xdr:rowOff>
    </xdr:to>
    <xdr:sp macro="" textlink="">
      <xdr:nvSpPr>
        <xdr:cNvPr id="464" name="楕円 463">
          <a:extLst>
            <a:ext uri="{FF2B5EF4-FFF2-40B4-BE49-F238E27FC236}">
              <a16:creationId xmlns:a16="http://schemas.microsoft.com/office/drawing/2014/main" id="{0B5C861B-58B5-4ACE-91AA-78EBE19A783B}"/>
            </a:ext>
          </a:extLst>
        </xdr:cNvPr>
        <xdr:cNvSpPr/>
      </xdr:nvSpPr>
      <xdr:spPr>
        <a:xfrm>
          <a:off x="14351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36847</xdr:rowOff>
    </xdr:from>
    <xdr:ext cx="762000" cy="259045"/>
    <xdr:sp macro="" textlink="">
      <xdr:nvSpPr>
        <xdr:cNvPr id="465" name="テキスト ボックス 464">
          <a:extLst>
            <a:ext uri="{FF2B5EF4-FFF2-40B4-BE49-F238E27FC236}">
              <a16:creationId xmlns:a16="http://schemas.microsoft.com/office/drawing/2014/main" id="{FA68842C-4817-4BBC-917D-75383A2044D3}"/>
            </a:ext>
          </a:extLst>
        </xdr:cNvPr>
        <xdr:cNvSpPr txBox="1"/>
      </xdr:nvSpPr>
      <xdr:spPr>
        <a:xfrm>
          <a:off x="14020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155397</xdr:rowOff>
    </xdr:from>
    <xdr:to>
      <xdr:col>64</xdr:col>
      <xdr:colOff>152400</xdr:colOff>
      <xdr:row>15</xdr:row>
      <xdr:rowOff>85547</xdr:rowOff>
    </xdr:to>
    <xdr:sp macro="" textlink="">
      <xdr:nvSpPr>
        <xdr:cNvPr id="466" name="楕円 465">
          <a:extLst>
            <a:ext uri="{FF2B5EF4-FFF2-40B4-BE49-F238E27FC236}">
              <a16:creationId xmlns:a16="http://schemas.microsoft.com/office/drawing/2014/main" id="{4086A1FE-8EAB-436E-91DF-B59B6DC50934}"/>
            </a:ext>
          </a:extLst>
        </xdr:cNvPr>
        <xdr:cNvSpPr/>
      </xdr:nvSpPr>
      <xdr:spPr>
        <a:xfrm>
          <a:off x="13462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95724</xdr:rowOff>
    </xdr:from>
    <xdr:ext cx="762000" cy="259045"/>
    <xdr:sp macro="" textlink="">
      <xdr:nvSpPr>
        <xdr:cNvPr id="467" name="テキスト ボックス 466">
          <a:extLst>
            <a:ext uri="{FF2B5EF4-FFF2-40B4-BE49-F238E27FC236}">
              <a16:creationId xmlns:a16="http://schemas.microsoft.com/office/drawing/2014/main" id="{4B28F8D9-C5B8-4858-9469-BF1343177367}"/>
            </a:ext>
          </a:extLst>
        </xdr:cNvPr>
        <xdr:cNvSpPr txBox="1"/>
      </xdr:nvSpPr>
      <xdr:spPr>
        <a:xfrm>
          <a:off x="13131800" y="23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261,998
253,942
41.72
123,120,328
122,716,726
56,329
60,034,696
92,171,699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ポイント悪化し、類似団体内平均値との比較において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ポイント上回っている。前年度より悪化した要因は、人事院勧告による期末手当が増となったこと等があげられる。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引き続き、職員数の適正管理に努め、適正な定員算定や時差出勤制度の活用による超過勤務の削減など、人件費の総額抑制を図る</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2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2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3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ポイント悪化し、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ポイント下回っている。前年度より悪化した要因は、公共施設等の光熱水費に係る経費が増となったこと等があげられる。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今後も公共施設等に係る光熱水費や委託料等について増加が見込まれるため、引き続き、施設の管理や業務の進め方について効率化を図り、抑制に努める。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14</xdr:row>
      <xdr:rowOff>170543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72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72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3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ポイント悪化し、類似団体内平均値との比較においては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介護給付・訓練等給付事業及び生活保護事業費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等が増となったことがあげられる。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今後も高い水準で推移していくことが見込まれるため、他団体の状況等も鑑み適切な対応を図る。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261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59</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158750</xdr:rowOff>
    </xdr:from>
    <xdr:to>
      <xdr:col>15</xdr:col>
      <xdr:colOff>98425</xdr:colOff>
      <xdr:row>60</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7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60</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1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158750</xdr:rowOff>
    </xdr:from>
    <xdr:to>
      <xdr:col>24</xdr:col>
      <xdr:colOff>76200</xdr:colOff>
      <xdr:row>60</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ポイント悪化し、類似団体内平均値との比較においても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要因としては、国民健康保険事業特別会計及び介護保険事業特別会計、後期高齢者医療事業特別会計への繰出金が増となったことによることがあげられる。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事務事業の見直しなどにより、今後も普通会計の負担軽減に努める。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101600</xdr:rowOff>
    </xdr:from>
    <xdr:to>
      <xdr:col>82</xdr:col>
      <xdr:colOff>107950</xdr:colOff>
      <xdr:row>58</xdr:row>
      <xdr:rowOff>139700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4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59</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4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59</xdr:row>
      <xdr:rowOff>6350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139700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127000</xdr:rowOff>
    </xdr:from>
    <xdr:to>
      <xdr:col>74</xdr:col>
      <xdr:colOff>31750</xdr:colOff>
      <xdr:row>59</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前年度と比較し、同ポイントであるが、類似団体内平均値との比較において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ごみ焼却業務の一部事務組合への負担金、公共下水道事業会計の繰出金の影響等により、類似団体内平均値と比較して高い水準となっている。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引き続き、ごみ減量施策等の推進、各企業会計の経営健全化を図り負担軽減に努める。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134620</xdr:rowOff>
    </xdr:from>
    <xdr:to>
      <xdr:col>69</xdr:col>
      <xdr:colOff>92075</xdr:colOff>
      <xdr:row>36</xdr:row>
      <xdr:rowOff>157480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83820</xdr:rowOff>
    </xdr:from>
    <xdr:to>
      <xdr:col>69</xdr:col>
      <xdr:colOff>142875</xdr:colOff>
      <xdr:row>37</xdr:row>
      <xdr:rowOff>13970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170197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ポイント悪化し、類似団体内平均値との比較においては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近年の低金利、地方債の発行を抑制してきたことが要因として考えられる。しかし、第三セクター等改革推進債や、認定こども園整備事業にかかる事業債が償還中であり、今後も中長期に髙い水準で推移することが予想されるため、プライマリーバランスを意識しつつ、堅実な財政運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16511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02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62230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公債費以外の経常収支比率は、扶助費と補助費等の影響により、類似団体内平均値と比較して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扶助費と補助費等が高い水準で推移することが見込まれることから、新たな歳入の創出とともに、事務事業の選択と集中による新たな財源と職員のマンパワーの創出、公民連携手法の活用等による行財政運営の最適化等の推進により、経常経費の削減を行う。</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6144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80</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614400"/>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49276</xdr:rowOff>
    </xdr:from>
    <xdr:to>
      <xdr:col>73</xdr:col>
      <xdr:colOff>180975</xdr:colOff>
      <xdr:row>80</xdr:row>
      <xdr:rowOff>67563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7652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165863</xdr:rowOff>
    </xdr:from>
    <xdr:to>
      <xdr:col>69</xdr:col>
      <xdr:colOff>92075</xdr:colOff>
      <xdr:row>80</xdr:row>
      <xdr:rowOff>49276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7104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73423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115063</xdr:rowOff>
    </xdr:from>
    <xdr:to>
      <xdr:col>65</xdr:col>
      <xdr:colOff>53975</xdr:colOff>
      <xdr:row>80</xdr:row>
      <xdr:rowOff>45213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29990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18682</xdr:rowOff>
    </xdr:from>
    <xdr:to>
      <xdr:col>29</xdr:col>
      <xdr:colOff>127000</xdr:colOff>
      <xdr:row>15</xdr:row>
      <xdr:rowOff>83490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38057"/>
          <a:ext cx="6477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83490</xdr:rowOff>
    </xdr:from>
    <xdr:to>
      <xdr:col>26</xdr:col>
      <xdr:colOff>50800</xdr:colOff>
      <xdr:row>15</xdr:row>
      <xdr:rowOff>85128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2865"/>
          <a:ext cx="6985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85128</xdr:rowOff>
    </xdr:from>
    <xdr:to>
      <xdr:col>22</xdr:col>
      <xdr:colOff>114300</xdr:colOff>
      <xdr:row>15</xdr:row>
      <xdr:rowOff>101473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4503"/>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101473</xdr:rowOff>
    </xdr:from>
    <xdr:to>
      <xdr:col>18</xdr:col>
      <xdr:colOff>177800</xdr:colOff>
      <xdr:row>15</xdr:row>
      <xdr:rowOff>150965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0848"/>
          <a:ext cx="698500" cy="4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139332</xdr:rowOff>
    </xdr:from>
    <xdr:to>
      <xdr:col>29</xdr:col>
      <xdr:colOff>177800</xdr:colOff>
      <xdr:row>15</xdr:row>
      <xdr:rowOff>69482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8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155859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3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32690</xdr:rowOff>
    </xdr:from>
    <xdr:to>
      <xdr:col>26</xdr:col>
      <xdr:colOff>101600</xdr:colOff>
      <xdr:row>15</xdr:row>
      <xdr:rowOff>134290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2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144467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34328</xdr:rowOff>
    </xdr:from>
    <xdr:to>
      <xdr:col>22</xdr:col>
      <xdr:colOff>165100</xdr:colOff>
      <xdr:row>15</xdr:row>
      <xdr:rowOff>135928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146105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50673</xdr:rowOff>
    </xdr:from>
    <xdr:to>
      <xdr:col>19</xdr:col>
      <xdr:colOff>38100</xdr:colOff>
      <xdr:row>15</xdr:row>
      <xdr:rowOff>152273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162450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3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100165</xdr:rowOff>
    </xdr:from>
    <xdr:to>
      <xdr:col>15</xdr:col>
      <xdr:colOff>101600</xdr:colOff>
      <xdr:row>16</xdr:row>
      <xdr:rowOff>30315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40492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307670</xdr:rowOff>
    </xdr:from>
    <xdr:to>
      <xdr:col>29</xdr:col>
      <xdr:colOff>127000</xdr:colOff>
      <xdr:row>35</xdr:row>
      <xdr:rowOff>314833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18020"/>
          <a:ext cx="647700" cy="7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303479</xdr:rowOff>
    </xdr:from>
    <xdr:to>
      <xdr:col>26</xdr:col>
      <xdr:colOff>50800</xdr:colOff>
      <xdr:row>35</xdr:row>
      <xdr:rowOff>307670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13829"/>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271094</xdr:rowOff>
    </xdr:from>
    <xdr:to>
      <xdr:col>22</xdr:col>
      <xdr:colOff>114300</xdr:colOff>
      <xdr:row>35</xdr:row>
      <xdr:rowOff>303479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81444"/>
          <a:ext cx="6985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245567</xdr:rowOff>
    </xdr:from>
    <xdr:to>
      <xdr:col>18</xdr:col>
      <xdr:colOff>177800</xdr:colOff>
      <xdr:row>35</xdr:row>
      <xdr:rowOff>271094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55917"/>
          <a:ext cx="6985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264033</xdr:rowOff>
    </xdr:from>
    <xdr:to>
      <xdr:col>29</xdr:col>
      <xdr:colOff>177800</xdr:colOff>
      <xdr:row>36</xdr:row>
      <xdr:rowOff>22733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236110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256870</xdr:rowOff>
    </xdr:from>
    <xdr:to>
      <xdr:col>26</xdr:col>
      <xdr:colOff>101600</xdr:colOff>
      <xdr:row>36</xdr:row>
      <xdr:rowOff>15570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6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53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252679</xdr:rowOff>
    </xdr:from>
    <xdr:to>
      <xdr:col>22</xdr:col>
      <xdr:colOff>165100</xdr:colOff>
      <xdr:row>36</xdr:row>
      <xdr:rowOff>11379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6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339056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4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220294</xdr:rowOff>
    </xdr:from>
    <xdr:to>
      <xdr:col>19</xdr:col>
      <xdr:colOff>38100</xdr:colOff>
      <xdr:row>35</xdr:row>
      <xdr:rowOff>321894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306671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194767</xdr:rowOff>
    </xdr:from>
    <xdr:to>
      <xdr:col>15</xdr:col>
      <xdr:colOff>101600</xdr:colOff>
      <xdr:row>35</xdr:row>
      <xdr:rowOff>296367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281144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9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261,998
253,942
41.72
123,120,328
122,716,726
56,329
60,034,696
92,171,699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26184</xdr:rowOff>
    </xdr:from>
    <xdr:to>
      <xdr:col>24</xdr:col>
      <xdr:colOff>63500</xdr:colOff>
      <xdr:row>34</xdr:row>
      <xdr:rowOff>50579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55484"/>
          <a:ext cx="8382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34642</xdr:rowOff>
    </xdr:from>
    <xdr:to>
      <xdr:col>19</xdr:col>
      <xdr:colOff>177800</xdr:colOff>
      <xdr:row>34</xdr:row>
      <xdr:rowOff>50579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63942"/>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34642</xdr:rowOff>
    </xdr:from>
    <xdr:to>
      <xdr:col>15</xdr:col>
      <xdr:colOff>50800</xdr:colOff>
      <xdr:row>34</xdr:row>
      <xdr:rowOff>136597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63942"/>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136597</xdr:rowOff>
    </xdr:from>
    <xdr:to>
      <xdr:col>10</xdr:col>
      <xdr:colOff>114300</xdr:colOff>
      <xdr:row>35</xdr:row>
      <xdr:rowOff>25008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65897"/>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146834</xdr:rowOff>
    </xdr:from>
    <xdr:to>
      <xdr:col>24</xdr:col>
      <xdr:colOff>114300</xdr:colOff>
      <xdr:row>34</xdr:row>
      <xdr:rowOff>76984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169711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5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171229</xdr:rowOff>
    </xdr:from>
    <xdr:to>
      <xdr:col>20</xdr:col>
      <xdr:colOff>38100</xdr:colOff>
      <xdr:row>34</xdr:row>
      <xdr:rowOff>101379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117906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0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155292</xdr:rowOff>
    </xdr:from>
    <xdr:to>
      <xdr:col>15</xdr:col>
      <xdr:colOff>101600</xdr:colOff>
      <xdr:row>34</xdr:row>
      <xdr:rowOff>85442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101969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85797</xdr:rowOff>
    </xdr:from>
    <xdr:to>
      <xdr:col>10</xdr:col>
      <xdr:colOff>165100</xdr:colOff>
      <xdr:row>35</xdr:row>
      <xdr:rowOff>15947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32474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9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145658</xdr:rowOff>
    </xdr:from>
    <xdr:to>
      <xdr:col>6</xdr:col>
      <xdr:colOff>38100</xdr:colOff>
      <xdr:row>35</xdr:row>
      <xdr:rowOff>75808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92335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19456</xdr:rowOff>
    </xdr:from>
    <xdr:to>
      <xdr:col>24</xdr:col>
      <xdr:colOff>62865</xdr:colOff>
      <xdr:row>57</xdr:row>
      <xdr:rowOff>65794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34856"/>
          <a:ext cx="1270" cy="90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69621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8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65794</xdr:rowOff>
    </xdr:from>
    <xdr:to>
      <xdr:col>24</xdr:col>
      <xdr:colOff>152400</xdr:colOff>
      <xdr:row>57</xdr:row>
      <xdr:rowOff>65794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83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137583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19456</xdr:rowOff>
    </xdr:from>
    <xdr:to>
      <xdr:col>24</xdr:col>
      <xdr:colOff>152400</xdr:colOff>
      <xdr:row>52</xdr:row>
      <xdr:rowOff>19456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3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20142</xdr:rowOff>
    </xdr:from>
    <xdr:to>
      <xdr:col>24</xdr:col>
      <xdr:colOff>63500</xdr:colOff>
      <xdr:row>57</xdr:row>
      <xdr:rowOff>7661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1342"/>
          <a:ext cx="838200" cy="15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28544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86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5667</xdr:rowOff>
    </xdr:from>
    <xdr:to>
      <xdr:col>24</xdr:col>
      <xdr:colOff>114300</xdr:colOff>
      <xdr:row>55</xdr:row>
      <xdr:rowOff>107267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3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7661</xdr:rowOff>
    </xdr:from>
    <xdr:to>
      <xdr:col>19</xdr:col>
      <xdr:colOff>177800</xdr:colOff>
      <xdr:row>58</xdr:row>
      <xdr:rowOff>108405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0311"/>
          <a:ext cx="889000" cy="2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103347</xdr:rowOff>
    </xdr:from>
    <xdr:to>
      <xdr:col>20</xdr:col>
      <xdr:colOff>38100</xdr:colOff>
      <xdr:row>56</xdr:row>
      <xdr:rowOff>33497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50024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108405</xdr:rowOff>
    </xdr:from>
    <xdr:to>
      <xdr:col>15</xdr:col>
      <xdr:colOff>50800</xdr:colOff>
      <xdr:row>59</xdr:row>
      <xdr:rowOff>34978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2505"/>
          <a:ext cx="889000" cy="9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95072</xdr:rowOff>
    </xdr:from>
    <xdr:to>
      <xdr:col>15</xdr:col>
      <xdr:colOff>101600</xdr:colOff>
      <xdr:row>57</xdr:row>
      <xdr:rowOff>25222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41749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34978</xdr:rowOff>
    </xdr:from>
    <xdr:to>
      <xdr:col>10</xdr:col>
      <xdr:colOff>114300</xdr:colOff>
      <xdr:row>59</xdr:row>
      <xdr:rowOff>77726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50528"/>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166304</xdr:rowOff>
    </xdr:from>
    <xdr:to>
      <xdr:col>10</xdr:col>
      <xdr:colOff>165100</xdr:colOff>
      <xdr:row>57</xdr:row>
      <xdr:rowOff>96454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112981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44255</xdr:rowOff>
    </xdr:from>
    <xdr:to>
      <xdr:col>6</xdr:col>
      <xdr:colOff>38100</xdr:colOff>
      <xdr:row>57</xdr:row>
      <xdr:rowOff>145855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162382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140792</xdr:rowOff>
    </xdr:from>
    <xdr:to>
      <xdr:col>24</xdr:col>
      <xdr:colOff>114300</xdr:colOff>
      <xdr:row>56</xdr:row>
      <xdr:rowOff>70942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119219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128311</xdr:rowOff>
    </xdr:from>
    <xdr:to>
      <xdr:col>20</xdr:col>
      <xdr:colOff>38100</xdr:colOff>
      <xdr:row>57</xdr:row>
      <xdr:rowOff>58461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49588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2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57605</xdr:rowOff>
    </xdr:from>
    <xdr:to>
      <xdr:col>15</xdr:col>
      <xdr:colOff>101600</xdr:colOff>
      <xdr:row>58</xdr:row>
      <xdr:rowOff>159205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150332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9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155628</xdr:rowOff>
    </xdr:from>
    <xdr:to>
      <xdr:col>10</xdr:col>
      <xdr:colOff>165100</xdr:colOff>
      <xdr:row>59</xdr:row>
      <xdr:rowOff>85778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76905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26926</xdr:rowOff>
    </xdr:from>
    <xdr:to>
      <xdr:col>6</xdr:col>
      <xdr:colOff>38100</xdr:colOff>
      <xdr:row>59</xdr:row>
      <xdr:rowOff>128526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119653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3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99067</xdr:rowOff>
    </xdr:from>
    <xdr:to>
      <xdr:col>24</xdr:col>
      <xdr:colOff>63500</xdr:colOff>
      <xdr:row>77</xdr:row>
      <xdr:rowOff>103696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00717"/>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100209</xdr:rowOff>
    </xdr:from>
    <xdr:to>
      <xdr:col>19</xdr:col>
      <xdr:colOff>177800</xdr:colOff>
      <xdr:row>77</xdr:row>
      <xdr:rowOff>103696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01859"/>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100209</xdr:rowOff>
    </xdr:from>
    <xdr:to>
      <xdr:col>15</xdr:col>
      <xdr:colOff>50800</xdr:colOff>
      <xdr:row>77</xdr:row>
      <xdr:rowOff>100552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0185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100552</xdr:rowOff>
    </xdr:from>
    <xdr:to>
      <xdr:col>10</xdr:col>
      <xdr:colOff>114300</xdr:colOff>
      <xdr:row>77</xdr:row>
      <xdr:rowOff>101067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02202"/>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48267</xdr:rowOff>
    </xdr:from>
    <xdr:to>
      <xdr:col>24</xdr:col>
      <xdr:colOff>114300</xdr:colOff>
      <xdr:row>77</xdr:row>
      <xdr:rowOff>149867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134644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52896</xdr:rowOff>
    </xdr:from>
    <xdr:to>
      <xdr:col>20</xdr:col>
      <xdr:colOff>38100</xdr:colOff>
      <xdr:row>77</xdr:row>
      <xdr:rowOff>154496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145623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49409</xdr:rowOff>
    </xdr:from>
    <xdr:to>
      <xdr:col>15</xdr:col>
      <xdr:colOff>101600</xdr:colOff>
      <xdr:row>77</xdr:row>
      <xdr:rowOff>151009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142136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49752</xdr:rowOff>
    </xdr:from>
    <xdr:to>
      <xdr:col>10</xdr:col>
      <xdr:colOff>165100</xdr:colOff>
      <xdr:row>77</xdr:row>
      <xdr:rowOff>151352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142479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50267</xdr:rowOff>
    </xdr:from>
    <xdr:to>
      <xdr:col>6</xdr:col>
      <xdr:colOff>38100</xdr:colOff>
      <xdr:row>77</xdr:row>
      <xdr:rowOff>151867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142994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4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122348</xdr:rowOff>
    </xdr:from>
    <xdr:to>
      <xdr:col>24</xdr:col>
      <xdr:colOff>63500</xdr:colOff>
      <xdr:row>93</xdr:row>
      <xdr:rowOff>156268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067198"/>
          <a:ext cx="838200" cy="3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122348</xdr:rowOff>
    </xdr:from>
    <xdr:to>
      <xdr:col>19</xdr:col>
      <xdr:colOff>177800</xdr:colOff>
      <xdr:row>95</xdr:row>
      <xdr:rowOff>153101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67198"/>
          <a:ext cx="889000" cy="37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153101</xdr:rowOff>
    </xdr:from>
    <xdr:to>
      <xdr:col>15</xdr:col>
      <xdr:colOff>50800</xdr:colOff>
      <xdr:row>96</xdr:row>
      <xdr:rowOff>62106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40851"/>
          <a:ext cx="889000" cy="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62106</xdr:rowOff>
    </xdr:from>
    <xdr:to>
      <xdr:col>10</xdr:col>
      <xdr:colOff>114300</xdr:colOff>
      <xdr:row>96</xdr:row>
      <xdr:rowOff>126354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21306"/>
          <a:ext cx="889000" cy="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105468</xdr:rowOff>
    </xdr:from>
    <xdr:to>
      <xdr:col>24</xdr:col>
      <xdr:colOff>114300</xdr:colOff>
      <xdr:row>94</xdr:row>
      <xdr:rowOff>35618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0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128345</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0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71548</xdr:rowOff>
    </xdr:from>
    <xdr:to>
      <xdr:col>20</xdr:col>
      <xdr:colOff>38100</xdr:colOff>
      <xdr:row>94</xdr:row>
      <xdr:rowOff>1698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18225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102301</xdr:rowOff>
    </xdr:from>
    <xdr:to>
      <xdr:col>15</xdr:col>
      <xdr:colOff>101600</xdr:colOff>
      <xdr:row>96</xdr:row>
      <xdr:rowOff>32451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48978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16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11306</xdr:rowOff>
    </xdr:from>
    <xdr:to>
      <xdr:col>10</xdr:col>
      <xdr:colOff>165100</xdr:colOff>
      <xdr:row>96</xdr:row>
      <xdr:rowOff>112906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129433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24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75554</xdr:rowOff>
    </xdr:from>
    <xdr:to>
      <xdr:col>6</xdr:col>
      <xdr:colOff>38100</xdr:colOff>
      <xdr:row>97</xdr:row>
      <xdr:rowOff>5704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22231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30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30645</xdr:rowOff>
    </xdr:from>
    <xdr:to>
      <xdr:col>55</xdr:col>
      <xdr:colOff>0</xdr:colOff>
      <xdr:row>38</xdr:row>
      <xdr:rowOff>63449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45745"/>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145174</xdr:rowOff>
    </xdr:from>
    <xdr:to>
      <xdr:col>50</xdr:col>
      <xdr:colOff>114300</xdr:colOff>
      <xdr:row>38</xdr:row>
      <xdr:rowOff>63449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88674"/>
          <a:ext cx="889000" cy="128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145174</xdr:rowOff>
    </xdr:from>
    <xdr:to>
      <xdr:col>45</xdr:col>
      <xdr:colOff>177800</xdr:colOff>
      <xdr:row>38</xdr:row>
      <xdr:rowOff>148996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88674"/>
          <a:ext cx="889000" cy="137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148996</xdr:rowOff>
    </xdr:from>
    <xdr:to>
      <xdr:col>41</xdr:col>
      <xdr:colOff>50800</xdr:colOff>
      <xdr:row>38</xdr:row>
      <xdr:rowOff>152997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6409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151295</xdr:rowOff>
    </xdr:from>
    <xdr:to>
      <xdr:col>55</xdr:col>
      <xdr:colOff>50800</xdr:colOff>
      <xdr:row>38</xdr:row>
      <xdr:rowOff>81445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2722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12649</xdr:rowOff>
    </xdr:from>
    <xdr:to>
      <xdr:col>50</xdr:col>
      <xdr:colOff>165100</xdr:colOff>
      <xdr:row>38</xdr:row>
      <xdr:rowOff>114249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130776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94374</xdr:rowOff>
    </xdr:from>
    <xdr:to>
      <xdr:col>46</xdr:col>
      <xdr:colOff>38100</xdr:colOff>
      <xdr:row>31</xdr:row>
      <xdr:rowOff>24524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41051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98196</xdr:rowOff>
    </xdr:from>
    <xdr:to>
      <xdr:col>41</xdr:col>
      <xdr:colOff>101600</xdr:colOff>
      <xdr:row>39</xdr:row>
      <xdr:rowOff>28346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44873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102197</xdr:rowOff>
    </xdr:from>
    <xdr:to>
      <xdr:col>36</xdr:col>
      <xdr:colOff>165100</xdr:colOff>
      <xdr:row>39</xdr:row>
      <xdr:rowOff>32347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48874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104610</xdr:rowOff>
    </xdr:from>
    <xdr:to>
      <xdr:col>55</xdr:col>
      <xdr:colOff>0</xdr:colOff>
      <xdr:row>58</xdr:row>
      <xdr:rowOff>157824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48710"/>
          <a:ext cx="8382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104610</xdr:rowOff>
    </xdr:from>
    <xdr:to>
      <xdr:col>50</xdr:col>
      <xdr:colOff>114300</xdr:colOff>
      <xdr:row>59</xdr:row>
      <xdr:rowOff>111631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48710"/>
          <a:ext cx="889000" cy="17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74010</xdr:rowOff>
    </xdr:from>
    <xdr:to>
      <xdr:col>45</xdr:col>
      <xdr:colOff>177800</xdr:colOff>
      <xdr:row>59</xdr:row>
      <xdr:rowOff>111631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189560"/>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62123</xdr:rowOff>
    </xdr:from>
    <xdr:to>
      <xdr:col>41</xdr:col>
      <xdr:colOff>50800</xdr:colOff>
      <xdr:row>59</xdr:row>
      <xdr:rowOff>74010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06223"/>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107024</xdr:rowOff>
    </xdr:from>
    <xdr:to>
      <xdr:col>55</xdr:col>
      <xdr:colOff>50800</xdr:colOff>
      <xdr:row>59</xdr:row>
      <xdr:rowOff>37174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85451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1002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53810</xdr:rowOff>
    </xdr:from>
    <xdr:to>
      <xdr:col>50</xdr:col>
      <xdr:colOff>165100</xdr:colOff>
      <xdr:row>58</xdr:row>
      <xdr:rowOff>155410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146537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60831</xdr:rowOff>
    </xdr:from>
    <xdr:to>
      <xdr:col>46</xdr:col>
      <xdr:colOff>38100</xdr:colOff>
      <xdr:row>59</xdr:row>
      <xdr:rowOff>162431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17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153558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26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23210</xdr:rowOff>
    </xdr:from>
    <xdr:to>
      <xdr:col>41</xdr:col>
      <xdr:colOff>101600</xdr:colOff>
      <xdr:row>59</xdr:row>
      <xdr:rowOff>124810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1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115937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2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11323</xdr:rowOff>
    </xdr:from>
    <xdr:to>
      <xdr:col>36</xdr:col>
      <xdr:colOff>165100</xdr:colOff>
      <xdr:row>58</xdr:row>
      <xdr:rowOff>112923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104050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118737</xdr:rowOff>
    </xdr:from>
    <xdr:to>
      <xdr:col>55</xdr:col>
      <xdr:colOff>0</xdr:colOff>
      <xdr:row>78</xdr:row>
      <xdr:rowOff>121847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91837"/>
          <a:ext cx="8382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85362</xdr:rowOff>
    </xdr:from>
    <xdr:to>
      <xdr:col>50</xdr:col>
      <xdr:colOff>114300</xdr:colOff>
      <xdr:row>78</xdr:row>
      <xdr:rowOff>121847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58462"/>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85362</xdr:rowOff>
    </xdr:from>
    <xdr:to>
      <xdr:col>45</xdr:col>
      <xdr:colOff>177800</xdr:colOff>
      <xdr:row>78</xdr:row>
      <xdr:rowOff>107902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58462"/>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77293</xdr:rowOff>
    </xdr:from>
    <xdr:to>
      <xdr:col>41</xdr:col>
      <xdr:colOff>50800</xdr:colOff>
      <xdr:row>78</xdr:row>
      <xdr:rowOff>107902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78943"/>
          <a:ext cx="889000" cy="20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67937</xdr:rowOff>
    </xdr:from>
    <xdr:to>
      <xdr:col>55</xdr:col>
      <xdr:colOff>50800</xdr:colOff>
      <xdr:row>78</xdr:row>
      <xdr:rowOff>169537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154314</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5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71047</xdr:rowOff>
    </xdr:from>
    <xdr:to>
      <xdr:col>50</xdr:col>
      <xdr:colOff>165100</xdr:colOff>
      <xdr:row>79</xdr:row>
      <xdr:rowOff>1197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163774</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536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34562</xdr:rowOff>
    </xdr:from>
    <xdr:to>
      <xdr:col>46</xdr:col>
      <xdr:colOff>38100</xdr:colOff>
      <xdr:row>78</xdr:row>
      <xdr:rowOff>136162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127289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57102</xdr:rowOff>
    </xdr:from>
    <xdr:to>
      <xdr:col>41</xdr:col>
      <xdr:colOff>101600</xdr:colOff>
      <xdr:row>78</xdr:row>
      <xdr:rowOff>158702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149829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2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26493</xdr:rowOff>
    </xdr:from>
    <xdr:to>
      <xdr:col>36</xdr:col>
      <xdr:colOff>165100</xdr:colOff>
      <xdr:row>77</xdr:row>
      <xdr:rowOff>128093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144620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152571</xdr:rowOff>
    </xdr:from>
    <xdr:to>
      <xdr:col>55</xdr:col>
      <xdr:colOff>0</xdr:colOff>
      <xdr:row>96</xdr:row>
      <xdr:rowOff>44259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40321"/>
          <a:ext cx="8382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152571</xdr:rowOff>
    </xdr:from>
    <xdr:to>
      <xdr:col>50</xdr:col>
      <xdr:colOff>114300</xdr:colOff>
      <xdr:row>97</xdr:row>
      <xdr:rowOff>9855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40321"/>
          <a:ext cx="889000" cy="20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128225</xdr:rowOff>
    </xdr:from>
    <xdr:to>
      <xdr:col>45</xdr:col>
      <xdr:colOff>177800</xdr:colOff>
      <xdr:row>97</xdr:row>
      <xdr:rowOff>9855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87425"/>
          <a:ext cx="889000" cy="5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128225</xdr:rowOff>
    </xdr:from>
    <xdr:to>
      <xdr:col>41</xdr:col>
      <xdr:colOff>50800</xdr:colOff>
      <xdr:row>97</xdr:row>
      <xdr:rowOff>90300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87425"/>
          <a:ext cx="889000" cy="13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164909</xdr:rowOff>
    </xdr:from>
    <xdr:to>
      <xdr:col>55</xdr:col>
      <xdr:colOff>50800</xdr:colOff>
      <xdr:row>96</xdr:row>
      <xdr:rowOff>95059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143336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101771</xdr:rowOff>
    </xdr:from>
    <xdr:to>
      <xdr:col>50</xdr:col>
      <xdr:colOff>165100</xdr:colOff>
      <xdr:row>96</xdr:row>
      <xdr:rowOff>31921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23048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130505</xdr:rowOff>
    </xdr:from>
    <xdr:to>
      <xdr:col>46</xdr:col>
      <xdr:colOff>38100</xdr:colOff>
      <xdr:row>97</xdr:row>
      <xdr:rowOff>60655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51782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77425</xdr:rowOff>
    </xdr:from>
    <xdr:to>
      <xdr:col>41</xdr:col>
      <xdr:colOff>101600</xdr:colOff>
      <xdr:row>97</xdr:row>
      <xdr:rowOff>7575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2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39500</xdr:rowOff>
    </xdr:from>
    <xdr:to>
      <xdr:col>36</xdr:col>
      <xdr:colOff>165100</xdr:colOff>
      <xdr:row>97</xdr:row>
      <xdr:rowOff>141100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132227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76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5988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144780</xdr:rowOff>
    </xdr:from>
    <xdr:to>
      <xdr:col>76</xdr:col>
      <xdr:colOff>114300</xdr:colOff>
      <xdr:row>39</xdr:row>
      <xdr:rowOff>11049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5988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145796</xdr:rowOff>
    </xdr:from>
    <xdr:to>
      <xdr:col>71</xdr:col>
      <xdr:colOff>177800</xdr:colOff>
      <xdr:row>39</xdr:row>
      <xdr:rowOff>11049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60896"/>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93980</xdr:rowOff>
    </xdr:from>
    <xdr:to>
      <xdr:col>76</xdr:col>
      <xdr:colOff>165100</xdr:colOff>
      <xdr:row>39</xdr:row>
      <xdr:rowOff>24130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15257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0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131699</xdr:rowOff>
    </xdr:from>
    <xdr:to>
      <xdr:col>72</xdr:col>
      <xdr:colOff>38100</xdr:colOff>
      <xdr:row>39</xdr:row>
      <xdr:rowOff>61849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52976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94996</xdr:rowOff>
    </xdr:from>
    <xdr:to>
      <xdr:col>67</xdr:col>
      <xdr:colOff>101600</xdr:colOff>
      <xdr:row>39</xdr:row>
      <xdr:rowOff>25146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16273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113542</xdr:rowOff>
    </xdr:from>
    <xdr:to>
      <xdr:col>85</xdr:col>
      <xdr:colOff>127000</xdr:colOff>
      <xdr:row>74</xdr:row>
      <xdr:rowOff>150542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800842"/>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150542</xdr:rowOff>
    </xdr:from>
    <xdr:to>
      <xdr:col>81</xdr:col>
      <xdr:colOff>50800</xdr:colOff>
      <xdr:row>75</xdr:row>
      <xdr:rowOff>40325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837842"/>
          <a:ext cx="889000" cy="6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32193</xdr:rowOff>
    </xdr:from>
    <xdr:to>
      <xdr:col>76</xdr:col>
      <xdr:colOff>114300</xdr:colOff>
      <xdr:row>75</xdr:row>
      <xdr:rowOff>40325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890943"/>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27915</xdr:rowOff>
    </xdr:from>
    <xdr:to>
      <xdr:col>71</xdr:col>
      <xdr:colOff>177800</xdr:colOff>
      <xdr:row>75</xdr:row>
      <xdr:rowOff>32193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886665"/>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62742</xdr:rowOff>
    </xdr:from>
    <xdr:to>
      <xdr:col>85</xdr:col>
      <xdr:colOff>177800</xdr:colOff>
      <xdr:row>74</xdr:row>
      <xdr:rowOff>164342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7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41169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72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99742</xdr:rowOff>
    </xdr:from>
    <xdr:to>
      <xdr:col>81</xdr:col>
      <xdr:colOff>101600</xdr:colOff>
      <xdr:row>75</xdr:row>
      <xdr:rowOff>29892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21019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7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160975</xdr:rowOff>
    </xdr:from>
    <xdr:to>
      <xdr:col>76</xdr:col>
      <xdr:colOff>165100</xdr:colOff>
      <xdr:row>75</xdr:row>
      <xdr:rowOff>91125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82252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9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152843</xdr:rowOff>
    </xdr:from>
    <xdr:to>
      <xdr:col>72</xdr:col>
      <xdr:colOff>38100</xdr:colOff>
      <xdr:row>75</xdr:row>
      <xdr:rowOff>82993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74120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93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148565</xdr:rowOff>
    </xdr:from>
    <xdr:to>
      <xdr:col>67</xdr:col>
      <xdr:colOff>101600</xdr:colOff>
      <xdr:row>75</xdr:row>
      <xdr:rowOff>78715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69842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9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147610</xdr:rowOff>
    </xdr:from>
    <xdr:to>
      <xdr:col>85</xdr:col>
      <xdr:colOff>127000</xdr:colOff>
      <xdr:row>98</xdr:row>
      <xdr:rowOff>3454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78260"/>
          <a:ext cx="8382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3454</xdr:rowOff>
    </xdr:from>
    <xdr:to>
      <xdr:col>81</xdr:col>
      <xdr:colOff>50800</xdr:colOff>
      <xdr:row>98</xdr:row>
      <xdr:rowOff>26702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05554"/>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26702</xdr:rowOff>
    </xdr:from>
    <xdr:to>
      <xdr:col>76</xdr:col>
      <xdr:colOff>114300</xdr:colOff>
      <xdr:row>98</xdr:row>
      <xdr:rowOff>92036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28802"/>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92036</xdr:rowOff>
    </xdr:from>
    <xdr:to>
      <xdr:col>71</xdr:col>
      <xdr:colOff>177800</xdr:colOff>
      <xdr:row>98</xdr:row>
      <xdr:rowOff>106073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94136"/>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96810</xdr:rowOff>
    </xdr:from>
    <xdr:to>
      <xdr:col>85</xdr:col>
      <xdr:colOff>177800</xdr:colOff>
      <xdr:row>98</xdr:row>
      <xdr:rowOff>26960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75237</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0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124104</xdr:rowOff>
    </xdr:from>
    <xdr:to>
      <xdr:col>81</xdr:col>
      <xdr:colOff>101600</xdr:colOff>
      <xdr:row>98</xdr:row>
      <xdr:rowOff>54254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45381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684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147352</xdr:rowOff>
    </xdr:from>
    <xdr:to>
      <xdr:col>76</xdr:col>
      <xdr:colOff>165100</xdr:colOff>
      <xdr:row>98</xdr:row>
      <xdr:rowOff>77502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68629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8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41236</xdr:rowOff>
    </xdr:from>
    <xdr:to>
      <xdr:col>72</xdr:col>
      <xdr:colOff>38100</xdr:colOff>
      <xdr:row>98</xdr:row>
      <xdr:rowOff>142836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133963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9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55273</xdr:rowOff>
    </xdr:from>
    <xdr:to>
      <xdr:col>67</xdr:col>
      <xdr:colOff>101600</xdr:colOff>
      <xdr:row>98</xdr:row>
      <xdr:rowOff>156873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148000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95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8255</xdr:rowOff>
    </xdr:from>
    <xdr:to>
      <xdr:col>116</xdr:col>
      <xdr:colOff>63500</xdr:colOff>
      <xdr:row>36</xdr:row>
      <xdr:rowOff>63881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009005"/>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8255</xdr:rowOff>
    </xdr:from>
    <xdr:to>
      <xdr:col>111</xdr:col>
      <xdr:colOff>177800</xdr:colOff>
      <xdr:row>36</xdr:row>
      <xdr:rowOff>86551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009005"/>
          <a:ext cx="889000" cy="2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86551</xdr:rowOff>
    </xdr:from>
    <xdr:to>
      <xdr:col>107</xdr:col>
      <xdr:colOff>50800</xdr:colOff>
      <xdr:row>37</xdr:row>
      <xdr:rowOff>23876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258751"/>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157035</xdr:rowOff>
    </xdr:from>
    <xdr:to>
      <xdr:col>102</xdr:col>
      <xdr:colOff>114300</xdr:colOff>
      <xdr:row>37</xdr:row>
      <xdr:rowOff>23876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329235"/>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13081</xdr:rowOff>
    </xdr:from>
    <xdr:to>
      <xdr:col>116</xdr:col>
      <xdr:colOff>114300</xdr:colOff>
      <xdr:row>36</xdr:row>
      <xdr:rowOff>114681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35958</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128905</xdr:rowOff>
    </xdr:from>
    <xdr:to>
      <xdr:col>112</xdr:col>
      <xdr:colOff>38100</xdr:colOff>
      <xdr:row>35</xdr:row>
      <xdr:rowOff>59055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75582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7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35751</xdr:rowOff>
    </xdr:from>
    <xdr:to>
      <xdr:col>107</xdr:col>
      <xdr:colOff>101600</xdr:colOff>
      <xdr:row>36</xdr:row>
      <xdr:rowOff>137351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2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153878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9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144526</xdr:rowOff>
    </xdr:from>
    <xdr:to>
      <xdr:col>102</xdr:col>
      <xdr:colOff>165100</xdr:colOff>
      <xdr:row>37</xdr:row>
      <xdr:rowOff>74676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3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65803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106235</xdr:rowOff>
    </xdr:from>
    <xdr:to>
      <xdr:col>98</xdr:col>
      <xdr:colOff>38100</xdr:colOff>
      <xdr:row>37</xdr:row>
      <xdr:rowOff>36385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52912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05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26067</xdr:rowOff>
    </xdr:from>
    <xdr:to>
      <xdr:col>116</xdr:col>
      <xdr:colOff>63500</xdr:colOff>
      <xdr:row>59</xdr:row>
      <xdr:rowOff>26219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4161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24829</xdr:rowOff>
    </xdr:from>
    <xdr:to>
      <xdr:col>111</xdr:col>
      <xdr:colOff>177800</xdr:colOff>
      <xdr:row>59</xdr:row>
      <xdr:rowOff>26067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40379"/>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23495</xdr:rowOff>
    </xdr:from>
    <xdr:to>
      <xdr:col>107</xdr:col>
      <xdr:colOff>50800</xdr:colOff>
      <xdr:row>59</xdr:row>
      <xdr:rowOff>24829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39045"/>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12884</xdr:rowOff>
    </xdr:from>
    <xdr:to>
      <xdr:col>102</xdr:col>
      <xdr:colOff>114300</xdr:colOff>
      <xdr:row>59</xdr:row>
      <xdr:rowOff>23495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28434"/>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146869</xdr:rowOff>
    </xdr:from>
    <xdr:to>
      <xdr:col>116</xdr:col>
      <xdr:colOff>114300</xdr:colOff>
      <xdr:row>59</xdr:row>
      <xdr:rowOff>77019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61796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0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146717</xdr:rowOff>
    </xdr:from>
    <xdr:to>
      <xdr:col>112</xdr:col>
      <xdr:colOff>38100</xdr:colOff>
      <xdr:row>59</xdr:row>
      <xdr:rowOff>76867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67994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83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145479</xdr:rowOff>
    </xdr:from>
    <xdr:to>
      <xdr:col>107</xdr:col>
      <xdr:colOff>101600</xdr:colOff>
      <xdr:row>59</xdr:row>
      <xdr:rowOff>75629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66756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144145</xdr:rowOff>
    </xdr:from>
    <xdr:to>
      <xdr:col>102</xdr:col>
      <xdr:colOff>165100</xdr:colOff>
      <xdr:row>59</xdr:row>
      <xdr:rowOff>74295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65422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133534</xdr:rowOff>
    </xdr:from>
    <xdr:to>
      <xdr:col>98</xdr:col>
      <xdr:colOff>38100</xdr:colOff>
      <xdr:row>59</xdr:row>
      <xdr:rowOff>63684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54811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110896</xdr:rowOff>
    </xdr:from>
    <xdr:to>
      <xdr:col>116</xdr:col>
      <xdr:colOff>63500</xdr:colOff>
      <xdr:row>74</xdr:row>
      <xdr:rowOff>154978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98196"/>
          <a:ext cx="8382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63538</xdr:rowOff>
    </xdr:from>
    <xdr:to>
      <xdr:col>111</xdr:col>
      <xdr:colOff>177800</xdr:colOff>
      <xdr:row>74</xdr:row>
      <xdr:rowOff>154978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75083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63538</xdr:rowOff>
    </xdr:from>
    <xdr:to>
      <xdr:col>107</xdr:col>
      <xdr:colOff>50800</xdr:colOff>
      <xdr:row>75</xdr:row>
      <xdr:rowOff>54280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50838"/>
          <a:ext cx="889000" cy="1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54280</xdr:rowOff>
    </xdr:from>
    <xdr:to>
      <xdr:col>102</xdr:col>
      <xdr:colOff>114300</xdr:colOff>
      <xdr:row>75</xdr:row>
      <xdr:rowOff>89332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1303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60096</xdr:rowOff>
    </xdr:from>
    <xdr:to>
      <xdr:col>116</xdr:col>
      <xdr:colOff>114300</xdr:colOff>
      <xdr:row>74</xdr:row>
      <xdr:rowOff>161696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82973</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104178</xdr:rowOff>
    </xdr:from>
    <xdr:to>
      <xdr:col>112</xdr:col>
      <xdr:colOff>38100</xdr:colOff>
      <xdr:row>75</xdr:row>
      <xdr:rowOff>34328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50855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5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12738</xdr:rowOff>
    </xdr:from>
    <xdr:to>
      <xdr:col>107</xdr:col>
      <xdr:colOff>101600</xdr:colOff>
      <xdr:row>74</xdr:row>
      <xdr:rowOff>114338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130865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3480</xdr:rowOff>
    </xdr:from>
    <xdr:to>
      <xdr:col>102</xdr:col>
      <xdr:colOff>165100</xdr:colOff>
      <xdr:row>75</xdr:row>
      <xdr:rowOff>105080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121607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38532</xdr:rowOff>
    </xdr:from>
    <xdr:to>
      <xdr:col>98</xdr:col>
      <xdr:colOff>38100</xdr:colOff>
      <xdr:row>75</xdr:row>
      <xdr:rowOff>140132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156659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179,228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円となり、前年度比で減少したものの類似団体内平均値と比較して高い水準で推移している。これは、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本市が全国的にみても生活保護受給率が高く生活保護費が高い水準で推移していること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独自施策である２歳児の幼児教育・保育無償化を実施していることに加えて、令和４年度は原油高及び物価高にかかる緊急対策として、すべての市民を対象とした応援給付金を実施し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60,230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比で大幅に増加した。これは、本市が物価高にかかる緊急対策として、キャッシュレス決済を活用した生活者及び事業者支援事業をはじめとした市独自事業を実施したことに加えて、ふるさと納税額の大幅増に伴う返礼品関連経費等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261,998
253,942
41.72
123,120,328
122,716,726
56,329
60,034,696
92,171,699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104648</xdr:rowOff>
    </xdr:from>
    <xdr:to>
      <xdr:col>24</xdr:col>
      <xdr:colOff>63500</xdr:colOff>
      <xdr:row>35</xdr:row>
      <xdr:rowOff>133604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53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77978</xdr:rowOff>
    </xdr:from>
    <xdr:to>
      <xdr:col>19</xdr:col>
      <xdr:colOff>177800</xdr:colOff>
      <xdr:row>35</xdr:row>
      <xdr:rowOff>104648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872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57404</xdr:rowOff>
    </xdr:from>
    <xdr:to>
      <xdr:col>15</xdr:col>
      <xdr:colOff>50800</xdr:colOff>
      <xdr:row>35</xdr:row>
      <xdr:rowOff>77978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81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23876</xdr:rowOff>
    </xdr:from>
    <xdr:to>
      <xdr:col>10</xdr:col>
      <xdr:colOff>114300</xdr:colOff>
      <xdr:row>35</xdr:row>
      <xdr:rowOff>57404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462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82804</xdr:rowOff>
    </xdr:from>
    <xdr:to>
      <xdr:col>24</xdr:col>
      <xdr:colOff>114300</xdr:colOff>
      <xdr:row>36</xdr:row>
      <xdr:rowOff>12954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61231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53848</xdr:rowOff>
    </xdr:from>
    <xdr:to>
      <xdr:col>20</xdr:col>
      <xdr:colOff>38100</xdr:colOff>
      <xdr:row>35</xdr:row>
      <xdr:rowOff>155448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27178</xdr:rowOff>
    </xdr:from>
    <xdr:to>
      <xdr:col>15</xdr:col>
      <xdr:colOff>101600</xdr:colOff>
      <xdr:row>35</xdr:row>
      <xdr:rowOff>128778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145305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6604</xdr:rowOff>
    </xdr:from>
    <xdr:to>
      <xdr:col>10</xdr:col>
      <xdr:colOff>165100</xdr:colOff>
      <xdr:row>35</xdr:row>
      <xdr:rowOff>108204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124731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144526</xdr:rowOff>
    </xdr:from>
    <xdr:to>
      <xdr:col>6</xdr:col>
      <xdr:colOff>38100</xdr:colOff>
      <xdr:row>35</xdr:row>
      <xdr:rowOff>74676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91203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82060</xdr:rowOff>
    </xdr:from>
    <xdr:to>
      <xdr:col>24</xdr:col>
      <xdr:colOff>63500</xdr:colOff>
      <xdr:row>57</xdr:row>
      <xdr:rowOff>101143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4710"/>
          <a:ext cx="8382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30527</xdr:rowOff>
    </xdr:from>
    <xdr:to>
      <xdr:col>19</xdr:col>
      <xdr:colOff>177800</xdr:colOff>
      <xdr:row>57</xdr:row>
      <xdr:rowOff>101143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74477"/>
          <a:ext cx="889000" cy="109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30527</xdr:rowOff>
    </xdr:from>
    <xdr:to>
      <xdr:col>15</xdr:col>
      <xdr:colOff>50800</xdr:colOff>
      <xdr:row>57</xdr:row>
      <xdr:rowOff>139156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74477"/>
          <a:ext cx="889000" cy="11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139156</xdr:rowOff>
    </xdr:from>
    <xdr:to>
      <xdr:col>10</xdr:col>
      <xdr:colOff>114300</xdr:colOff>
      <xdr:row>57</xdr:row>
      <xdr:rowOff>160622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1806"/>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31260</xdr:rowOff>
    </xdr:from>
    <xdr:to>
      <xdr:col>24</xdr:col>
      <xdr:colOff>114300</xdr:colOff>
      <xdr:row>57</xdr:row>
      <xdr:rowOff>132860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117637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50343</xdr:rowOff>
    </xdr:from>
    <xdr:to>
      <xdr:col>20</xdr:col>
      <xdr:colOff>38100</xdr:colOff>
      <xdr:row>57</xdr:row>
      <xdr:rowOff>151943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143070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151177</xdr:rowOff>
    </xdr:from>
    <xdr:to>
      <xdr:col>15</xdr:col>
      <xdr:colOff>101600</xdr:colOff>
      <xdr:row>51</xdr:row>
      <xdr:rowOff>81327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72454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1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88356</xdr:rowOff>
    </xdr:from>
    <xdr:to>
      <xdr:col>10</xdr:col>
      <xdr:colOff>165100</xdr:colOff>
      <xdr:row>58</xdr:row>
      <xdr:rowOff>18506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109822</xdr:rowOff>
    </xdr:from>
    <xdr:to>
      <xdr:col>6</xdr:col>
      <xdr:colOff>38100</xdr:colOff>
      <xdr:row>58</xdr:row>
      <xdr:rowOff>39972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31099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107138</xdr:rowOff>
    </xdr:from>
    <xdr:to>
      <xdr:col>24</xdr:col>
      <xdr:colOff>63500</xdr:colOff>
      <xdr:row>73</xdr:row>
      <xdr:rowOff>107751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22988"/>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107751</xdr:rowOff>
    </xdr:from>
    <xdr:to>
      <xdr:col>19</xdr:col>
      <xdr:colOff>177800</xdr:colOff>
      <xdr:row>75</xdr:row>
      <xdr:rowOff>95662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23601"/>
          <a:ext cx="889000" cy="3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95662</xdr:rowOff>
    </xdr:from>
    <xdr:to>
      <xdr:col>15</xdr:col>
      <xdr:colOff>50800</xdr:colOff>
      <xdr:row>76</xdr:row>
      <xdr:rowOff>47464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54412"/>
          <a:ext cx="889000" cy="1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15616</xdr:rowOff>
    </xdr:from>
    <xdr:to>
      <xdr:col>10</xdr:col>
      <xdr:colOff>114300</xdr:colOff>
      <xdr:row>76</xdr:row>
      <xdr:rowOff>47464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45816"/>
          <a:ext cx="889000" cy="3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56338</xdr:rowOff>
    </xdr:from>
    <xdr:to>
      <xdr:col>24</xdr:col>
      <xdr:colOff>114300</xdr:colOff>
      <xdr:row>73</xdr:row>
      <xdr:rowOff>157938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79215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2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56951</xdr:rowOff>
    </xdr:from>
    <xdr:to>
      <xdr:col>20</xdr:col>
      <xdr:colOff>38100</xdr:colOff>
      <xdr:row>73</xdr:row>
      <xdr:rowOff>158551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3628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4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44862</xdr:rowOff>
    </xdr:from>
    <xdr:to>
      <xdr:col>15</xdr:col>
      <xdr:colOff>101600</xdr:colOff>
      <xdr:row>75</xdr:row>
      <xdr:rowOff>146462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162989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168114</xdr:rowOff>
    </xdr:from>
    <xdr:to>
      <xdr:col>10</xdr:col>
      <xdr:colOff>165100</xdr:colOff>
      <xdr:row>76</xdr:row>
      <xdr:rowOff>98264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114792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136266</xdr:rowOff>
    </xdr:from>
    <xdr:to>
      <xdr:col>6</xdr:col>
      <xdr:colOff>38100</xdr:colOff>
      <xdr:row>76</xdr:row>
      <xdr:rowOff>66416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82943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160796</xdr:rowOff>
    </xdr:from>
    <xdr:to>
      <xdr:col>24</xdr:col>
      <xdr:colOff>63500</xdr:colOff>
      <xdr:row>95</xdr:row>
      <xdr:rowOff>73667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77096"/>
          <a:ext cx="838200" cy="8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73667</xdr:rowOff>
    </xdr:from>
    <xdr:to>
      <xdr:col>19</xdr:col>
      <xdr:colOff>177800</xdr:colOff>
      <xdr:row>97</xdr:row>
      <xdr:rowOff>130687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61417"/>
          <a:ext cx="889000" cy="39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130687</xdr:rowOff>
    </xdr:from>
    <xdr:to>
      <xdr:col>15</xdr:col>
      <xdr:colOff>50800</xdr:colOff>
      <xdr:row>98</xdr:row>
      <xdr:rowOff>149138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1337"/>
          <a:ext cx="889000" cy="18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149138</xdr:rowOff>
    </xdr:from>
    <xdr:to>
      <xdr:col>10</xdr:col>
      <xdr:colOff>114300</xdr:colOff>
      <xdr:row>99</xdr:row>
      <xdr:rowOff>6851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1238"/>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109996</xdr:rowOff>
    </xdr:from>
    <xdr:to>
      <xdr:col>24</xdr:col>
      <xdr:colOff>114300</xdr:colOff>
      <xdr:row>95</xdr:row>
      <xdr:rowOff>40146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132873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22867</xdr:rowOff>
    </xdr:from>
    <xdr:to>
      <xdr:col>20</xdr:col>
      <xdr:colOff>38100</xdr:colOff>
      <xdr:row>95</xdr:row>
      <xdr:rowOff>124467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140994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79887</xdr:rowOff>
    </xdr:from>
    <xdr:to>
      <xdr:col>15</xdr:col>
      <xdr:colOff>101600</xdr:colOff>
      <xdr:row>98</xdr:row>
      <xdr:rowOff>10037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26564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98338</xdr:rowOff>
    </xdr:from>
    <xdr:to>
      <xdr:col>10</xdr:col>
      <xdr:colOff>165100</xdr:colOff>
      <xdr:row>99</xdr:row>
      <xdr:rowOff>28488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19615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127501</xdr:rowOff>
    </xdr:from>
    <xdr:to>
      <xdr:col>6</xdr:col>
      <xdr:colOff>38100</xdr:colOff>
      <xdr:row>99</xdr:row>
      <xdr:rowOff>57651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48778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81636</xdr:rowOff>
    </xdr:from>
    <xdr:to>
      <xdr:col>55</xdr:col>
      <xdr:colOff>0</xdr:colOff>
      <xdr:row>36</xdr:row>
      <xdr:rowOff>88036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53836"/>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88036</xdr:rowOff>
    </xdr:from>
    <xdr:to>
      <xdr:col>50</xdr:col>
      <xdr:colOff>114300</xdr:colOff>
      <xdr:row>36</xdr:row>
      <xdr:rowOff>163931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60236"/>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163931</xdr:rowOff>
    </xdr:from>
    <xdr:to>
      <xdr:col>45</xdr:col>
      <xdr:colOff>177800</xdr:colOff>
      <xdr:row>36</xdr:row>
      <xdr:rowOff>164846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361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164846</xdr:rowOff>
    </xdr:from>
    <xdr:to>
      <xdr:col>41</xdr:col>
      <xdr:colOff>50800</xdr:colOff>
      <xdr:row>37</xdr:row>
      <xdr:rowOff>8026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3704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30836</xdr:rowOff>
    </xdr:from>
    <xdr:to>
      <xdr:col>55</xdr:col>
      <xdr:colOff>50800</xdr:colOff>
      <xdr:row>36</xdr:row>
      <xdr:rowOff>132436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53713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5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37236</xdr:rowOff>
    </xdr:from>
    <xdr:to>
      <xdr:col>50</xdr:col>
      <xdr:colOff>165100</xdr:colOff>
      <xdr:row>36</xdr:row>
      <xdr:rowOff>138836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155363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598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113131</xdr:rowOff>
    </xdr:from>
    <xdr:to>
      <xdr:col>46</xdr:col>
      <xdr:colOff>38100</xdr:colOff>
      <xdr:row>37</xdr:row>
      <xdr:rowOff>43281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34408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114046</xdr:rowOff>
    </xdr:from>
    <xdr:to>
      <xdr:col>41</xdr:col>
      <xdr:colOff>101600</xdr:colOff>
      <xdr:row>37</xdr:row>
      <xdr:rowOff>44196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35323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128676</xdr:rowOff>
    </xdr:from>
    <xdr:to>
      <xdr:col>36</xdr:col>
      <xdr:colOff>165100</xdr:colOff>
      <xdr:row>37</xdr:row>
      <xdr:rowOff>58826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75353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0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140615</xdr:rowOff>
    </xdr:from>
    <xdr:to>
      <xdr:col>55</xdr:col>
      <xdr:colOff>0</xdr:colOff>
      <xdr:row>57</xdr:row>
      <xdr:rowOff>158503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13265"/>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158503</xdr:rowOff>
    </xdr:from>
    <xdr:to>
      <xdr:col>50</xdr:col>
      <xdr:colOff>114300</xdr:colOff>
      <xdr:row>57</xdr:row>
      <xdr:rowOff>166503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31153"/>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153988</xdr:rowOff>
    </xdr:from>
    <xdr:to>
      <xdr:col>45</xdr:col>
      <xdr:colOff>177800</xdr:colOff>
      <xdr:row>57</xdr:row>
      <xdr:rowOff>166503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26638"/>
          <a:ext cx="8890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153988</xdr:rowOff>
    </xdr:from>
    <xdr:to>
      <xdr:col>41</xdr:col>
      <xdr:colOff>50800</xdr:colOff>
      <xdr:row>57</xdr:row>
      <xdr:rowOff>156845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2663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89815</xdr:rowOff>
    </xdr:from>
    <xdr:to>
      <xdr:col>55</xdr:col>
      <xdr:colOff>50800</xdr:colOff>
      <xdr:row>58</xdr:row>
      <xdr:rowOff>19965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4742</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77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107703</xdr:rowOff>
    </xdr:from>
    <xdr:to>
      <xdr:col>50</xdr:col>
      <xdr:colOff>165100</xdr:colOff>
      <xdr:row>58</xdr:row>
      <xdr:rowOff>37853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28980</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997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115703</xdr:rowOff>
    </xdr:from>
    <xdr:to>
      <xdr:col>46</xdr:col>
      <xdr:colOff>38100</xdr:colOff>
      <xdr:row>58</xdr:row>
      <xdr:rowOff>45853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36980</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998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103188</xdr:rowOff>
    </xdr:from>
    <xdr:to>
      <xdr:col>41</xdr:col>
      <xdr:colOff>101600</xdr:colOff>
      <xdr:row>58</xdr:row>
      <xdr:rowOff>33338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24465</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9968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106045</xdr:rowOff>
    </xdr:from>
    <xdr:to>
      <xdr:col>36</xdr:col>
      <xdr:colOff>165100</xdr:colOff>
      <xdr:row>58</xdr:row>
      <xdr:rowOff>36195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27322</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99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6900</xdr:rowOff>
    </xdr:from>
    <xdr:to>
      <xdr:col>55</xdr:col>
      <xdr:colOff>0</xdr:colOff>
      <xdr:row>79</xdr:row>
      <xdr:rowOff>19309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51450"/>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165613</xdr:rowOff>
    </xdr:from>
    <xdr:to>
      <xdr:col>50</xdr:col>
      <xdr:colOff>114300</xdr:colOff>
      <xdr:row>79</xdr:row>
      <xdr:rowOff>19309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3871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165613</xdr:rowOff>
    </xdr:from>
    <xdr:to>
      <xdr:col>45</xdr:col>
      <xdr:colOff>177800</xdr:colOff>
      <xdr:row>79</xdr:row>
      <xdr:rowOff>42430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38713"/>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42430</xdr:rowOff>
    </xdr:from>
    <xdr:to>
      <xdr:col>41</xdr:col>
      <xdr:colOff>50800</xdr:colOff>
      <xdr:row>79</xdr:row>
      <xdr:rowOff>61421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86980"/>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127550</xdr:rowOff>
    </xdr:from>
    <xdr:to>
      <xdr:col>55</xdr:col>
      <xdr:colOff>50800</xdr:colOff>
      <xdr:row>79</xdr:row>
      <xdr:rowOff>57700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42477</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139959</xdr:rowOff>
    </xdr:from>
    <xdr:to>
      <xdr:col>50</xdr:col>
      <xdr:colOff>165100</xdr:colOff>
      <xdr:row>79</xdr:row>
      <xdr:rowOff>70109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61236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0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114813</xdr:rowOff>
    </xdr:from>
    <xdr:to>
      <xdr:col>46</xdr:col>
      <xdr:colOff>38100</xdr:colOff>
      <xdr:row>79</xdr:row>
      <xdr:rowOff>44963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36090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8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163080</xdr:rowOff>
    </xdr:from>
    <xdr:to>
      <xdr:col>41</xdr:col>
      <xdr:colOff>101600</xdr:colOff>
      <xdr:row>79</xdr:row>
      <xdr:rowOff>93230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84357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2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10621</xdr:rowOff>
    </xdr:from>
    <xdr:to>
      <xdr:col>36</xdr:col>
      <xdr:colOff>165100</xdr:colOff>
      <xdr:row>79</xdr:row>
      <xdr:rowOff>112221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103348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82338</xdr:rowOff>
    </xdr:from>
    <xdr:to>
      <xdr:col>55</xdr:col>
      <xdr:colOff>0</xdr:colOff>
      <xdr:row>98</xdr:row>
      <xdr:rowOff>102339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84438"/>
          <a:ext cx="8382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99564</xdr:rowOff>
    </xdr:from>
    <xdr:to>
      <xdr:col>50</xdr:col>
      <xdr:colOff>114300</xdr:colOff>
      <xdr:row>98</xdr:row>
      <xdr:rowOff>102339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01664"/>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89343</xdr:rowOff>
    </xdr:from>
    <xdr:to>
      <xdr:col>45</xdr:col>
      <xdr:colOff>177800</xdr:colOff>
      <xdr:row>98</xdr:row>
      <xdr:rowOff>99564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1443"/>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77014</xdr:rowOff>
    </xdr:from>
    <xdr:to>
      <xdr:col>41</xdr:col>
      <xdr:colOff>50800</xdr:colOff>
      <xdr:row>98</xdr:row>
      <xdr:rowOff>89343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79114"/>
          <a:ext cx="889000" cy="1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31538</xdr:rowOff>
    </xdr:from>
    <xdr:to>
      <xdr:col>55</xdr:col>
      <xdr:colOff>50800</xdr:colOff>
      <xdr:row>98</xdr:row>
      <xdr:rowOff>133138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3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9965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1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51539</xdr:rowOff>
    </xdr:from>
    <xdr:to>
      <xdr:col>50</xdr:col>
      <xdr:colOff>165100</xdr:colOff>
      <xdr:row>98</xdr:row>
      <xdr:rowOff>153139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144266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48764</xdr:rowOff>
    </xdr:from>
    <xdr:to>
      <xdr:col>46</xdr:col>
      <xdr:colOff>38100</xdr:colOff>
      <xdr:row>98</xdr:row>
      <xdr:rowOff>150364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141491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38543</xdr:rowOff>
    </xdr:from>
    <xdr:to>
      <xdr:col>41</xdr:col>
      <xdr:colOff>101600</xdr:colOff>
      <xdr:row>98</xdr:row>
      <xdr:rowOff>140143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131270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26214</xdr:rowOff>
    </xdr:from>
    <xdr:to>
      <xdr:col>36</xdr:col>
      <xdr:colOff>165100</xdr:colOff>
      <xdr:row>98</xdr:row>
      <xdr:rowOff>127814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118941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47117</xdr:rowOff>
    </xdr:from>
    <xdr:to>
      <xdr:col>85</xdr:col>
      <xdr:colOff>127000</xdr:colOff>
      <xdr:row>37</xdr:row>
      <xdr:rowOff>93490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19317"/>
          <a:ext cx="838200" cy="2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42545</xdr:rowOff>
    </xdr:from>
    <xdr:to>
      <xdr:col>81</xdr:col>
      <xdr:colOff>50800</xdr:colOff>
      <xdr:row>37</xdr:row>
      <xdr:rowOff>93490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86195"/>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42545</xdr:rowOff>
    </xdr:from>
    <xdr:to>
      <xdr:col>76</xdr:col>
      <xdr:colOff>114300</xdr:colOff>
      <xdr:row>37</xdr:row>
      <xdr:rowOff>54955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8619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54955</xdr:rowOff>
    </xdr:from>
    <xdr:to>
      <xdr:col>71</xdr:col>
      <xdr:colOff>177800</xdr:colOff>
      <xdr:row>37</xdr:row>
      <xdr:rowOff>113574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98605"/>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167767</xdr:rowOff>
    </xdr:from>
    <xdr:to>
      <xdr:col>85</xdr:col>
      <xdr:colOff>177800</xdr:colOff>
      <xdr:row>36</xdr:row>
      <xdr:rowOff>97917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146194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42690</xdr:rowOff>
    </xdr:from>
    <xdr:to>
      <xdr:col>81</xdr:col>
      <xdr:colOff>101600</xdr:colOff>
      <xdr:row>37</xdr:row>
      <xdr:rowOff>144290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135417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163195</xdr:rowOff>
    </xdr:from>
    <xdr:to>
      <xdr:col>76</xdr:col>
      <xdr:colOff>165100</xdr:colOff>
      <xdr:row>37</xdr:row>
      <xdr:rowOff>93345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84472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4155</xdr:rowOff>
    </xdr:from>
    <xdr:to>
      <xdr:col>72</xdr:col>
      <xdr:colOff>38100</xdr:colOff>
      <xdr:row>37</xdr:row>
      <xdr:rowOff>105755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62774</xdr:rowOff>
    </xdr:from>
    <xdr:to>
      <xdr:col>67</xdr:col>
      <xdr:colOff>101600</xdr:colOff>
      <xdr:row>37</xdr:row>
      <xdr:rowOff>164374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155501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16066</xdr:rowOff>
    </xdr:from>
    <xdr:to>
      <xdr:col>85</xdr:col>
      <xdr:colOff>127000</xdr:colOff>
      <xdr:row>56</xdr:row>
      <xdr:rowOff>71025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17266"/>
          <a:ext cx="8382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16066</xdr:rowOff>
    </xdr:from>
    <xdr:to>
      <xdr:col>81</xdr:col>
      <xdr:colOff>50800</xdr:colOff>
      <xdr:row>57</xdr:row>
      <xdr:rowOff>20371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617266"/>
          <a:ext cx="889000" cy="1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20371</xdr:rowOff>
    </xdr:from>
    <xdr:to>
      <xdr:col>76</xdr:col>
      <xdr:colOff>114300</xdr:colOff>
      <xdr:row>57</xdr:row>
      <xdr:rowOff>67729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93021"/>
          <a:ext cx="8890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54184</xdr:rowOff>
    </xdr:from>
    <xdr:to>
      <xdr:col>71</xdr:col>
      <xdr:colOff>177800</xdr:colOff>
      <xdr:row>57</xdr:row>
      <xdr:rowOff>67729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26834"/>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20225</xdr:rowOff>
    </xdr:from>
    <xdr:to>
      <xdr:col>85</xdr:col>
      <xdr:colOff>177800</xdr:colOff>
      <xdr:row>56</xdr:row>
      <xdr:rowOff>121825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170102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136716</xdr:rowOff>
    </xdr:from>
    <xdr:to>
      <xdr:col>81</xdr:col>
      <xdr:colOff>101600</xdr:colOff>
      <xdr:row>56</xdr:row>
      <xdr:rowOff>66866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83393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4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141021</xdr:rowOff>
    </xdr:from>
    <xdr:to>
      <xdr:col>76</xdr:col>
      <xdr:colOff>165100</xdr:colOff>
      <xdr:row>57</xdr:row>
      <xdr:rowOff>71171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62298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16929</xdr:rowOff>
    </xdr:from>
    <xdr:to>
      <xdr:col>72</xdr:col>
      <xdr:colOff>38100</xdr:colOff>
      <xdr:row>57</xdr:row>
      <xdr:rowOff>118529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109656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3384</xdr:rowOff>
    </xdr:from>
    <xdr:to>
      <xdr:col>67</xdr:col>
      <xdr:colOff>101600</xdr:colOff>
      <xdr:row>57</xdr:row>
      <xdr:rowOff>104984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96111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144780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1788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144780</xdr:rowOff>
    </xdr:from>
    <xdr:to>
      <xdr:col>76</xdr:col>
      <xdr:colOff>114300</xdr:colOff>
      <xdr:row>79</xdr:row>
      <xdr:rowOff>11049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1788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145796</xdr:rowOff>
    </xdr:from>
    <xdr:to>
      <xdr:col>71</xdr:col>
      <xdr:colOff>177800</xdr:colOff>
      <xdr:row>79</xdr:row>
      <xdr:rowOff>11049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8896"/>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93980</xdr:rowOff>
    </xdr:from>
    <xdr:to>
      <xdr:col>76</xdr:col>
      <xdr:colOff>165100</xdr:colOff>
      <xdr:row>79</xdr:row>
      <xdr:rowOff>24130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15257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59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131699</xdr:rowOff>
    </xdr:from>
    <xdr:to>
      <xdr:col>72</xdr:col>
      <xdr:colOff>38100</xdr:colOff>
      <xdr:row>79</xdr:row>
      <xdr:rowOff>61849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52976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9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94996</xdr:rowOff>
    </xdr:from>
    <xdr:to>
      <xdr:col>67</xdr:col>
      <xdr:colOff>101600</xdr:colOff>
      <xdr:row>79</xdr:row>
      <xdr:rowOff>25146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16273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6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113117</xdr:rowOff>
    </xdr:from>
    <xdr:to>
      <xdr:col>85</xdr:col>
      <xdr:colOff>127000</xdr:colOff>
      <xdr:row>94</xdr:row>
      <xdr:rowOff>150543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29417"/>
          <a:ext cx="8382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150543</xdr:rowOff>
    </xdr:from>
    <xdr:to>
      <xdr:col>81</xdr:col>
      <xdr:colOff>50800</xdr:colOff>
      <xdr:row>95</xdr:row>
      <xdr:rowOff>40325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266843"/>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32193</xdr:rowOff>
    </xdr:from>
    <xdr:to>
      <xdr:col>76</xdr:col>
      <xdr:colOff>114300</xdr:colOff>
      <xdr:row>95</xdr:row>
      <xdr:rowOff>40325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319943"/>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27915</xdr:rowOff>
    </xdr:from>
    <xdr:to>
      <xdr:col>71</xdr:col>
      <xdr:colOff>177800</xdr:colOff>
      <xdr:row>95</xdr:row>
      <xdr:rowOff>32193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315665"/>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62317</xdr:rowOff>
    </xdr:from>
    <xdr:to>
      <xdr:col>85</xdr:col>
      <xdr:colOff>177800</xdr:colOff>
      <xdr:row>94</xdr:row>
      <xdr:rowOff>163917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1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40744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99743</xdr:rowOff>
    </xdr:from>
    <xdr:to>
      <xdr:col>81</xdr:col>
      <xdr:colOff>101600</xdr:colOff>
      <xdr:row>95</xdr:row>
      <xdr:rowOff>29893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1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21020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30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160975</xdr:rowOff>
    </xdr:from>
    <xdr:to>
      <xdr:col>76</xdr:col>
      <xdr:colOff>165100</xdr:colOff>
      <xdr:row>95</xdr:row>
      <xdr:rowOff>91125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2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82252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3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152843</xdr:rowOff>
    </xdr:from>
    <xdr:to>
      <xdr:col>72</xdr:col>
      <xdr:colOff>38100</xdr:colOff>
      <xdr:row>95</xdr:row>
      <xdr:rowOff>82993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2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74120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36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148565</xdr:rowOff>
    </xdr:from>
    <xdr:to>
      <xdr:col>67</xdr:col>
      <xdr:colOff>101600</xdr:colOff>
      <xdr:row>95</xdr:row>
      <xdr:rowOff>78715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2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69842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3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247,311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横ばいであるものの、類似団体内平均値と比較して高い水準で推移している。これは、本市が全国的にみても生活保護受給率が高く生活保護費が高い水準で推移していること、市独自施策である２歳児の幼児教育・保育無償化や待機児童対策としての施設整備、原油高及び物価高にかかる緊急対策として実施した市民応援給付金等が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54,354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増加し、類似団体内平均値と比較しても上回る水準となった。これは、新型コロナウイルス感染症にかかる医療費の公費負担や高齢者施設等における検査費用等が増加したこと、原油高及び物価高対策として実施した水道基本料金の減免にかかる水道事業会計への繰出金の増額等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令和４年度決算について、歳出においては、補助費や投資的経費で減となった一方、人件費や公債費で増となった。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歳入においては、個人市民税、固定資産税等、市税全体で増となり、地方交付税でも基準財政需要額の増等により増となった一方、臨時財政対策債や、国庫支出金で減となり、実質収支額は対前年度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万円減の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今後も、物価高騰の影響をはじめとする社会情勢に注視するとともに、扶助費や公債費などの義務的経費が高い水準で見込まれることから、事務事業の見直しを図り、適正な財政運営に努める。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一般会計については、財政調整基金を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百万円取崩し、実質収支額が前年度比</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494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百万円減となったものの、黒字を達成した。その他の会計でもすべて黒字化を達成している。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連結実質赤字比率の早期健全化基準を下回っているが、今後も、引き続き、各会計の数値の動向に注意しつつ、黒字財政の維持に努める。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82</v>
      </c>
      <c r="C2" s="178"/>
      <c r="D2" s="179"/>
    </row>
    <row r="3" spans="1:119" ht="18.75" customHeight="1" thickBot="1" x14ac:dyDescent="0.25">
      <c r="A3" s="177"/>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123120328</v>
      </c>
      <c r="BO4" s="449"/>
      <c r="BP4" s="449"/>
      <c r="BQ4" s="449"/>
      <c r="BR4" s="449"/>
      <c r="BS4" s="449"/>
      <c r="BT4" s="449"/>
      <c r="BU4" s="450"/>
      <c r="BV4" s="448">
        <v>122733969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0.1</v>
      </c>
      <c r="CU4" s="589"/>
      <c r="CV4" s="589"/>
      <c r="CW4" s="589"/>
      <c r="CX4" s="589"/>
      <c r="CY4" s="589"/>
      <c r="CZ4" s="589"/>
      <c r="DA4" s="590"/>
      <c r="DB4" s="588">
        <v>0.9</v>
      </c>
      <c r="DC4" s="589"/>
      <c r="DD4" s="589"/>
      <c r="DE4" s="589"/>
      <c r="DF4" s="589"/>
      <c r="DG4" s="589"/>
      <c r="DH4" s="589"/>
      <c r="DI4" s="590"/>
    </row>
    <row r="5" spans="1:119" ht="18.75" customHeight="1" x14ac:dyDescent="0.2">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122716726</v>
      </c>
      <c r="BO5" s="420"/>
      <c r="BP5" s="420"/>
      <c r="BQ5" s="420"/>
      <c r="BR5" s="420"/>
      <c r="BS5" s="420"/>
      <c r="BT5" s="420"/>
      <c r="BU5" s="421"/>
      <c r="BV5" s="419">
        <v>121856292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98.6</v>
      </c>
      <c r="CU5" s="417"/>
      <c r="CV5" s="417"/>
      <c r="CW5" s="417"/>
      <c r="CX5" s="417"/>
      <c r="CY5" s="417"/>
      <c r="CZ5" s="417"/>
      <c r="DA5" s="418"/>
      <c r="DB5" s="416">
        <v>96.6</v>
      </c>
      <c r="DC5" s="417"/>
      <c r="DD5" s="417"/>
      <c r="DE5" s="417"/>
      <c r="DF5" s="417"/>
      <c r="DG5" s="417"/>
      <c r="DH5" s="417"/>
      <c r="DI5" s="418"/>
    </row>
    <row r="6" spans="1:119" ht="18.75" customHeight="1" x14ac:dyDescent="0.2">
      <c r="A6" s="177"/>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403602</v>
      </c>
      <c r="BO6" s="420"/>
      <c r="BP6" s="420"/>
      <c r="BQ6" s="420"/>
      <c r="BR6" s="420"/>
      <c r="BS6" s="420"/>
      <c r="BT6" s="420"/>
      <c r="BU6" s="421"/>
      <c r="BV6" s="419">
        <v>877677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102.6</v>
      </c>
      <c r="CU6" s="563"/>
      <c r="CV6" s="563"/>
      <c r="CW6" s="563"/>
      <c r="CX6" s="563"/>
      <c r="CY6" s="563"/>
      <c r="CZ6" s="563"/>
      <c r="DA6" s="564"/>
      <c r="DB6" s="562">
        <v>103.3</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347273</v>
      </c>
      <c r="BO7" s="420"/>
      <c r="BP7" s="420"/>
      <c r="BQ7" s="420"/>
      <c r="BR7" s="420"/>
      <c r="BS7" s="420"/>
      <c r="BT7" s="420"/>
      <c r="BU7" s="421"/>
      <c r="BV7" s="419">
        <v>327826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60034696</v>
      </c>
      <c r="CU7" s="420"/>
      <c r="CV7" s="420"/>
      <c r="CW7" s="420"/>
      <c r="CX7" s="420"/>
      <c r="CY7" s="420"/>
      <c r="CZ7" s="420"/>
      <c r="DA7" s="421"/>
      <c r="DB7" s="419">
        <v>60941803</v>
      </c>
      <c r="DC7" s="420"/>
      <c r="DD7" s="420"/>
      <c r="DE7" s="420"/>
      <c r="DF7" s="420"/>
      <c r="DG7" s="420"/>
      <c r="DH7" s="420"/>
      <c r="DI7" s="421"/>
    </row>
    <row r="8" spans="1:119" ht="18.75" customHeight="1" thickBot="1" x14ac:dyDescent="0.25">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56329</v>
      </c>
      <c r="BO8" s="420"/>
      <c r="BP8" s="420"/>
      <c r="BQ8" s="420"/>
      <c r="BR8" s="420"/>
      <c r="BS8" s="420"/>
      <c r="BT8" s="420"/>
      <c r="BU8" s="421"/>
      <c r="BV8" s="419">
        <v>549851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0.71</v>
      </c>
      <c r="CU8" s="523"/>
      <c r="CV8" s="523"/>
      <c r="CW8" s="523"/>
      <c r="CX8" s="523"/>
      <c r="CY8" s="523"/>
      <c r="CZ8" s="523"/>
      <c r="DA8" s="524"/>
      <c r="DB8" s="522">
        <v>0.72</v>
      </c>
      <c r="DC8" s="523"/>
      <c r="DD8" s="523"/>
      <c r="DE8" s="523"/>
      <c r="DF8" s="523"/>
      <c r="DG8" s="523"/>
      <c r="DH8" s="523"/>
      <c r="DI8" s="524"/>
    </row>
    <row r="9" spans="1:119" ht="18.75" customHeight="1" thickBot="1" x14ac:dyDescent="0.25">
      <c r="A9" s="177"/>
      <c r="B9" s="551" t="s">
        <v>114</v>
      </c>
      <c r="C9" s="552"/>
      <c r="D9" s="552"/>
      <c r="E9" s="552"/>
      <c r="F9" s="552"/>
      <c r="G9" s="552"/>
      <c r="H9" s="552"/>
      <c r="I9" s="552"/>
      <c r="J9" s="552"/>
      <c r="K9" s="470"/>
      <c r="L9" s="553" t="s">
        <v>115</v>
      </c>
      <c r="M9" s="554"/>
      <c r="N9" s="554"/>
      <c r="O9" s="554"/>
      <c r="P9" s="554"/>
      <c r="Q9" s="555"/>
      <c r="R9" s="556">
        <v>264642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-493522</v>
      </c>
      <c r="BO9" s="420"/>
      <c r="BP9" s="420"/>
      <c r="BQ9" s="420"/>
      <c r="BR9" s="420"/>
      <c r="BS9" s="420"/>
      <c r="BT9" s="420"/>
      <c r="BU9" s="421"/>
      <c r="BV9" s="419">
        <v>132955</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12.9</v>
      </c>
      <c r="CU9" s="417"/>
      <c r="CV9" s="417"/>
      <c r="CW9" s="417"/>
      <c r="CX9" s="417"/>
      <c r="CY9" s="417"/>
      <c r="CZ9" s="417"/>
      <c r="DA9" s="418"/>
      <c r="DB9" s="416">
        <v>12.9</v>
      </c>
      <c r="DC9" s="417"/>
      <c r="DD9" s="417"/>
      <c r="DE9" s="417"/>
      <c r="DF9" s="417"/>
      <c r="DG9" s="417"/>
      <c r="DH9" s="417"/>
      <c r="DI9" s="418"/>
    </row>
    <row r="10" spans="1:119" ht="18.75" customHeight="1" thickBot="1" x14ac:dyDescent="0.25">
      <c r="A10" s="177"/>
      <c r="B10" s="551"/>
      <c r="C10" s="552"/>
      <c r="D10" s="552"/>
      <c r="E10" s="552"/>
      <c r="F10" s="552"/>
      <c r="G10" s="552"/>
      <c r="H10" s="552"/>
      <c r="I10" s="552"/>
      <c r="J10" s="552"/>
      <c r="K10" s="470"/>
      <c r="L10" s="375" t="s">
        <v>121</v>
      </c>
      <c r="M10" s="376"/>
      <c r="N10" s="376"/>
      <c r="O10" s="376"/>
      <c r="P10" s="376"/>
      <c r="Q10" s="377"/>
      <c r="R10" s="372">
        <v>268800</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95</v>
      </c>
      <c r="AV10" s="478"/>
      <c r="AW10" s="478"/>
      <c r="AX10" s="478"/>
      <c r="AY10" s="433" t="s">
        <v>123</v>
      </c>
      <c r="AZ10" s="434"/>
      <c r="BA10" s="434"/>
      <c r="BB10" s="434"/>
      <c r="BC10" s="434"/>
      <c r="BD10" s="434"/>
      <c r="BE10" s="434"/>
      <c r="BF10" s="434"/>
      <c r="BG10" s="434"/>
      <c r="BH10" s="434"/>
      <c r="BI10" s="434"/>
      <c r="BJ10" s="434"/>
      <c r="BK10" s="434"/>
      <c r="BL10" s="434"/>
      <c r="BM10" s="435"/>
      <c r="BN10" s="419">
        <v>572026</v>
      </c>
      <c r="BO10" s="420"/>
      <c r="BP10" s="420"/>
      <c r="BQ10" s="420"/>
      <c r="BR10" s="420"/>
      <c r="BS10" s="420"/>
      <c r="BT10" s="420"/>
      <c r="BU10" s="421"/>
      <c r="BV10" s="419">
        <v>426248</v>
      </c>
      <c r="BW10" s="420"/>
      <c r="BX10" s="420"/>
      <c r="BY10" s="420"/>
      <c r="BZ10" s="420"/>
      <c r="CA10" s="420"/>
      <c r="CB10" s="420"/>
      <c r="CC10" s="421"/>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118</v>
      </c>
      <c r="AV11" s="478"/>
      <c r="AW11" s="478"/>
      <c r="AX11" s="478"/>
      <c r="AY11" s="433" t="s">
        <v>128</v>
      </c>
      <c r="AZ11" s="434"/>
      <c r="BA11" s="434"/>
      <c r="BB11" s="434"/>
      <c r="BC11" s="434"/>
      <c r="BD11" s="434"/>
      <c r="BE11" s="434"/>
      <c r="BF11" s="434"/>
      <c r="BG11" s="434"/>
      <c r="BH11" s="434"/>
      <c r="BI11" s="434"/>
      <c r="BJ11" s="434"/>
      <c r="BK11" s="434"/>
      <c r="BL11" s="434"/>
      <c r="BM11" s="435"/>
      <c r="BN11" s="419">
        <v>320700</v>
      </c>
      <c r="BO11" s="420"/>
      <c r="BP11" s="420"/>
      <c r="BQ11" s="420"/>
      <c r="BR11" s="420"/>
      <c r="BS11" s="420"/>
      <c r="BT11" s="420"/>
      <c r="BU11" s="421"/>
      <c r="BV11" s="419">
        <v>172165</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77"/>
      <c r="B12" s="525" t="s">
        <v>132</v>
      </c>
      <c r="C12" s="526"/>
      <c r="D12" s="526"/>
      <c r="E12" s="526"/>
      <c r="F12" s="526"/>
      <c r="G12" s="526"/>
      <c r="H12" s="526"/>
      <c r="I12" s="526"/>
      <c r="J12" s="526"/>
      <c r="K12" s="527"/>
      <c r="L12" s="534" t="s">
        <v>133</v>
      </c>
      <c r="M12" s="535"/>
      <c r="N12" s="535"/>
      <c r="O12" s="535"/>
      <c r="P12" s="535"/>
      <c r="Q12" s="536"/>
      <c r="R12" s="537">
        <v>261998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118</v>
      </c>
      <c r="AV12" s="478"/>
      <c r="AW12" s="478"/>
      <c r="AX12" s="478"/>
      <c r="AY12" s="433" t="s">
        <v>137</v>
      </c>
      <c r="AZ12" s="434"/>
      <c r="BA12" s="434"/>
      <c r="BB12" s="434"/>
      <c r="BC12" s="434"/>
      <c r="BD12" s="434"/>
      <c r="BE12" s="434"/>
      <c r="BF12" s="434"/>
      <c r="BG12" s="434"/>
      <c r="BH12" s="434"/>
      <c r="BI12" s="434"/>
      <c r="BJ12" s="434"/>
      <c r="BK12" s="434"/>
      <c r="BL12" s="434"/>
      <c r="BM12" s="435"/>
      <c r="BN12" s="419">
        <v>150000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3" t="s">
        <v>139</v>
      </c>
      <c r="N13" s="504"/>
      <c r="O13" s="504"/>
      <c r="P13" s="504"/>
      <c r="Q13" s="505"/>
      <c r="R13" s="506">
        <v>253942</v>
      </c>
      <c r="S13" s="507"/>
      <c r="T13" s="507"/>
      <c r="U13" s="507"/>
      <c r="V13" s="508"/>
      <c r="W13" s="509" t="s">
        <v>140</v>
      </c>
      <c r="X13" s="405"/>
      <c r="Y13" s="405"/>
      <c r="Z13" s="405"/>
      <c r="AA13" s="405"/>
      <c r="AB13" s="406"/>
      <c r="AC13" s="372">
        <v>836</v>
      </c>
      <c r="AD13" s="373"/>
      <c r="AE13" s="373"/>
      <c r="AF13" s="373"/>
      <c r="AG13" s="374"/>
      <c r="AH13" s="372">
        <v>983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249204</v>
      </c>
      <c r="BO13" s="420"/>
      <c r="BP13" s="420"/>
      <c r="BQ13" s="420"/>
      <c r="BR13" s="420"/>
      <c r="BS13" s="420"/>
      <c r="BT13" s="420"/>
      <c r="BU13" s="421"/>
      <c r="BV13" s="419">
        <v>731368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3.4</v>
      </c>
      <c r="CU13" s="417"/>
      <c r="CV13" s="417"/>
      <c r="CW13" s="417"/>
      <c r="CX13" s="417"/>
      <c r="CY13" s="417"/>
      <c r="CZ13" s="417"/>
      <c r="DA13" s="418"/>
      <c r="DB13" s="416">
        <v>3.7</v>
      </c>
      <c r="DC13" s="417"/>
      <c r="DD13" s="417"/>
      <c r="DE13" s="417"/>
      <c r="DF13" s="417"/>
      <c r="DG13" s="417"/>
      <c r="DH13" s="417"/>
      <c r="DI13" s="418"/>
    </row>
    <row r="14" spans="1:119" ht="18.75" customHeight="1" thickBot="1" x14ac:dyDescent="0.25">
      <c r="A14" s="177"/>
      <c r="B14" s="528"/>
      <c r="C14" s="529"/>
      <c r="D14" s="529"/>
      <c r="E14" s="529"/>
      <c r="F14" s="529"/>
      <c r="G14" s="529"/>
      <c r="H14" s="529"/>
      <c r="I14" s="529"/>
      <c r="J14" s="529"/>
      <c r="K14" s="530"/>
      <c r="L14" s="493" t="s">
        <v>145</v>
      </c>
      <c r="M14" s="546"/>
      <c r="N14" s="546"/>
      <c r="O14" s="546"/>
      <c r="P14" s="546"/>
      <c r="Q14" s="547"/>
      <c r="R14" s="506">
        <v>263693</v>
      </c>
      <c r="S14" s="507"/>
      <c r="T14" s="507"/>
      <c r="U14" s="507"/>
      <c r="V14" s="508"/>
      <c r="W14" s="510"/>
      <c r="X14" s="408"/>
      <c r="Y14" s="408"/>
      <c r="Z14" s="408"/>
      <c r="AA14" s="408"/>
      <c r="AB14" s="409"/>
      <c r="AC14" s="499">
        <v>0.8</v>
      </c>
      <c r="AD14" s="500"/>
      <c r="AE14" s="500"/>
      <c r="AF14" s="500"/>
      <c r="AG14" s="501"/>
      <c r="AH14" s="499">
        <v>0.9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131</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3" t="s">
        <v>147</v>
      </c>
      <c r="N15" s="504"/>
      <c r="O15" s="504"/>
      <c r="P15" s="504"/>
      <c r="Q15" s="505"/>
      <c r="R15" s="506">
        <v>255926</v>
      </c>
      <c r="S15" s="507"/>
      <c r="T15" s="507"/>
      <c r="U15" s="507"/>
      <c r="V15" s="508"/>
      <c r="W15" s="509" t="s">
        <v>148</v>
      </c>
      <c r="X15" s="405"/>
      <c r="Y15" s="405"/>
      <c r="Z15" s="405"/>
      <c r="AA15" s="405"/>
      <c r="AB15" s="406"/>
      <c r="AC15" s="372">
        <v>30482</v>
      </c>
      <c r="AD15" s="373"/>
      <c r="AE15" s="373"/>
      <c r="AF15" s="373"/>
      <c r="AG15" s="374"/>
      <c r="AH15" s="372">
        <v>31799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33802420</v>
      </c>
      <c r="BO15" s="449"/>
      <c r="BP15" s="449"/>
      <c r="BQ15" s="449"/>
      <c r="BR15" s="449"/>
      <c r="BS15" s="449"/>
      <c r="BT15" s="449"/>
      <c r="BU15" s="450"/>
      <c r="BV15" s="448">
        <v>32305331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28.7</v>
      </c>
      <c r="AD16" s="500"/>
      <c r="AE16" s="500"/>
      <c r="AF16" s="500"/>
      <c r="AG16" s="501"/>
      <c r="AH16" s="499">
        <v>30.3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48256907</v>
      </c>
      <c r="BO16" s="420"/>
      <c r="BP16" s="420"/>
      <c r="BQ16" s="420"/>
      <c r="BR16" s="420"/>
      <c r="BS16" s="420"/>
      <c r="BT16" s="420"/>
      <c r="BU16" s="421"/>
      <c r="BV16" s="419">
        <v>46501062</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7"/>
      <c r="B17" s="531"/>
      <c r="C17" s="532"/>
      <c r="D17" s="532"/>
      <c r="E17" s="532"/>
      <c r="F17" s="532"/>
      <c r="G17" s="532"/>
      <c r="H17" s="532"/>
      <c r="I17" s="532"/>
      <c r="J17" s="532"/>
      <c r="K17" s="533"/>
      <c r="L17" s="191"/>
      <c r="M17" s="512" t="s">
        <v>154</v>
      </c>
      <c r="N17" s="513"/>
      <c r="O17" s="513"/>
      <c r="P17" s="513"/>
      <c r="Q17" s="514"/>
      <c r="R17" s="496" t="s">
        <v>155</v>
      </c>
      <c r="S17" s="497"/>
      <c r="T17" s="497"/>
      <c r="U17" s="497"/>
      <c r="V17" s="498"/>
      <c r="W17" s="509" t="s">
        <v>156</v>
      </c>
      <c r="X17" s="405"/>
      <c r="Y17" s="405"/>
      <c r="Z17" s="405"/>
      <c r="AA17" s="405"/>
      <c r="AB17" s="406"/>
      <c r="AC17" s="372">
        <v>74736</v>
      </c>
      <c r="AD17" s="373"/>
      <c r="AE17" s="373"/>
      <c r="AF17" s="373"/>
      <c r="AG17" s="374"/>
      <c r="AH17" s="372">
        <v>72173</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43156970</v>
      </c>
      <c r="BO17" s="420"/>
      <c r="BP17" s="420"/>
      <c r="BQ17" s="420"/>
      <c r="BR17" s="420"/>
      <c r="BS17" s="420"/>
      <c r="BT17" s="420"/>
      <c r="BU17" s="421"/>
      <c r="BV17" s="419">
        <v>41214292</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7"/>
      <c r="B18" s="469" t="s">
        <v>158</v>
      </c>
      <c r="C18" s="470"/>
      <c r="D18" s="470"/>
      <c r="E18" s="471"/>
      <c r="F18" s="471"/>
      <c r="G18" s="471"/>
      <c r="H18" s="471"/>
      <c r="I18" s="471"/>
      <c r="J18" s="471"/>
      <c r="K18" s="471"/>
      <c r="L18" s="472">
        <v>41.72</v>
      </c>
      <c r="M18" s="472"/>
      <c r="N18" s="472"/>
      <c r="O18" s="472"/>
      <c r="P18" s="472"/>
      <c r="Q18" s="472"/>
      <c r="R18" s="473"/>
      <c r="S18" s="473"/>
      <c r="T18" s="473"/>
      <c r="U18" s="473"/>
      <c r="V18" s="474"/>
      <c r="W18" s="490"/>
      <c r="X18" s="491"/>
      <c r="Y18" s="491"/>
      <c r="Z18" s="491"/>
      <c r="AA18" s="491"/>
      <c r="AB18" s="515"/>
      <c r="AC18" s="389">
        <v>70.5</v>
      </c>
      <c r="AD18" s="390"/>
      <c r="AE18" s="390"/>
      <c r="AF18" s="390"/>
      <c r="AG18" s="475"/>
      <c r="AH18" s="389">
        <v>68.8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61670133</v>
      </c>
      <c r="BO18" s="420"/>
      <c r="BP18" s="420"/>
      <c r="BQ18" s="420"/>
      <c r="BR18" s="420"/>
      <c r="BS18" s="420"/>
      <c r="BT18" s="420"/>
      <c r="BU18" s="421"/>
      <c r="BV18" s="419">
        <v>60519485</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7"/>
      <c r="B19" s="469" t="s">
        <v>160</v>
      </c>
      <c r="C19" s="470"/>
      <c r="D19" s="470"/>
      <c r="E19" s="471"/>
      <c r="F19" s="471"/>
      <c r="G19" s="471"/>
      <c r="H19" s="471"/>
      <c r="I19" s="471"/>
      <c r="J19" s="471"/>
      <c r="K19" s="471"/>
      <c r="L19" s="479">
        <v>6343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71880800</v>
      </c>
      <c r="BO19" s="420"/>
      <c r="BP19" s="420"/>
      <c r="BQ19" s="420"/>
      <c r="BR19" s="420"/>
      <c r="BS19" s="420"/>
      <c r="BT19" s="420"/>
      <c r="BU19" s="421"/>
      <c r="BV19" s="419">
        <v>69725167</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7"/>
      <c r="B20" s="469" t="s">
        <v>162</v>
      </c>
      <c r="C20" s="470"/>
      <c r="D20" s="470"/>
      <c r="E20" s="471"/>
      <c r="F20" s="471"/>
      <c r="G20" s="471"/>
      <c r="H20" s="471"/>
      <c r="I20" s="471"/>
      <c r="J20" s="471"/>
      <c r="K20" s="471"/>
      <c r="L20" s="479">
        <v>114265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7"/>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7"/>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92171699</v>
      </c>
      <c r="BO22" s="449"/>
      <c r="BP22" s="449"/>
      <c r="BQ22" s="449"/>
      <c r="BR22" s="449"/>
      <c r="BS22" s="449"/>
      <c r="BT22" s="449"/>
      <c r="BU22" s="450"/>
      <c r="BV22" s="448">
        <v>95029111</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74144791</v>
      </c>
      <c r="BO23" s="420"/>
      <c r="BP23" s="420"/>
      <c r="BQ23" s="420"/>
      <c r="BR23" s="420"/>
      <c r="BS23" s="420"/>
      <c r="BT23" s="420"/>
      <c r="BU23" s="421"/>
      <c r="BV23" s="419">
        <v>75098478</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7"/>
      <c r="B24" s="398"/>
      <c r="C24" s="399"/>
      <c r="D24" s="400"/>
      <c r="E24" s="375" t="s">
        <v>172</v>
      </c>
      <c r="F24" s="376"/>
      <c r="G24" s="376"/>
      <c r="H24" s="376"/>
      <c r="I24" s="376"/>
      <c r="J24" s="376"/>
      <c r="K24" s="377"/>
      <c r="L24" s="372">
        <v>1</v>
      </c>
      <c r="M24" s="373"/>
      <c r="N24" s="373"/>
      <c r="O24" s="373"/>
      <c r="P24" s="374"/>
      <c r="Q24" s="372">
        <v>7070</v>
      </c>
      <c r="R24" s="373"/>
      <c r="S24" s="373"/>
      <c r="T24" s="373"/>
      <c r="U24" s="373"/>
      <c r="V24" s="374"/>
      <c r="W24" s="462"/>
      <c r="X24" s="399"/>
      <c r="Y24" s="400"/>
      <c r="Z24" s="375" t="s">
        <v>173</v>
      </c>
      <c r="AA24" s="376"/>
      <c r="AB24" s="376"/>
      <c r="AC24" s="376"/>
      <c r="AD24" s="376"/>
      <c r="AE24" s="376"/>
      <c r="AF24" s="376"/>
      <c r="AG24" s="377"/>
      <c r="AH24" s="372">
        <v>1683</v>
      </c>
      <c r="AI24" s="373"/>
      <c r="AJ24" s="373"/>
      <c r="AK24" s="373"/>
      <c r="AL24" s="374"/>
      <c r="AM24" s="372">
        <v>5308182</v>
      </c>
      <c r="AN24" s="373"/>
      <c r="AO24" s="373"/>
      <c r="AP24" s="373"/>
      <c r="AQ24" s="373"/>
      <c r="AR24" s="374"/>
      <c r="AS24" s="372">
        <v>3154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43498971</v>
      </c>
      <c r="BO24" s="420"/>
      <c r="BP24" s="420"/>
      <c r="BQ24" s="420"/>
      <c r="BR24" s="420"/>
      <c r="BS24" s="420"/>
      <c r="BT24" s="420"/>
      <c r="BU24" s="421"/>
      <c r="BV24" s="419">
        <v>44725827</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7"/>
      <c r="B25" s="398"/>
      <c r="C25" s="399"/>
      <c r="D25" s="400"/>
      <c r="E25" s="375" t="s">
        <v>175</v>
      </c>
      <c r="F25" s="376"/>
      <c r="G25" s="376"/>
      <c r="H25" s="376"/>
      <c r="I25" s="376"/>
      <c r="J25" s="376"/>
      <c r="K25" s="377"/>
      <c r="L25" s="372">
        <v>2</v>
      </c>
      <c r="M25" s="373"/>
      <c r="N25" s="373"/>
      <c r="O25" s="373"/>
      <c r="P25" s="374"/>
      <c r="Q25" s="372">
        <v>6960</v>
      </c>
      <c r="R25" s="373"/>
      <c r="S25" s="373"/>
      <c r="T25" s="373"/>
      <c r="U25" s="373"/>
      <c r="V25" s="374"/>
      <c r="W25" s="462"/>
      <c r="X25" s="399"/>
      <c r="Y25" s="400"/>
      <c r="Z25" s="375" t="s">
        <v>176</v>
      </c>
      <c r="AA25" s="376"/>
      <c r="AB25" s="376"/>
      <c r="AC25" s="376"/>
      <c r="AD25" s="376"/>
      <c r="AE25" s="376"/>
      <c r="AF25" s="376"/>
      <c r="AG25" s="377"/>
      <c r="AH25" s="372">
        <v>256</v>
      </c>
      <c r="AI25" s="373"/>
      <c r="AJ25" s="373"/>
      <c r="AK25" s="373"/>
      <c r="AL25" s="374"/>
      <c r="AM25" s="372">
        <v>805120</v>
      </c>
      <c r="AN25" s="373"/>
      <c r="AO25" s="373"/>
      <c r="AP25" s="373"/>
      <c r="AQ25" s="373"/>
      <c r="AR25" s="374"/>
      <c r="AS25" s="372">
        <v>3145</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14836679</v>
      </c>
      <c r="BO25" s="449"/>
      <c r="BP25" s="449"/>
      <c r="BQ25" s="449"/>
      <c r="BR25" s="449"/>
      <c r="BS25" s="449"/>
      <c r="BT25" s="449"/>
      <c r="BU25" s="450"/>
      <c r="BV25" s="448">
        <v>17433550</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7"/>
      <c r="B26" s="398"/>
      <c r="C26" s="399"/>
      <c r="D26" s="400"/>
      <c r="E26" s="375" t="s">
        <v>178</v>
      </c>
      <c r="F26" s="376"/>
      <c r="G26" s="376"/>
      <c r="H26" s="376"/>
      <c r="I26" s="376"/>
      <c r="J26" s="376"/>
      <c r="K26" s="377"/>
      <c r="L26" s="372">
        <v>1</v>
      </c>
      <c r="M26" s="373"/>
      <c r="N26" s="373"/>
      <c r="O26" s="373"/>
      <c r="P26" s="374"/>
      <c r="Q26" s="372">
        <v>6545</v>
      </c>
      <c r="R26" s="373"/>
      <c r="S26" s="373"/>
      <c r="T26" s="373"/>
      <c r="U26" s="373"/>
      <c r="V26" s="374"/>
      <c r="W26" s="462"/>
      <c r="X26" s="399"/>
      <c r="Y26" s="400"/>
      <c r="Z26" s="375" t="s">
        <v>179</v>
      </c>
      <c r="AA26" s="430"/>
      <c r="AB26" s="430"/>
      <c r="AC26" s="430"/>
      <c r="AD26" s="430"/>
      <c r="AE26" s="430"/>
      <c r="AF26" s="430"/>
      <c r="AG26" s="431"/>
      <c r="AH26" s="372">
        <v>266</v>
      </c>
      <c r="AI26" s="373"/>
      <c r="AJ26" s="373"/>
      <c r="AK26" s="373"/>
      <c r="AL26" s="374"/>
      <c r="AM26" s="372">
        <v>855190</v>
      </c>
      <c r="AN26" s="373"/>
      <c r="AO26" s="373"/>
      <c r="AP26" s="373"/>
      <c r="AQ26" s="373"/>
      <c r="AR26" s="374"/>
      <c r="AS26" s="372">
        <v>3215</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412202</v>
      </c>
      <c r="BO26" s="420"/>
      <c r="BP26" s="420"/>
      <c r="BQ26" s="420"/>
      <c r="BR26" s="420"/>
      <c r="BS26" s="420"/>
      <c r="BT26" s="420"/>
      <c r="BU26" s="421"/>
      <c r="BV26" s="419">
        <v>315811</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7"/>
      <c r="B27" s="398"/>
      <c r="C27" s="399"/>
      <c r="D27" s="400"/>
      <c r="E27" s="375" t="s">
        <v>181</v>
      </c>
      <c r="F27" s="376"/>
      <c r="G27" s="376"/>
      <c r="H27" s="376"/>
      <c r="I27" s="376"/>
      <c r="J27" s="376"/>
      <c r="K27" s="377"/>
      <c r="L27" s="372">
        <v>1</v>
      </c>
      <c r="M27" s="373"/>
      <c r="N27" s="373"/>
      <c r="O27" s="373"/>
      <c r="P27" s="374"/>
      <c r="Q27" s="372">
        <v>6300</v>
      </c>
      <c r="R27" s="373"/>
      <c r="S27" s="373"/>
      <c r="T27" s="373"/>
      <c r="U27" s="373"/>
      <c r="V27" s="374"/>
      <c r="W27" s="462"/>
      <c r="X27" s="399"/>
      <c r="Y27" s="400"/>
      <c r="Z27" s="375" t="s">
        <v>182</v>
      </c>
      <c r="AA27" s="376"/>
      <c r="AB27" s="376"/>
      <c r="AC27" s="376"/>
      <c r="AD27" s="376"/>
      <c r="AE27" s="376"/>
      <c r="AF27" s="376"/>
      <c r="AG27" s="377"/>
      <c r="AH27" s="372">
        <v>29</v>
      </c>
      <c r="AI27" s="373"/>
      <c r="AJ27" s="373"/>
      <c r="AK27" s="373"/>
      <c r="AL27" s="374"/>
      <c r="AM27" s="372">
        <v>114347</v>
      </c>
      <c r="AN27" s="373"/>
      <c r="AO27" s="373"/>
      <c r="AP27" s="373"/>
      <c r="AQ27" s="373"/>
      <c r="AR27" s="374"/>
      <c r="AS27" s="372">
        <v>3943</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184</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7"/>
      <c r="B28" s="398"/>
      <c r="C28" s="399"/>
      <c r="D28" s="400"/>
      <c r="E28" s="375" t="s">
        <v>185</v>
      </c>
      <c r="F28" s="376"/>
      <c r="G28" s="376"/>
      <c r="H28" s="376"/>
      <c r="I28" s="376"/>
      <c r="J28" s="376"/>
      <c r="K28" s="377"/>
      <c r="L28" s="372">
        <v>1</v>
      </c>
      <c r="M28" s="373"/>
      <c r="N28" s="373"/>
      <c r="O28" s="373"/>
      <c r="P28" s="374"/>
      <c r="Q28" s="372">
        <v>5850</v>
      </c>
      <c r="R28" s="373"/>
      <c r="S28" s="373"/>
      <c r="T28" s="373"/>
      <c r="U28" s="373"/>
      <c r="V28" s="374"/>
      <c r="W28" s="462"/>
      <c r="X28" s="399"/>
      <c r="Y28" s="400"/>
      <c r="Z28" s="375" t="s">
        <v>186</v>
      </c>
      <c r="AA28" s="376"/>
      <c r="AB28" s="376"/>
      <c r="AC28" s="376"/>
      <c r="AD28" s="376"/>
      <c r="AE28" s="376"/>
      <c r="AF28" s="376"/>
      <c r="AG28" s="377"/>
      <c r="AH28" s="372" t="s">
        <v>131</v>
      </c>
      <c r="AI28" s="373"/>
      <c r="AJ28" s="373"/>
      <c r="AK28" s="373"/>
      <c r="AL28" s="374"/>
      <c r="AM28" s="372" t="s">
        <v>184</v>
      </c>
      <c r="AN28" s="373"/>
      <c r="AO28" s="373"/>
      <c r="AP28" s="373"/>
      <c r="AQ28" s="373"/>
      <c r="AR28" s="374"/>
      <c r="AS28" s="372" t="s">
        <v>184</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7823932</v>
      </c>
      <c r="BO28" s="449"/>
      <c r="BP28" s="449"/>
      <c r="BQ28" s="449"/>
      <c r="BR28" s="449"/>
      <c r="BS28" s="449"/>
      <c r="BT28" s="449"/>
      <c r="BU28" s="450"/>
      <c r="BV28" s="448">
        <v>7401906</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7"/>
      <c r="B29" s="398"/>
      <c r="C29" s="399"/>
      <c r="D29" s="400"/>
      <c r="E29" s="375" t="s">
        <v>188</v>
      </c>
      <c r="F29" s="376"/>
      <c r="G29" s="376"/>
      <c r="H29" s="376"/>
      <c r="I29" s="376"/>
      <c r="J29" s="376"/>
      <c r="K29" s="377"/>
      <c r="L29" s="372">
        <v>26</v>
      </c>
      <c r="M29" s="373"/>
      <c r="N29" s="373"/>
      <c r="O29" s="373"/>
      <c r="P29" s="374"/>
      <c r="Q29" s="372">
        <v>5490</v>
      </c>
      <c r="R29" s="373"/>
      <c r="S29" s="373"/>
      <c r="T29" s="373"/>
      <c r="U29" s="373"/>
      <c r="V29" s="374"/>
      <c r="W29" s="463"/>
      <c r="X29" s="464"/>
      <c r="Y29" s="465"/>
      <c r="Z29" s="375" t="s">
        <v>189</v>
      </c>
      <c r="AA29" s="376"/>
      <c r="AB29" s="376"/>
      <c r="AC29" s="376"/>
      <c r="AD29" s="376"/>
      <c r="AE29" s="376"/>
      <c r="AF29" s="376"/>
      <c r="AG29" s="377"/>
      <c r="AH29" s="372">
        <v>1712</v>
      </c>
      <c r="AI29" s="373"/>
      <c r="AJ29" s="373"/>
      <c r="AK29" s="373"/>
      <c r="AL29" s="374"/>
      <c r="AM29" s="372">
        <v>5422529</v>
      </c>
      <c r="AN29" s="373"/>
      <c r="AO29" s="373"/>
      <c r="AP29" s="373"/>
      <c r="AQ29" s="373"/>
      <c r="AR29" s="374"/>
      <c r="AS29" s="372">
        <v>3167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t="s">
        <v>184</v>
      </c>
      <c r="BO29" s="420"/>
      <c r="BP29" s="420"/>
      <c r="BQ29" s="420"/>
      <c r="BR29" s="420"/>
      <c r="BS29" s="420"/>
      <c r="BT29" s="420"/>
      <c r="BU29" s="421"/>
      <c r="BV29" s="419" t="s">
        <v>184</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98.3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4964721</v>
      </c>
      <c r="BO30" s="454"/>
      <c r="BP30" s="454"/>
      <c r="BQ30" s="454"/>
      <c r="BR30" s="454"/>
      <c r="BS30" s="454"/>
      <c r="BT30" s="454"/>
      <c r="BU30" s="455"/>
      <c r="BV30" s="453">
        <v>3820846</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2">
      <c r="A33" s="177"/>
      <c r="B33" s="201"/>
      <c r="C33" s="371" t="s">
        <v>198</v>
      </c>
      <c r="D33" s="371"/>
      <c r="E33" s="370" t="s">
        <v>199</v>
      </c>
      <c r="F33" s="370"/>
      <c r="G33" s="370"/>
      <c r="H33" s="370"/>
      <c r="I33" s="370"/>
      <c r="J33" s="370"/>
      <c r="K33" s="370"/>
      <c r="L33" s="370"/>
      <c r="M33" s="370"/>
      <c r="N33" s="370"/>
      <c r="O33" s="370"/>
      <c r="P33" s="370"/>
      <c r="Q33" s="370"/>
      <c r="R33" s="370"/>
      <c r="S33" s="370"/>
      <c r="T33" s="202"/>
      <c r="U33" s="371" t="s">
        <v>200</v>
      </c>
      <c r="V33" s="371"/>
      <c r="W33" s="370" t="s">
        <v>201</v>
      </c>
      <c r="X33" s="370"/>
      <c r="Y33" s="370"/>
      <c r="Z33" s="370"/>
      <c r="AA33" s="370"/>
      <c r="AB33" s="370"/>
      <c r="AC33" s="370"/>
      <c r="AD33" s="370"/>
      <c r="AE33" s="370"/>
      <c r="AF33" s="370"/>
      <c r="AG33" s="370"/>
      <c r="AH33" s="370"/>
      <c r="AI33" s="370"/>
      <c r="AJ33" s="370"/>
      <c r="AK33" s="370"/>
      <c r="AL33" s="202"/>
      <c r="AM33" s="371" t="s">
        <v>198</v>
      </c>
      <c r="AN33" s="371"/>
      <c r="AO33" s="370" t="s">
        <v>201</v>
      </c>
      <c r="AP33" s="370"/>
      <c r="AQ33" s="370"/>
      <c r="AR33" s="370"/>
      <c r="AS33" s="370"/>
      <c r="AT33" s="370"/>
      <c r="AU33" s="370"/>
      <c r="AV33" s="370"/>
      <c r="AW33" s="370"/>
      <c r="AX33" s="370"/>
      <c r="AY33" s="370"/>
      <c r="AZ33" s="370"/>
      <c r="BA33" s="370"/>
      <c r="BB33" s="370"/>
      <c r="BC33" s="370"/>
      <c r="BD33" s="203"/>
      <c r="BE33" s="370" t="s">
        <v>202</v>
      </c>
      <c r="BF33" s="370"/>
      <c r="BG33" s="370" t="s">
        <v>203</v>
      </c>
      <c r="BH33" s="370"/>
      <c r="BI33" s="370"/>
      <c r="BJ33" s="370"/>
      <c r="BK33" s="370"/>
      <c r="BL33" s="370"/>
      <c r="BM33" s="370"/>
      <c r="BN33" s="370"/>
      <c r="BO33" s="370"/>
      <c r="BP33" s="370"/>
      <c r="BQ33" s="370"/>
      <c r="BR33" s="370"/>
      <c r="BS33" s="370"/>
      <c r="BT33" s="370"/>
      <c r="BU33" s="370"/>
      <c r="BV33" s="203"/>
      <c r="BW33" s="371" t="s">
        <v>202</v>
      </c>
      <c r="BX33" s="371"/>
      <c r="BY33" s="370" t="s">
        <v>204</v>
      </c>
      <c r="BZ33" s="370"/>
      <c r="CA33" s="370"/>
      <c r="CB33" s="370"/>
      <c r="CC33" s="370"/>
      <c r="CD33" s="370"/>
      <c r="CE33" s="370"/>
      <c r="CF33" s="370"/>
      <c r="CG33" s="370"/>
      <c r="CH33" s="370"/>
      <c r="CI33" s="370"/>
      <c r="CJ33" s="370"/>
      <c r="CK33" s="370"/>
      <c r="CL33" s="370"/>
      <c r="CM33" s="370"/>
      <c r="CN33" s="202"/>
      <c r="CO33" s="371" t="s">
        <v>198</v>
      </c>
      <c r="CP33" s="371"/>
      <c r="CQ33" s="370" t="s">
        <v>205</v>
      </c>
      <c r="CR33" s="370"/>
      <c r="CS33" s="370"/>
      <c r="CT33" s="370"/>
      <c r="CU33" s="370"/>
      <c r="CV33" s="370"/>
      <c r="CW33" s="370"/>
      <c r="CX33" s="370"/>
      <c r="CY33" s="370"/>
      <c r="CZ33" s="370"/>
      <c r="DA33" s="370"/>
      <c r="DB33" s="370"/>
      <c r="DC33" s="370"/>
      <c r="DD33" s="370"/>
      <c r="DE33" s="370"/>
      <c r="DF33" s="202"/>
      <c r="DG33" s="369" t="s">
        <v>206</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77"/>
      <c r="AM34" s="367">
        <f>IF(AO34="","",MAX(C34:D43,U34:V43)+1)</f>
        <v>7</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10</v>
      </c>
      <c r="BX34" s="367"/>
      <c r="BY34" s="368" t="str">
        <f>IF('各会計、関係団体の財政状況及び健全化判断比率'!B68="","",'各会計、関係団体の財政状況及び健全化判断比率'!B68)</f>
        <v>大阪府都市競艇企業団</v>
      </c>
      <c r="BZ34" s="368"/>
      <c r="CA34" s="368"/>
      <c r="CB34" s="368"/>
      <c r="CC34" s="368"/>
      <c r="CD34" s="368"/>
      <c r="CE34" s="368"/>
      <c r="CF34" s="368"/>
      <c r="CG34" s="368"/>
      <c r="CH34" s="368"/>
      <c r="CI34" s="368"/>
      <c r="CJ34" s="368"/>
      <c r="CK34" s="368"/>
      <c r="CL34" s="368"/>
      <c r="CM34" s="368"/>
      <c r="CN34" s="177"/>
      <c r="CO34" s="367">
        <f>IF(CQ34="","",MAX(C34:D43,U34:V43,AM34:AN43,BE34:BF43,BW34:BX43)+1)</f>
        <v>19</v>
      </c>
      <c r="CP34" s="367"/>
      <c r="CQ34" s="368" t="str">
        <f>IF('各会計、関係団体の財政状況及び健全化判断比率'!BS7="","",'各会計、関係団体の財政状況及び健全化判断比率'!BS7)</f>
        <v>八尾市文化財調査研究会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77"/>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77"/>
      <c r="AM35" s="367">
        <f t="shared" ref="AM35:AM43" si="0">IF(AO35="","",AM34+1)</f>
        <v>8</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11</v>
      </c>
      <c r="BX35" s="367"/>
      <c r="BY35" s="368" t="str">
        <f>IF('各会計、関係団体の財政状況及び健全化判断比率'!B69="","",'各会計、関係団体の財政状況及び健全化判断比率'!B69)</f>
        <v>八尾市柏原市火葬場組合</v>
      </c>
      <c r="BZ35" s="368"/>
      <c r="CA35" s="368"/>
      <c r="CB35" s="368"/>
      <c r="CC35" s="368"/>
      <c r="CD35" s="368"/>
      <c r="CE35" s="368"/>
      <c r="CF35" s="368"/>
      <c r="CG35" s="368"/>
      <c r="CH35" s="368"/>
      <c r="CI35" s="368"/>
      <c r="CJ35" s="368"/>
      <c r="CK35" s="368"/>
      <c r="CL35" s="368"/>
      <c r="CM35" s="368"/>
      <c r="CN35" s="177"/>
      <c r="CO35" s="367">
        <f t="shared" ref="CO35:CO43" si="3">IF(CQ35="","",CO34+1)</f>
        <v>20</v>
      </c>
      <c r="CP35" s="367"/>
      <c r="CQ35" s="368" t="str">
        <f>IF('各会計、関係団体の財政状況及び健全化判断比率'!BS8="","",'各会計、関係団体の財政状況及び健全化判断比率'!BS8)</f>
        <v>八尾市文化振興事業団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f>IF(E36="","",C35+1)</f>
        <v>3</v>
      </c>
      <c r="D36" s="367"/>
      <c r="E36" s="368" t="str">
        <f>IF('各会計、関係団体の財政状況及び健全化判断比率'!B9="","",'各会計、関係団体の財政状況及び健全化判断比率'!B9)</f>
        <v>母子父子寡婦福祉資金貸付金特別会計</v>
      </c>
      <c r="F36" s="368"/>
      <c r="G36" s="368"/>
      <c r="H36" s="368"/>
      <c r="I36" s="368"/>
      <c r="J36" s="368"/>
      <c r="K36" s="368"/>
      <c r="L36" s="368"/>
      <c r="M36" s="368"/>
      <c r="N36" s="368"/>
      <c r="O36" s="368"/>
      <c r="P36" s="368"/>
      <c r="Q36" s="368"/>
      <c r="R36" s="368"/>
      <c r="S36" s="368"/>
      <c r="T36" s="177"/>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77"/>
      <c r="AM36" s="367">
        <f t="shared" si="0"/>
        <v>9</v>
      </c>
      <c r="AN36" s="367"/>
      <c r="AO36" s="368" t="str">
        <f>IF('各会計、関係団体の財政状況及び健全化判断比率'!B33="","",'各会計、関係団体の財政状況及び健全化判断比率'!B33)</f>
        <v>公共下水道事業会計</v>
      </c>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12</v>
      </c>
      <c r="BX36" s="367"/>
      <c r="BY36" s="368" t="str">
        <f>IF('各会計、関係団体の財政状況及び健全化判断比率'!B70="","",'各会計、関係団体の財政状況及び健全化判断比率'!B70)</f>
        <v>恩智川水防事務組合</v>
      </c>
      <c r="BZ36" s="368"/>
      <c r="CA36" s="368"/>
      <c r="CB36" s="368"/>
      <c r="CC36" s="368"/>
      <c r="CD36" s="368"/>
      <c r="CE36" s="368"/>
      <c r="CF36" s="368"/>
      <c r="CG36" s="368"/>
      <c r="CH36" s="368"/>
      <c r="CI36" s="368"/>
      <c r="CJ36" s="368"/>
      <c r="CK36" s="368"/>
      <c r="CL36" s="368"/>
      <c r="CM36" s="368"/>
      <c r="CN36" s="177"/>
      <c r="CO36" s="367">
        <f t="shared" si="3"/>
        <v>21</v>
      </c>
      <c r="CP36" s="367"/>
      <c r="CQ36" s="368" t="str">
        <f>IF('各会計、関係団体の財政状況及び健全化判断比率'!BS9="","",'各会計、関係団体の財政状況及び健全化判断比率'!BS9)</f>
        <v>八尾市中小企業勤労者福祉サービスセンター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13</v>
      </c>
      <c r="BX37" s="367"/>
      <c r="BY37" s="368" t="str">
        <f>IF('各会計、関係団体の財政状況及び健全化判断比率'!B71="","",'各会計、関係団体の財政状況及び健全化判断比率'!B71)</f>
        <v>大和川右岸水防事務組合</v>
      </c>
      <c r="BZ37" s="368"/>
      <c r="CA37" s="368"/>
      <c r="CB37" s="368"/>
      <c r="CC37" s="368"/>
      <c r="CD37" s="368"/>
      <c r="CE37" s="368"/>
      <c r="CF37" s="368"/>
      <c r="CG37" s="368"/>
      <c r="CH37" s="368"/>
      <c r="CI37" s="368"/>
      <c r="CJ37" s="368"/>
      <c r="CK37" s="368"/>
      <c r="CL37" s="368"/>
      <c r="CM37" s="368"/>
      <c r="CN37" s="177"/>
      <c r="CO37" s="367">
        <f t="shared" si="3"/>
        <v>22</v>
      </c>
      <c r="CP37" s="367"/>
      <c r="CQ37" s="368" t="str">
        <f>IF('各会計、関係団体の財政状況及び健全化判断比率'!BS10="","",'各会計、関係団体の財政状況及び健全化判断比率'!BS10)</f>
        <v>八尾市国際交流センター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14</v>
      </c>
      <c r="BX38" s="367"/>
      <c r="BY38" s="368" t="str">
        <f>IF('各会計、関係団体の財政状況及び健全化判断比率'!B72="","",'各会計、関係団体の財政状況及び健全化判断比率'!B72)</f>
        <v>大阪広域環境施設組合</v>
      </c>
      <c r="BZ38" s="368"/>
      <c r="CA38" s="368"/>
      <c r="CB38" s="368"/>
      <c r="CC38" s="368"/>
      <c r="CD38" s="368"/>
      <c r="CE38" s="368"/>
      <c r="CF38" s="368"/>
      <c r="CG38" s="368"/>
      <c r="CH38" s="368"/>
      <c r="CI38" s="368"/>
      <c r="CJ38" s="368"/>
      <c r="CK38" s="368"/>
      <c r="CL38" s="368"/>
      <c r="CM38" s="368"/>
      <c r="CN38" s="177"/>
      <c r="CO38" s="367">
        <f t="shared" si="3"/>
        <v>23</v>
      </c>
      <c r="CP38" s="367"/>
      <c r="CQ38" s="368" t="str">
        <f>IF('各会計、関係団体の財政状況及び健全化判断比率'!BS11="","",'各会計、関係団体の財政状況及び健全化判断比率'!BS11)</f>
        <v>八尾体育振興会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15</v>
      </c>
      <c r="BX39" s="367"/>
      <c r="BY39" s="368" t="str">
        <f>IF('各会計、関係団体の財政状況及び健全化判断比率'!B73="","",'各会計、関係団体の財政状況及び健全化判断比率'!B73)</f>
        <v>大阪府後期高齢者医療広域連合(一般会計)</v>
      </c>
      <c r="BZ39" s="368"/>
      <c r="CA39" s="368"/>
      <c r="CB39" s="368"/>
      <c r="CC39" s="368"/>
      <c r="CD39" s="368"/>
      <c r="CE39" s="368"/>
      <c r="CF39" s="368"/>
      <c r="CG39" s="368"/>
      <c r="CH39" s="368"/>
      <c r="CI39" s="368"/>
      <c r="CJ39" s="368"/>
      <c r="CK39" s="368"/>
      <c r="CL39" s="368"/>
      <c r="CM39" s="368"/>
      <c r="CN39" s="177"/>
      <c r="CO39" s="367">
        <f t="shared" si="3"/>
        <v>24</v>
      </c>
      <c r="CP39" s="367"/>
      <c r="CQ39" s="368" t="str">
        <f>IF('各会計、関係団体の財政状況及び健全化判断比率'!BS12="","",'各会計、関係団体の財政状況及び健全化判断比率'!BS12)</f>
        <v>八尾シティネット</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16</v>
      </c>
      <c r="BX40" s="367"/>
      <c r="BY40" s="368" t="str">
        <f>IF('各会計、関係団体の財政状況及び健全化判断比率'!B74="","",'各会計、関係団体の財政状況及び健全化判断比率'!B74)</f>
        <v>大阪府後期高齢者医療広域連合(後期高齢者医療特別会計)</v>
      </c>
      <c r="BZ40" s="368"/>
      <c r="CA40" s="368"/>
      <c r="CB40" s="368"/>
      <c r="CC40" s="368"/>
      <c r="CD40" s="368"/>
      <c r="CE40" s="368"/>
      <c r="CF40" s="368"/>
      <c r="CG40" s="368"/>
      <c r="CH40" s="368"/>
      <c r="CI40" s="368"/>
      <c r="CJ40" s="368"/>
      <c r="CK40" s="368"/>
      <c r="CL40" s="368"/>
      <c r="CM40" s="368"/>
      <c r="CN40" s="177"/>
      <c r="CO40" s="367">
        <f t="shared" si="3"/>
        <v>25</v>
      </c>
      <c r="CP40" s="367"/>
      <c r="CQ40" s="368" t="str">
        <f>IF('各会計、関係団体の財政状況及び健全化判断比率'!BS13="","",'各会計、関係団体の財政状況及び健全化判断比率'!BS13)</f>
        <v>やおコミュニティ放送</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17</v>
      </c>
      <c r="BX41" s="367"/>
      <c r="BY41" s="368" t="str">
        <f>IF('各会計、関係団体の財政状況及び健全化判断比率'!B75="","",'各会計、関係団体の財政状況及び健全化判断比率'!B75)</f>
        <v>大阪広域水道企業団(水道事業会計)</v>
      </c>
      <c r="BZ41" s="368"/>
      <c r="CA41" s="368"/>
      <c r="CB41" s="368"/>
      <c r="CC41" s="368"/>
      <c r="CD41" s="368"/>
      <c r="CE41" s="368"/>
      <c r="CF41" s="368"/>
      <c r="CG41" s="368"/>
      <c r="CH41" s="368"/>
      <c r="CI41" s="368"/>
      <c r="CJ41" s="368"/>
      <c r="CK41" s="368"/>
      <c r="CL41" s="368"/>
      <c r="CM41" s="368"/>
      <c r="CN41" s="177"/>
      <c r="CO41" s="367">
        <f t="shared" si="3"/>
        <v>26</v>
      </c>
      <c r="CP41" s="367"/>
      <c r="CQ41" s="368" t="str">
        <f>IF('各会計、関係団体の財政状況及び健全化判断比率'!BS14="","",'各会計、関係団体の財政状況及び健全化判断比率'!BS14)</f>
        <v>八尾モール</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f t="shared" si="2"/>
        <v>18</v>
      </c>
      <c r="BX42" s="367"/>
      <c r="BY42" s="368" t="str">
        <f>IF('各会計、関係団体の財政状況及び健全化判断比率'!B76="","",'各会計、関係団体の財政状況及び健全化判断比率'!B76)</f>
        <v>大阪広域水道企業団(工業用水道事業会計)</v>
      </c>
      <c r="BZ42" s="368"/>
      <c r="CA42" s="368"/>
      <c r="CB42" s="368"/>
      <c r="CC42" s="368"/>
      <c r="CD42" s="368"/>
      <c r="CE42" s="368"/>
      <c r="CF42" s="368"/>
      <c r="CG42" s="368"/>
      <c r="CH42" s="368"/>
      <c r="CI42" s="368"/>
      <c r="CJ42" s="368"/>
      <c r="CK42" s="368"/>
      <c r="CL42" s="368"/>
      <c r="CM42" s="368"/>
      <c r="CN42" s="177"/>
      <c r="CO42" s="367">
        <f t="shared" si="3"/>
        <v>27</v>
      </c>
      <c r="CP42" s="367"/>
      <c r="CQ42" s="368" t="str">
        <f>IF('各会計、関係団体の財政状況及び健全化判断比率'!BS15="","",'各会計、関係団体の財政状況及び健全化判断比率'!BS15)</f>
        <v>大阪外環状鉄道</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6a8Jf1jkT/61c1nJtN+/N52rhLDpvjOmLBTiRJMAFqXADM14pLzRQ7puIDclQ4O7kbpEq0KXpsXVoUCfsBUlwA==" saltValue="16hrP6EYBh+nUxIu8xQLz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558</v>
      </c>
      <c r="D34" s="1151"/>
      <c r="E34" s="1152"/>
      <c r="F34" s="32">
        <v>8.5299999999999994</v>
      </c>
      <c r="G34" s="33">
        <v>8.34</v>
      </c>
      <c r="H34" s="33">
        <v>8.51</v>
      </c>
      <c r="I34" s="33">
        <v>10.57</v>
      </c>
      <c r="J34" s="34">
        <v>12.08</v>
      </c>
      <c r="K34" s="22"/>
      <c r="L34" s="22"/>
      <c r="M34" s="22"/>
      <c r="N34" s="22"/>
      <c r="O34" s="22"/>
      <c r="P34" s="22"/>
    </row>
    <row r="35" spans="1:16" ht="39" customHeight="1" x14ac:dyDescent="0.2">
      <c r="A35" s="22"/>
      <c r="B35" s="35"/>
      <c r="C35" s="1145" t="s">
        <v>559</v>
      </c>
      <c r="D35" s="1146"/>
      <c r="E35" s="1147"/>
      <c r="F35" s="36">
        <v>8.3800000000000008</v>
      </c>
      <c r="G35" s="37">
        <v>7.5</v>
      </c>
      <c r="H35" s="37">
        <v>7</v>
      </c>
      <c r="I35" s="37">
        <v>6.08</v>
      </c>
      <c r="J35" s="38">
        <v>5.84</v>
      </c>
      <c r="K35" s="22"/>
      <c r="L35" s="22"/>
      <c r="M35" s="22"/>
      <c r="N35" s="22"/>
      <c r="O35" s="22"/>
      <c r="P35" s="22"/>
    </row>
    <row r="36" spans="1:16" ht="39" customHeight="1" x14ac:dyDescent="0.2">
      <c r="A36" s="22"/>
      <c r="B36" s="35"/>
      <c r="C36" s="1145" t="s">
        <v>560</v>
      </c>
      <c r="D36" s="1146"/>
      <c r="E36" s="1147"/>
      <c r="F36" s="36">
        <v>3.64</v>
      </c>
      <c r="G36" s="37">
        <v>3.96</v>
      </c>
      <c r="H36" s="37">
        <v>3.68</v>
      </c>
      <c r="I36" s="37">
        <v>3.29</v>
      </c>
      <c r="J36" s="38">
        <v>3.59</v>
      </c>
      <c r="K36" s="22"/>
      <c r="L36" s="22"/>
      <c r="M36" s="22"/>
      <c r="N36" s="22"/>
      <c r="O36" s="22"/>
      <c r="P36" s="22"/>
    </row>
    <row r="37" spans="1:16" ht="39" customHeight="1" x14ac:dyDescent="0.2">
      <c r="A37" s="22"/>
      <c r="B37" s="35"/>
      <c r="C37" s="1145" t="s">
        <v>561</v>
      </c>
      <c r="D37" s="1146"/>
      <c r="E37" s="1147"/>
      <c r="F37" s="36">
        <v>0.24</v>
      </c>
      <c r="G37" s="37">
        <v>0.18</v>
      </c>
      <c r="H37" s="37">
        <v>0.25</v>
      </c>
      <c r="I37" s="37">
        <v>0.22</v>
      </c>
      <c r="J37" s="38">
        <v>0.43</v>
      </c>
      <c r="K37" s="22"/>
      <c r="L37" s="22"/>
      <c r="M37" s="22"/>
      <c r="N37" s="22"/>
      <c r="O37" s="22"/>
      <c r="P37" s="22"/>
    </row>
    <row r="38" spans="1:16" ht="39" customHeight="1" x14ac:dyDescent="0.2">
      <c r="A38" s="22"/>
      <c r="B38" s="35"/>
      <c r="C38" s="1145" t="s">
        <v>562</v>
      </c>
      <c r="D38" s="1146"/>
      <c r="E38" s="1147"/>
      <c r="F38" s="36">
        <v>0.74</v>
      </c>
      <c r="G38" s="37">
        <v>0.31</v>
      </c>
      <c r="H38" s="37">
        <v>1.84</v>
      </c>
      <c r="I38" s="37">
        <v>0.64</v>
      </c>
      <c r="J38" s="38">
        <v>0.37</v>
      </c>
      <c r="K38" s="22"/>
      <c r="L38" s="22"/>
      <c r="M38" s="22"/>
      <c r="N38" s="22"/>
      <c r="O38" s="22"/>
      <c r="P38" s="22"/>
    </row>
    <row r="39" spans="1:16" ht="39" customHeight="1" x14ac:dyDescent="0.2">
      <c r="A39" s="22"/>
      <c r="B39" s="35"/>
      <c r="C39" s="1145" t="s">
        <v>563</v>
      </c>
      <c r="D39" s="1146"/>
      <c r="E39" s="1147"/>
      <c r="F39" s="36">
        <v>1.32</v>
      </c>
      <c r="G39" s="37">
        <v>2.42</v>
      </c>
      <c r="H39" s="37">
        <v>0.71</v>
      </c>
      <c r="I39" s="37">
        <v>0.9</v>
      </c>
      <c r="J39" s="38">
        <v>0.09</v>
      </c>
      <c r="K39" s="22"/>
      <c r="L39" s="22"/>
      <c r="M39" s="22"/>
      <c r="N39" s="22"/>
      <c r="O39" s="22"/>
      <c r="P39" s="22"/>
    </row>
    <row r="40" spans="1:16" ht="39" customHeight="1" x14ac:dyDescent="0.2">
      <c r="A40" s="22"/>
      <c r="B40" s="35"/>
      <c r="C40" s="1145" t="s">
        <v>564</v>
      </c>
      <c r="D40" s="1146"/>
      <c r="E40" s="1147"/>
      <c r="F40" s="36">
        <v>0.26</v>
      </c>
      <c r="G40" s="37">
        <v>0.06</v>
      </c>
      <c r="H40" s="37">
        <v>0.06</v>
      </c>
      <c r="I40" s="37">
        <v>0.06</v>
      </c>
      <c r="J40" s="38">
        <v>0.08</v>
      </c>
      <c r="K40" s="22"/>
      <c r="L40" s="22"/>
      <c r="M40" s="22"/>
      <c r="N40" s="22"/>
      <c r="O40" s="22"/>
      <c r="P40" s="22"/>
    </row>
    <row r="41" spans="1:16" ht="39" customHeight="1" x14ac:dyDescent="0.2">
      <c r="A41" s="22"/>
      <c r="B41" s="35"/>
      <c r="C41" s="1145" t="s">
        <v>565</v>
      </c>
      <c r="D41" s="1146"/>
      <c r="E41" s="1147"/>
      <c r="F41" s="36">
        <v>0</v>
      </c>
      <c r="G41" s="37">
        <v>0</v>
      </c>
      <c r="H41" s="37">
        <v>0</v>
      </c>
      <c r="I41" s="37">
        <v>0</v>
      </c>
      <c r="J41" s="38">
        <v>0</v>
      </c>
      <c r="K41" s="22"/>
      <c r="L41" s="22"/>
      <c r="M41" s="22"/>
      <c r="N41" s="22"/>
      <c r="O41" s="22"/>
      <c r="P41" s="22"/>
    </row>
    <row r="42" spans="1:16" ht="39" customHeight="1" x14ac:dyDescent="0.2">
      <c r="A42" s="22"/>
      <c r="B42" s="39"/>
      <c r="C42" s="1145" t="s">
        <v>566</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567</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mVwCsRzo6oJozkrldkLwq7ao3A314sYBhGX+hqQh6avXyKNQZiL4PebbFu8Y2Wqs3K7cqPagq10wBBOM7oLcw==" saltValue="GS+d5ggQvsshxlUKvlvA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8740</v>
      </c>
      <c r="L45" s="60">
        <v>8679</v>
      </c>
      <c r="M45" s="60">
        <v>8534</v>
      </c>
      <c r="N45" s="60">
        <v>8967</v>
      </c>
      <c r="O45" s="61">
        <v>9055</v>
      </c>
      <c r="P45" s="48"/>
      <c r="Q45" s="48"/>
      <c r="R45" s="48"/>
      <c r="S45" s="48"/>
      <c r="T45" s="48"/>
      <c r="U45" s="48"/>
    </row>
    <row r="46" spans="1:21" ht="30.75" customHeight="1" x14ac:dyDescent="0.2">
      <c r="A46" s="48"/>
      <c r="B46" s="1178"/>
      <c r="C46" s="1179"/>
      <c r="D46" s="62"/>
      <c r="E46" s="1155" t="s">
        <v>12</v>
      </c>
      <c r="F46" s="1155"/>
      <c r="G46" s="1155"/>
      <c r="H46" s="1155"/>
      <c r="I46" s="1155"/>
      <c r="J46" s="1156"/>
      <c r="K46" s="63">
        <v>19</v>
      </c>
      <c r="L46" s="64">
        <v>8</v>
      </c>
      <c r="M46" s="64" t="s">
        <v>511</v>
      </c>
      <c r="N46" s="64" t="s">
        <v>511</v>
      </c>
      <c r="O46" s="65" t="s">
        <v>511</v>
      </c>
      <c r="P46" s="48"/>
      <c r="Q46" s="48"/>
      <c r="R46" s="48"/>
      <c r="S46" s="48"/>
      <c r="T46" s="48"/>
      <c r="U46" s="48"/>
    </row>
    <row r="47" spans="1:21" ht="30.75" customHeight="1" x14ac:dyDescent="0.2">
      <c r="A47" s="48"/>
      <c r="B47" s="1178"/>
      <c r="C47" s="1179"/>
      <c r="D47" s="62"/>
      <c r="E47" s="1155" t="s">
        <v>13</v>
      </c>
      <c r="F47" s="1155"/>
      <c r="G47" s="1155"/>
      <c r="H47" s="1155"/>
      <c r="I47" s="1155"/>
      <c r="J47" s="1156"/>
      <c r="K47" s="63">
        <v>2</v>
      </c>
      <c r="L47" s="64">
        <v>1</v>
      </c>
      <c r="M47" s="64" t="s">
        <v>511</v>
      </c>
      <c r="N47" s="64" t="s">
        <v>511</v>
      </c>
      <c r="O47" s="65" t="s">
        <v>511</v>
      </c>
      <c r="P47" s="48"/>
      <c r="Q47" s="48"/>
      <c r="R47" s="48"/>
      <c r="S47" s="48"/>
      <c r="T47" s="48"/>
      <c r="U47" s="48"/>
    </row>
    <row r="48" spans="1:21" ht="30.75" customHeight="1" x14ac:dyDescent="0.2">
      <c r="A48" s="48"/>
      <c r="B48" s="1178"/>
      <c r="C48" s="1179"/>
      <c r="D48" s="62"/>
      <c r="E48" s="1155" t="s">
        <v>14</v>
      </c>
      <c r="F48" s="1155"/>
      <c r="G48" s="1155"/>
      <c r="H48" s="1155"/>
      <c r="I48" s="1155"/>
      <c r="J48" s="1156"/>
      <c r="K48" s="63">
        <v>4783</v>
      </c>
      <c r="L48" s="64">
        <v>4814</v>
      </c>
      <c r="M48" s="64">
        <v>4883</v>
      </c>
      <c r="N48" s="64">
        <v>4705</v>
      </c>
      <c r="O48" s="65">
        <v>4642</v>
      </c>
      <c r="P48" s="48"/>
      <c r="Q48" s="48"/>
      <c r="R48" s="48"/>
      <c r="S48" s="48"/>
      <c r="T48" s="48"/>
      <c r="U48" s="48"/>
    </row>
    <row r="49" spans="1:21" ht="30.75" customHeight="1" x14ac:dyDescent="0.2">
      <c r="A49" s="48"/>
      <c r="B49" s="1178"/>
      <c r="C49" s="1179"/>
      <c r="D49" s="62"/>
      <c r="E49" s="1155" t="s">
        <v>15</v>
      </c>
      <c r="F49" s="1155"/>
      <c r="G49" s="1155"/>
      <c r="H49" s="1155"/>
      <c r="I49" s="1155"/>
      <c r="J49" s="1156"/>
      <c r="K49" s="63">
        <v>103</v>
      </c>
      <c r="L49" s="64">
        <v>88</v>
      </c>
      <c r="M49" s="64">
        <v>65</v>
      </c>
      <c r="N49" s="64">
        <v>56</v>
      </c>
      <c r="O49" s="65">
        <v>33</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511</v>
      </c>
      <c r="L50" s="64" t="s">
        <v>511</v>
      </c>
      <c r="M50" s="64" t="s">
        <v>511</v>
      </c>
      <c r="N50" s="64" t="s">
        <v>511</v>
      </c>
      <c r="O50" s="65" t="s">
        <v>511</v>
      </c>
      <c r="P50" s="48"/>
      <c r="Q50" s="48"/>
      <c r="R50" s="48"/>
      <c r="S50" s="48"/>
      <c r="T50" s="48"/>
      <c r="U50" s="48"/>
    </row>
    <row r="51" spans="1:21" ht="30.75" customHeight="1" x14ac:dyDescent="0.2">
      <c r="A51" s="48"/>
      <c r="B51" s="1180"/>
      <c r="C51" s="1181"/>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11407</v>
      </c>
      <c r="L52" s="64">
        <v>11535</v>
      </c>
      <c r="M52" s="64">
        <v>11660</v>
      </c>
      <c r="N52" s="64">
        <v>11947</v>
      </c>
      <c r="O52" s="65">
        <v>12008</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2240</v>
      </c>
      <c r="L53" s="69">
        <v>2055</v>
      </c>
      <c r="M53" s="69">
        <v>1822</v>
      </c>
      <c r="N53" s="69">
        <v>1781</v>
      </c>
      <c r="O53" s="70">
        <v>1722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Ujbxk9mPb0jOod06d3PK7fuPPqct2lY4F3Iu9cO1iklH0KYASW5qwIKVXrMVqMVxJqM00QXcCKdd/t+jl4WIQ==" saltValue="EBYbm/BBADWtyWrztCxc3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552</v>
      </c>
      <c r="J40" s="103" t="s">
        <v>553</v>
      </c>
      <c r="K40" s="103" t="s">
        <v>554</v>
      </c>
      <c r="L40" s="103" t="s">
        <v>555</v>
      </c>
      <c r="M40" s="104" t="s">
        <v>556</v>
      </c>
    </row>
    <row r="41" spans="2:13" ht="27.75" customHeight="1" x14ac:dyDescent="0.2">
      <c r="B41" s="1196" t="s">
        <v>31</v>
      </c>
      <c r="C41" s="1197"/>
      <c r="D41" s="105"/>
      <c r="E41" s="1198" t="s">
        <v>32</v>
      </c>
      <c r="F41" s="1198"/>
      <c r="G41" s="1198"/>
      <c r="H41" s="1199"/>
      <c r="I41" s="351">
        <v>97576</v>
      </c>
      <c r="J41" s="352">
        <v>97237</v>
      </c>
      <c r="K41" s="352">
        <v>95645</v>
      </c>
      <c r="L41" s="352">
        <v>95057</v>
      </c>
      <c r="M41" s="353">
        <v>92404</v>
      </c>
    </row>
    <row r="42" spans="2:13" ht="27.75" customHeight="1" x14ac:dyDescent="0.2">
      <c r="B42" s="1186"/>
      <c r="C42" s="1187"/>
      <c r="D42" s="106"/>
      <c r="E42" s="1190" t="s">
        <v>33</v>
      </c>
      <c r="F42" s="1190"/>
      <c r="G42" s="1190"/>
      <c r="H42" s="1191"/>
      <c r="I42" s="354" t="s">
        <v>511</v>
      </c>
      <c r="J42" s="355" t="s">
        <v>511</v>
      </c>
      <c r="K42" s="355" t="s">
        <v>511</v>
      </c>
      <c r="L42" s="355" t="s">
        <v>511</v>
      </c>
      <c r="M42" s="356" t="s">
        <v>511</v>
      </c>
    </row>
    <row r="43" spans="2:13" ht="27.75" customHeight="1" x14ac:dyDescent="0.2">
      <c r="B43" s="1186"/>
      <c r="C43" s="1187"/>
      <c r="D43" s="106"/>
      <c r="E43" s="1190" t="s">
        <v>34</v>
      </c>
      <c r="F43" s="1190"/>
      <c r="G43" s="1190"/>
      <c r="H43" s="1191"/>
      <c r="I43" s="354">
        <v>68061</v>
      </c>
      <c r="J43" s="355">
        <v>63874</v>
      </c>
      <c r="K43" s="355">
        <v>59216</v>
      </c>
      <c r="L43" s="355">
        <v>55343</v>
      </c>
      <c r="M43" s="356">
        <v>52124</v>
      </c>
    </row>
    <row r="44" spans="2:13" ht="27.75" customHeight="1" x14ac:dyDescent="0.2">
      <c r="B44" s="1186"/>
      <c r="C44" s="1187"/>
      <c r="D44" s="106"/>
      <c r="E44" s="1190" t="s">
        <v>35</v>
      </c>
      <c r="F44" s="1190"/>
      <c r="G44" s="1190"/>
      <c r="H44" s="1191"/>
      <c r="I44" s="354">
        <v>974</v>
      </c>
      <c r="J44" s="355">
        <v>876</v>
      </c>
      <c r="K44" s="355">
        <v>898</v>
      </c>
      <c r="L44" s="355">
        <v>794</v>
      </c>
      <c r="M44" s="356">
        <v>807</v>
      </c>
    </row>
    <row r="45" spans="2:13" ht="27.75" customHeight="1" x14ac:dyDescent="0.2">
      <c r="B45" s="1186"/>
      <c r="C45" s="1187"/>
      <c r="D45" s="106"/>
      <c r="E45" s="1190" t="s">
        <v>36</v>
      </c>
      <c r="F45" s="1190"/>
      <c r="G45" s="1190"/>
      <c r="H45" s="1191"/>
      <c r="I45" s="354">
        <v>10684</v>
      </c>
      <c r="J45" s="355">
        <v>10826</v>
      </c>
      <c r="K45" s="355">
        <v>11815</v>
      </c>
      <c r="L45" s="355">
        <v>12040</v>
      </c>
      <c r="M45" s="356">
        <v>12430</v>
      </c>
    </row>
    <row r="46" spans="2:13" ht="27.75" customHeight="1" x14ac:dyDescent="0.2">
      <c r="B46" s="1186"/>
      <c r="C46" s="1187"/>
      <c r="D46" s="107"/>
      <c r="E46" s="1190" t="s">
        <v>37</v>
      </c>
      <c r="F46" s="1190"/>
      <c r="G46" s="1190"/>
      <c r="H46" s="1191"/>
      <c r="I46" s="354" t="s">
        <v>511</v>
      </c>
      <c r="J46" s="355" t="s">
        <v>511</v>
      </c>
      <c r="K46" s="355" t="s">
        <v>511</v>
      </c>
      <c r="L46" s="355" t="s">
        <v>511</v>
      </c>
      <c r="M46" s="356" t="s">
        <v>511</v>
      </c>
    </row>
    <row r="47" spans="2:13" ht="27.75" customHeight="1" x14ac:dyDescent="0.2">
      <c r="B47" s="1186"/>
      <c r="C47" s="1187"/>
      <c r="D47" s="108"/>
      <c r="E47" s="1200" t="s">
        <v>38</v>
      </c>
      <c r="F47" s="1201"/>
      <c r="G47" s="1201"/>
      <c r="H47" s="1202"/>
      <c r="I47" s="354" t="s">
        <v>511</v>
      </c>
      <c r="J47" s="355" t="s">
        <v>511</v>
      </c>
      <c r="K47" s="355" t="s">
        <v>511</v>
      </c>
      <c r="L47" s="355" t="s">
        <v>511</v>
      </c>
      <c r="M47" s="356" t="s">
        <v>511</v>
      </c>
    </row>
    <row r="48" spans="2:13" ht="27.75" customHeight="1" x14ac:dyDescent="0.2">
      <c r="B48" s="1186"/>
      <c r="C48" s="1187"/>
      <c r="D48" s="106"/>
      <c r="E48" s="1190" t="s">
        <v>39</v>
      </c>
      <c r="F48" s="1190"/>
      <c r="G48" s="1190"/>
      <c r="H48" s="1191"/>
      <c r="I48" s="354" t="s">
        <v>511</v>
      </c>
      <c r="J48" s="355" t="s">
        <v>511</v>
      </c>
      <c r="K48" s="355" t="s">
        <v>511</v>
      </c>
      <c r="L48" s="355" t="s">
        <v>511</v>
      </c>
      <c r="M48" s="356" t="s">
        <v>511</v>
      </c>
    </row>
    <row r="49" spans="2:13" ht="27.75" customHeight="1" x14ac:dyDescent="0.2">
      <c r="B49" s="1188"/>
      <c r="C49" s="1189"/>
      <c r="D49" s="106"/>
      <c r="E49" s="1190" t="s">
        <v>40</v>
      </c>
      <c r="F49" s="1190"/>
      <c r="G49" s="1190"/>
      <c r="H49" s="1191"/>
      <c r="I49" s="354" t="s">
        <v>511</v>
      </c>
      <c r="J49" s="355" t="s">
        <v>511</v>
      </c>
      <c r="K49" s="355" t="s">
        <v>511</v>
      </c>
      <c r="L49" s="355" t="s">
        <v>511</v>
      </c>
      <c r="M49" s="356" t="s">
        <v>511</v>
      </c>
    </row>
    <row r="50" spans="2:13" ht="27.75" customHeight="1" x14ac:dyDescent="0.2">
      <c r="B50" s="1184" t="s">
        <v>41</v>
      </c>
      <c r="C50" s="1185"/>
      <c r="D50" s="109"/>
      <c r="E50" s="1190" t="s">
        <v>42</v>
      </c>
      <c r="F50" s="1190"/>
      <c r="G50" s="1190"/>
      <c r="H50" s="1191"/>
      <c r="I50" s="354">
        <v>8411</v>
      </c>
      <c r="J50" s="355">
        <v>8731</v>
      </c>
      <c r="K50" s="355">
        <v>9877</v>
      </c>
      <c r="L50" s="355">
        <v>11286</v>
      </c>
      <c r="M50" s="356">
        <v>12855</v>
      </c>
    </row>
    <row r="51" spans="2:13" ht="27.75" customHeight="1" x14ac:dyDescent="0.2">
      <c r="B51" s="1186"/>
      <c r="C51" s="1187"/>
      <c r="D51" s="106"/>
      <c r="E51" s="1190" t="s">
        <v>43</v>
      </c>
      <c r="F51" s="1190"/>
      <c r="G51" s="1190"/>
      <c r="H51" s="1191"/>
      <c r="I51" s="354">
        <v>44042</v>
      </c>
      <c r="J51" s="355">
        <v>42975</v>
      </c>
      <c r="K51" s="355">
        <v>42772</v>
      </c>
      <c r="L51" s="355">
        <v>44185</v>
      </c>
      <c r="M51" s="356">
        <v>43864</v>
      </c>
    </row>
    <row r="52" spans="2:13" ht="27.75" customHeight="1" x14ac:dyDescent="0.2">
      <c r="B52" s="1188"/>
      <c r="C52" s="1189"/>
      <c r="D52" s="106"/>
      <c r="E52" s="1190" t="s">
        <v>44</v>
      </c>
      <c r="F52" s="1190"/>
      <c r="G52" s="1190"/>
      <c r="H52" s="1191"/>
      <c r="I52" s="354">
        <v>117056</v>
      </c>
      <c r="J52" s="355">
        <v>116227</v>
      </c>
      <c r="K52" s="355">
        <v>113233</v>
      </c>
      <c r="L52" s="355">
        <v>112231</v>
      </c>
      <c r="M52" s="356">
        <v>108518</v>
      </c>
    </row>
    <row r="53" spans="2:13" ht="27.75" customHeight="1" thickBot="1" x14ac:dyDescent="0.25">
      <c r="B53" s="1192" t="s">
        <v>45</v>
      </c>
      <c r="C53" s="1193"/>
      <c r="D53" s="110"/>
      <c r="E53" s="1194" t="s">
        <v>46</v>
      </c>
      <c r="F53" s="1194"/>
      <c r="G53" s="1194"/>
      <c r="H53" s="1195"/>
      <c r="I53" s="357">
        <v>7786</v>
      </c>
      <c r="J53" s="358">
        <v>4881</v>
      </c>
      <c r="K53" s="358">
        <v>1692</v>
      </c>
      <c r="L53" s="358">
        <v>-4468</v>
      </c>
      <c r="M53" s="359">
        <v>-7471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jyr/gULzT48uxQwqyfv0vmMSGmG41lipJ9fV+jfIuqm1+sDXP28Qqq0UqoXQ85oP8cuEJxL4NezzjvjFKiokMQ==" saltValue="/vvXT/EivHbR7/VpPpun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554</v>
      </c>
      <c r="G54" s="119" t="s">
        <v>555</v>
      </c>
      <c r="H54" s="120" t="s">
        <v>556</v>
      </c>
    </row>
    <row r="55" spans="2:8" ht="52.5" customHeight="1" x14ac:dyDescent="0.2">
      <c r="B55" s="121"/>
      <c r="C55" s="1211" t="s">
        <v>49</v>
      </c>
      <c r="D55" s="1211"/>
      <c r="E55" s="1212"/>
      <c r="F55" s="122">
        <v>6976</v>
      </c>
      <c r="G55" s="122">
        <v>7402</v>
      </c>
      <c r="H55" s="123">
        <v>7824</v>
      </c>
    </row>
    <row r="56" spans="2:8" ht="52.5" customHeight="1" x14ac:dyDescent="0.2">
      <c r="B56" s="124"/>
      <c r="C56" s="1213" t="s">
        <v>50</v>
      </c>
      <c r="D56" s="1213"/>
      <c r="E56" s="1214"/>
      <c r="F56" s="125" t="s">
        <v>511</v>
      </c>
      <c r="G56" s="125" t="s">
        <v>511</v>
      </c>
      <c r="H56" s="126" t="s">
        <v>511</v>
      </c>
    </row>
    <row r="57" spans="2:8" ht="53.25" customHeight="1" x14ac:dyDescent="0.2">
      <c r="B57" s="124"/>
      <c r="C57" s="1215" t="s">
        <v>51</v>
      </c>
      <c r="D57" s="1215"/>
      <c r="E57" s="1216"/>
      <c r="F57" s="127">
        <v>2818</v>
      </c>
      <c r="G57" s="127">
        <v>3821</v>
      </c>
      <c r="H57" s="128">
        <v>4965</v>
      </c>
    </row>
    <row r="58" spans="2:8" ht="45.75" customHeight="1" x14ac:dyDescent="0.2">
      <c r="B58" s="129"/>
      <c r="C58" s="1203" t="s">
        <v>592</v>
      </c>
      <c r="D58" s="1204"/>
      <c r="E58" s="1205"/>
      <c r="F58" s="360">
        <v>910</v>
      </c>
      <c r="G58" s="360">
        <v>1542</v>
      </c>
      <c r="H58" s="361">
        <v>1615</v>
      </c>
    </row>
    <row r="59" spans="2:8" ht="45.75" customHeight="1" x14ac:dyDescent="0.2">
      <c r="B59" s="129"/>
      <c r="C59" s="1203" t="s">
        <v>593</v>
      </c>
      <c r="D59" s="1204"/>
      <c r="E59" s="1205"/>
      <c r="F59" s="360">
        <v>178</v>
      </c>
      <c r="G59" s="360">
        <v>405</v>
      </c>
      <c r="H59" s="361">
        <v>811</v>
      </c>
    </row>
    <row r="60" spans="2:8" ht="45.75" customHeight="1" x14ac:dyDescent="0.2">
      <c r="B60" s="129"/>
      <c r="C60" s="1203" t="s">
        <v>594</v>
      </c>
      <c r="D60" s="1204"/>
      <c r="E60" s="1205"/>
      <c r="F60" s="360">
        <v>602</v>
      </c>
      <c r="G60" s="360">
        <v>590</v>
      </c>
      <c r="H60" s="361">
        <v>593</v>
      </c>
    </row>
    <row r="61" spans="2:8" ht="45.75" customHeight="1" x14ac:dyDescent="0.2">
      <c r="B61" s="129"/>
      <c r="C61" s="1203" t="s">
        <v>595</v>
      </c>
      <c r="D61" s="1204"/>
      <c r="E61" s="1205"/>
      <c r="F61" s="360">
        <v>133</v>
      </c>
      <c r="G61" s="360">
        <v>178</v>
      </c>
      <c r="H61" s="361">
        <v>446</v>
      </c>
    </row>
    <row r="62" spans="2:8" ht="45.75" customHeight="1" thickBot="1" x14ac:dyDescent="0.25">
      <c r="B62" s="130"/>
      <c r="C62" s="1206" t="s">
        <v>596</v>
      </c>
      <c r="D62" s="1207"/>
      <c r="E62" s="1208"/>
      <c r="F62" s="362">
        <v>194</v>
      </c>
      <c r="G62" s="362">
        <v>207</v>
      </c>
      <c r="H62" s="363">
        <v>224</v>
      </c>
    </row>
    <row r="63" spans="2:8" ht="52.5" customHeight="1" thickBot="1" x14ac:dyDescent="0.25">
      <c r="B63" s="131"/>
      <c r="C63" s="1209" t="s">
        <v>52</v>
      </c>
      <c r="D63" s="1209"/>
      <c r="E63" s="1210"/>
      <c r="F63" s="132">
        <v>9794</v>
      </c>
      <c r="G63" s="132">
        <v>11223</v>
      </c>
      <c r="H63" s="133">
        <v>12789</v>
      </c>
    </row>
    <row r="64" spans="2:8" ht="13.2" x14ac:dyDescent="0.2"/>
  </sheetData>
  <sheetProtection algorithmName="SHA-512" hashValue="rgQRvFhXakvoXuKT+/Hv1TnADjs9eaophFDVEJ0ObyWqs6FciPrmT6xlT0dTkkTaNRtQRlaTVhXHagxHETTEUw==" saltValue="SxKWYU9R5VX90AVuqdqr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53</v>
      </c>
      <c r="E2" s="145"/>
      <c r="F2" s="146" t="s">
        <v>549</v>
      </c>
      <c r="G2" s="147"/>
      <c r="H2" s="148"/>
    </row>
    <row r="3" spans="1:8" x14ac:dyDescent="0.2">
      <c r="A3" s="144" t="s">
        <v>542</v>
      </c>
      <c r="B3" s="149"/>
      <c r="C3" s="150"/>
      <c r="D3" s="151">
        <v>32751</v>
      </c>
      <c r="E3" s="152"/>
      <c r="F3" s="153">
        <v>46457</v>
      </c>
      <c r="G3" s="154"/>
      <c r="H3" s="155"/>
    </row>
    <row r="4" spans="1:8" x14ac:dyDescent="0.2">
      <c r="A4" s="156"/>
      <c r="B4" s="157"/>
      <c r="C4" s="158"/>
      <c r="D4" s="159">
        <v>20041</v>
      </c>
      <c r="E4" s="160"/>
      <c r="F4" s="161">
        <v>24020</v>
      </c>
      <c r="G4" s="162"/>
      <c r="H4" s="163"/>
    </row>
    <row r="5" spans="1:8" x14ac:dyDescent="0.2">
      <c r="A5" s="144" t="s">
        <v>544</v>
      </c>
      <c r="B5" s="149"/>
      <c r="C5" s="150"/>
      <c r="D5" s="151">
        <v>21523</v>
      </c>
      <c r="E5" s="152"/>
      <c r="F5" s="153">
        <v>51849</v>
      </c>
      <c r="G5" s="154"/>
      <c r="H5" s="155"/>
    </row>
    <row r="6" spans="1:8" x14ac:dyDescent="0.2">
      <c r="A6" s="156"/>
      <c r="B6" s="157"/>
      <c r="C6" s="158"/>
      <c r="D6" s="159">
        <v>12702</v>
      </c>
      <c r="E6" s="160"/>
      <c r="F6" s="161">
        <v>26326</v>
      </c>
      <c r="G6" s="162"/>
      <c r="H6" s="163"/>
    </row>
    <row r="7" spans="1:8" x14ac:dyDescent="0.2">
      <c r="A7" s="144" t="s">
        <v>545</v>
      </c>
      <c r="B7" s="149"/>
      <c r="C7" s="150"/>
      <c r="D7" s="151">
        <v>19219</v>
      </c>
      <c r="E7" s="152"/>
      <c r="F7" s="153">
        <v>52191</v>
      </c>
      <c r="G7" s="154"/>
      <c r="H7" s="155"/>
    </row>
    <row r="8" spans="1:8" x14ac:dyDescent="0.2">
      <c r="A8" s="156"/>
      <c r="B8" s="157"/>
      <c r="C8" s="158"/>
      <c r="D8" s="159">
        <v>12580</v>
      </c>
      <c r="E8" s="160"/>
      <c r="F8" s="161">
        <v>26807</v>
      </c>
      <c r="G8" s="162"/>
      <c r="H8" s="163"/>
    </row>
    <row r="9" spans="1:8" x14ac:dyDescent="0.2">
      <c r="A9" s="144" t="s">
        <v>546</v>
      </c>
      <c r="B9" s="149"/>
      <c r="C9" s="150"/>
      <c r="D9" s="151">
        <v>30149</v>
      </c>
      <c r="E9" s="152"/>
      <c r="F9" s="153">
        <v>48105</v>
      </c>
      <c r="G9" s="154"/>
      <c r="H9" s="155"/>
    </row>
    <row r="10" spans="1:8" x14ac:dyDescent="0.2">
      <c r="A10" s="156"/>
      <c r="B10" s="157"/>
      <c r="C10" s="158"/>
      <c r="D10" s="159">
        <v>20160</v>
      </c>
      <c r="E10" s="160"/>
      <c r="F10" s="161">
        <v>24072</v>
      </c>
      <c r="G10" s="162"/>
      <c r="H10" s="163"/>
    </row>
    <row r="11" spans="1:8" x14ac:dyDescent="0.2">
      <c r="A11" s="144" t="s">
        <v>547</v>
      </c>
      <c r="B11" s="149"/>
      <c r="C11" s="150"/>
      <c r="D11" s="151">
        <v>26890</v>
      </c>
      <c r="E11" s="152"/>
      <c r="F11" s="153">
        <v>47446</v>
      </c>
      <c r="G11" s="154"/>
      <c r="H11" s="155"/>
    </row>
    <row r="12" spans="1:8" x14ac:dyDescent="0.2">
      <c r="A12" s="156"/>
      <c r="B12" s="157"/>
      <c r="C12" s="164"/>
      <c r="D12" s="159">
        <v>17574</v>
      </c>
      <c r="E12" s="160"/>
      <c r="F12" s="161">
        <v>24371</v>
      </c>
      <c r="G12" s="162"/>
      <c r="H12" s="163"/>
    </row>
    <row r="13" spans="1:8" x14ac:dyDescent="0.2">
      <c r="A13" s="144"/>
      <c r="B13" s="149"/>
      <c r="C13" s="165"/>
      <c r="D13" s="166">
        <v>26106</v>
      </c>
      <c r="E13" s="167"/>
      <c r="F13" s="168">
        <v>49210</v>
      </c>
      <c r="G13" s="169"/>
      <c r="H13" s="155"/>
    </row>
    <row r="14" spans="1:8" x14ac:dyDescent="0.2">
      <c r="A14" s="156"/>
      <c r="B14" s="157"/>
      <c r="C14" s="158"/>
      <c r="D14" s="159">
        <v>16611</v>
      </c>
      <c r="E14" s="160"/>
      <c r="F14" s="161">
        <v>25119</v>
      </c>
      <c r="G14" s="162"/>
      <c r="H14" s="163"/>
    </row>
    <row r="17" spans="1:11" x14ac:dyDescent="0.2">
      <c r="A17" s="140" t="s">
        <v>54</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55</v>
      </c>
      <c r="B19" s="170">
        <f>ROUND(VALUE(SUBSTITUTE(実質収支比率等に係る経年分析!F$48,"▲","-")),2)</f>
        <v>1.32</v>
      </c>
      <c r="C19" s="170">
        <f>ROUND(VALUE(SUBSTITUTE(実質収支比率等に係る経年分析!G$48,"▲","-")),2)</f>
        <v>2.4300000000000002</v>
      </c>
      <c r="D19" s="170">
        <f>ROUND(VALUE(SUBSTITUTE(実質収支比率等に係る経年分析!H$48,"▲","-")),2)</f>
        <v>0.71</v>
      </c>
      <c r="E19" s="170">
        <f>ROUND(VALUE(SUBSTITUTE(実質収支比率等に係る経年分析!I$48,"▲","-")),2)</f>
        <v>0.9</v>
      </c>
      <c r="F19" s="170">
        <f>ROUND(VALUE(SUBSTITUTE(実質収支比率等に係る経年分析!J$48,"▲","-")),2)</f>
        <v>0.09</v>
      </c>
    </row>
    <row r="20" spans="1:11" x14ac:dyDescent="0.2">
      <c r="A20" s="170" t="s">
        <v>56</v>
      </c>
      <c r="B20" s="170">
        <f>ROUND(VALUE(SUBSTITUTE(実質収支比率等に係る経年分析!F$47,"▲","-")),2)</f>
        <v>10.33</v>
      </c>
      <c r="C20" s="170">
        <f>ROUND(VALUE(SUBSTITUTE(実質収支比率等に係る経年分析!G$47,"▲","-")),2)</f>
        <v>10.93</v>
      </c>
      <c r="D20" s="170">
        <f>ROUND(VALUE(SUBSTITUTE(実質収支比率等に係る経年分析!H$47,"▲","-")),2)</f>
        <v>11.92</v>
      </c>
      <c r="E20" s="170">
        <f>ROUND(VALUE(SUBSTITUTE(実質収支比率等に係る経年分析!I$47,"▲","-")),2)</f>
        <v>12.15</v>
      </c>
      <c r="F20" s="170">
        <f>ROUND(VALUE(SUBSTITUTE(実質収支比率等に係る経年分析!J$47,"▲","-")),2)</f>
        <v>13.03</v>
      </c>
    </row>
    <row r="21" spans="1:11" x14ac:dyDescent="0.2">
      <c r="A21" s="170" t="s">
        <v>57</v>
      </c>
      <c r="B21" s="170">
        <f>IF(ISNUMBER(VALUE(SUBSTITUTE(実質収支比率等に係る経年分析!F$49,"▲","-"))),ROUND(VALUE(SUBSTITUTE(実質収支比率等に係る経年分析!F$49,"▲","-")),2),NA())</f>
        <v>1.5</v>
      </c>
      <c r="C21" s="170">
        <f>IF(ISNUMBER(VALUE(SUBSTITUTE(実質収支比率等に係る経年分析!G$49,"▲","-"))),ROUND(VALUE(SUBSTITUTE(実質収支比率等に係る経年分析!G$49,"▲","-")),2),NA())</f>
        <v>1.98</v>
      </c>
      <c r="D21" s="170">
        <f>IF(ISNUMBER(VALUE(SUBSTITUTE(実質収支比率等に係る経年分析!H$49,"▲","-"))),ROUND(VALUE(SUBSTITUTE(実質収支比率等に係る経年分析!H$49,"▲","-")),2),NA())</f>
        <v>-0.11</v>
      </c>
      <c r="E21" s="170">
        <f>IF(ISNUMBER(VALUE(SUBSTITUTE(実質収支比率等に係る経年分析!I$49,"▲","-"))),ROUND(VALUE(SUBSTITUTE(実質収支比率等に係る経年分析!I$49,"▲","-")),2),NA())</f>
        <v>1.2</v>
      </c>
      <c r="F21" s="170">
        <f>IF(ISNUMBER(VALUE(SUBSTITUTE(実質収支比率等に係る経年分析!J$49,"▲","-"))),ROUND(VALUE(SUBSTITUTE(実質収支比率等に係る経年分析!J$49,"▲","-")),2),NA())</f>
        <v>0.42</v>
      </c>
    </row>
    <row r="24" spans="1:11" x14ac:dyDescent="0.2">
      <c r="A24" s="140" t="s">
        <v>58</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59</v>
      </c>
      <c r="C26" s="171" t="s">
        <v>60</v>
      </c>
      <c r="D26" s="171" t="s">
        <v>59</v>
      </c>
      <c r="E26" s="171" t="s">
        <v>60</v>
      </c>
      <c r="F26" s="171" t="s">
        <v>59</v>
      </c>
      <c r="G26" s="171" t="s">
        <v>60</v>
      </c>
      <c r="H26" s="171" t="s">
        <v>59</v>
      </c>
      <c r="I26" s="171" t="s">
        <v>60</v>
      </c>
      <c r="J26" s="171" t="s">
        <v>59</v>
      </c>
      <c r="K26" s="171" t="s">
        <v>60</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土地取得事業特別会計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2">
      <c r="A30" s="171" t="str">
        <f>IF(連結実質赤字比率に係る赤字・黒字の構成分析!C$40="",NA(),連結実質赤字比率に係る赤字・黒字の構成分析!C$40)</f>
        <v>後期高齢者医療事業特別会計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0.26</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0.06</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0.06</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0.06</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0.08</v>
      </c>
    </row>
    <row r="31" spans="1:11" x14ac:dyDescent="0.2">
      <c r="A31" s="171" t="str">
        <f>IF(連結実質赤字比率に係る赤字・黒字の構成分析!C$39="",NA(),連結実質赤字比率に係る赤字・黒字の構成分析!C$39)</f>
        <v>一般会計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1.32</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2.42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0.71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0.9</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0.09</v>
      </c>
    </row>
    <row r="32" spans="1:11" x14ac:dyDescent="0.2">
      <c r="A32" s="171" t="str">
        <f>IF(連結実質赤字比率に係る赤字・黒字の構成分析!C$38="",NA(),連結実質赤字比率に係る赤字・黒字の構成分析!C$38)</f>
        <v>国民健康保険事業特別会計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0.74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0.31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1.84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0.64</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0.37</v>
      </c>
    </row>
    <row r="33" spans="1:16" x14ac:dyDescent="0.2">
      <c r="A33" s="171" t="str">
        <f>IF(連結実質赤字比率に係る赤字・黒字の構成分析!C$37="",NA(),連結実質赤字比率に係る赤字・黒字の構成分析!C$37)</f>
        <v>介護保険事業特別会計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0.24</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0.18</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0.25</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0.22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0.43</v>
      </c>
    </row>
    <row r="34" spans="1:16" x14ac:dyDescent="0.2">
      <c r="A34" s="171" t="str">
        <f>IF(連結実質赤字比率に係る赤字・黒字の構成分析!C$36="",NA(),連結実質赤字比率に係る赤字・黒字の構成分析!C$36)</f>
        <v>公共下水道事業会計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3.64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3.96</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3.68</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3.29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3.59</v>
      </c>
    </row>
    <row r="35" spans="1:16" x14ac:dyDescent="0.2">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8.3800000000000008</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7.5</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6.08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5.84</v>
      </c>
    </row>
    <row r="36" spans="1:16" x14ac:dyDescent="0.2">
      <c r="A36" s="171" t="str">
        <f>IF(連結実質赤字比率に係る赤字・黒字の構成分析!C$34="",NA(),連結実質赤字比率に係る赤字・黒字の構成分析!C$34)</f>
        <v>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8.5299999999999994</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8.34</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8.51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10.57</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12.08</v>
      </c>
    </row>
    <row r="39" spans="1:16" x14ac:dyDescent="0.2">
      <c r="A39" s="140" t="s">
        <v>61</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2">
      <c r="A42" s="172" t="s">
        <v>64</v>
      </c>
      <c r="B42" s="172"/>
      <c r="C42" s="172"/>
      <c r="D42" s="172">
        <f>'実質公債費比率（分子）の構造'!K$52</f>
        <v>11407</v>
      </c>
      <c r="E42" s="172"/>
      <c r="F42" s="172"/>
      <c r="G42" s="172">
        <f>'実質公債費比率（分子）の構造'!L$52</f>
        <v>11535</v>
      </c>
      <c r="H42" s="172"/>
      <c r="I42" s="172"/>
      <c r="J42" s="172">
        <f>'実質公債費比率（分子）の構造'!M$52</f>
        <v>11660</v>
      </c>
      <c r="K42" s="172"/>
      <c r="L42" s="172"/>
      <c r="M42" s="172">
        <f>'実質公債費比率（分子）の構造'!N$52</f>
        <v>11947</v>
      </c>
      <c r="N42" s="172"/>
      <c r="O42" s="172"/>
      <c r="P42" s="172">
        <f>'実質公債費比率（分子）の構造'!O$52</f>
        <v>12008</v>
      </c>
    </row>
    <row r="43" spans="1:16" x14ac:dyDescent="0.2">
      <c r="A43" s="172" t="s">
        <v>65</v>
      </c>
      <c r="B43" s="172">
        <f>'実質公債費比率（分子）の構造'!K$51</f>
        <v>0</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f>'実質公債費比率（分子）の構造'!O$51</f>
        <v>0</v>
      </c>
      <c r="O43" s="172"/>
      <c r="P43" s="172"/>
    </row>
    <row r="44" spans="1:16" x14ac:dyDescent="0.2">
      <c r="A44" s="172" t="s">
        <v>66</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67</v>
      </c>
      <c r="B45" s="172">
        <f>'実質公債費比率（分子）の構造'!K$49</f>
        <v>103</v>
      </c>
      <c r="C45" s="172"/>
      <c r="D45" s="172"/>
      <c r="E45" s="172">
        <f>'実質公債費比率（分子）の構造'!L$49</f>
        <v>88</v>
      </c>
      <c r="F45" s="172"/>
      <c r="G45" s="172"/>
      <c r="H45" s="172">
        <f>'実質公債費比率（分子）の構造'!M$49</f>
        <v>65</v>
      </c>
      <c r="I45" s="172"/>
      <c r="J45" s="172"/>
      <c r="K45" s="172">
        <f>'実質公債費比率（分子）の構造'!N$49</f>
        <v>56</v>
      </c>
      <c r="L45" s="172"/>
      <c r="M45" s="172"/>
      <c r="N45" s="172">
        <f>'実質公債費比率（分子）の構造'!O$49</f>
        <v>33</v>
      </c>
      <c r="O45" s="172"/>
      <c r="P45" s="172"/>
    </row>
    <row r="46" spans="1:16" x14ac:dyDescent="0.2">
      <c r="A46" s="172" t="s">
        <v>68</v>
      </c>
      <c r="B46" s="172">
        <f>'実質公債費比率（分子）の構造'!K$48</f>
        <v>4783</v>
      </c>
      <c r="C46" s="172"/>
      <c r="D46" s="172"/>
      <c r="E46" s="172">
        <f>'実質公債費比率（分子）の構造'!L$48</f>
        <v>4814</v>
      </c>
      <c r="F46" s="172"/>
      <c r="G46" s="172"/>
      <c r="H46" s="172">
        <f>'実質公債費比率（分子）の構造'!M$48</f>
        <v>4883</v>
      </c>
      <c r="I46" s="172"/>
      <c r="J46" s="172"/>
      <c r="K46" s="172">
        <f>'実質公債費比率（分子）の構造'!N$48</f>
        <v>4705</v>
      </c>
      <c r="L46" s="172"/>
      <c r="M46" s="172"/>
      <c r="N46" s="172">
        <f>'実質公債費比率（分子）の構造'!O$48</f>
        <v>4642</v>
      </c>
      <c r="O46" s="172"/>
      <c r="P46" s="172"/>
    </row>
    <row r="47" spans="1:16" x14ac:dyDescent="0.2">
      <c r="A47" s="172" t="s">
        <v>69</v>
      </c>
      <c r="B47" s="172">
        <f>'実質公債費比率（分子）の構造'!K$47</f>
        <v>2</v>
      </c>
      <c r="C47" s="172"/>
      <c r="D47" s="172"/>
      <c r="E47" s="172">
        <f>'実質公債費比率（分子）の構造'!L$47</f>
        <v>1</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70</v>
      </c>
      <c r="B48" s="172">
        <f>'実質公債費比率（分子）の構造'!K$46</f>
        <v>19</v>
      </c>
      <c r="C48" s="172"/>
      <c r="D48" s="172"/>
      <c r="E48" s="172">
        <f>'実質公債費比率（分子）の構造'!L$46</f>
        <v>8</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71</v>
      </c>
      <c r="B49" s="172">
        <f>'実質公債費比率（分子）の構造'!K$45</f>
        <v>8740</v>
      </c>
      <c r="C49" s="172"/>
      <c r="D49" s="172"/>
      <c r="E49" s="172">
        <f>'実質公債費比率（分子）の構造'!L$45</f>
        <v>8679</v>
      </c>
      <c r="F49" s="172"/>
      <c r="G49" s="172"/>
      <c r="H49" s="172">
        <f>'実質公債費比率（分子）の構造'!M$45</f>
        <v>8534</v>
      </c>
      <c r="I49" s="172"/>
      <c r="J49" s="172"/>
      <c r="K49" s="172">
        <f>'実質公債費比率（分子）の構造'!N$45</f>
        <v>8967</v>
      </c>
      <c r="L49" s="172"/>
      <c r="M49" s="172"/>
      <c r="N49" s="172">
        <f>'実質公債費比率（分子）の構造'!O$45</f>
        <v>9055</v>
      </c>
      <c r="O49" s="172"/>
      <c r="P49" s="172"/>
    </row>
    <row r="50" spans="1:16" x14ac:dyDescent="0.2">
      <c r="A50" s="172" t="s">
        <v>72</v>
      </c>
      <c r="B50" s="172" t="e">
        <f>NA()</f>
        <v>#N/A</v>
      </c>
      <c r="C50" s="172">
        <f>IF(ISNUMBER('実質公債費比率（分子）の構造'!K$53),'実質公債費比率（分子）の構造'!K$53,NA())</f>
        <v>2240</v>
      </c>
      <c r="D50" s="172" t="e">
        <f>NA()</f>
        <v>#N/A</v>
      </c>
      <c r="E50" s="172" t="e">
        <f>NA()</f>
        <v>#N/A</v>
      </c>
      <c r="F50" s="172">
        <f>IF(ISNUMBER('実質公債費比率（分子）の構造'!L$53),'実質公債費比率（分子）の構造'!L$53,NA())</f>
        <v>2055</v>
      </c>
      <c r="G50" s="172" t="e">
        <f>NA()</f>
        <v>#N/A</v>
      </c>
      <c r="H50" s="172" t="e">
        <f>NA()</f>
        <v>#N/A</v>
      </c>
      <c r="I50" s="172">
        <f>IF(ISNUMBER('実質公債費比率（分子）の構造'!M$53),'実質公債費比率（分子）の構造'!M$53,NA())</f>
        <v>1822</v>
      </c>
      <c r="J50" s="172" t="e">
        <f>NA()</f>
        <v>#N/A</v>
      </c>
      <c r="K50" s="172" t="e">
        <f>NA()</f>
        <v>#N/A</v>
      </c>
      <c r="L50" s="172">
        <f>IF(ISNUMBER('実質公債費比率（分子）の構造'!N$53),'実質公債費比率（分子）の構造'!N$53,NA())</f>
        <v>1781</v>
      </c>
      <c r="M50" s="172" t="e">
        <f>NA()</f>
        <v>#N/A</v>
      </c>
      <c r="N50" s="172" t="e">
        <f>NA()</f>
        <v>#N/A</v>
      </c>
      <c r="O50" s="172">
        <f>IF(ISNUMBER('実質公債費比率（分子）の構造'!O$53),'実質公債費比率（分子）の構造'!O$53,NA())</f>
        <v>1722</v>
      </c>
      <c r="P50" s="172" t="e">
        <f>NA()</f>
        <v>#N/A</v>
      </c>
    </row>
    <row r="53" spans="1:16" x14ac:dyDescent="0.2">
      <c r="A53" s="140" t="s">
        <v>73</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2">
      <c r="A56" s="171" t="s">
        <v>44</v>
      </c>
      <c r="B56" s="171"/>
      <c r="C56" s="171"/>
      <c r="D56" s="171">
        <f>'将来負担比率（分子）の構造'!I$52</f>
        <v>117056</v>
      </c>
      <c r="E56" s="171"/>
      <c r="F56" s="171"/>
      <c r="G56" s="171">
        <f>'将来負担比率（分子）の構造'!J$52</f>
        <v>116227</v>
      </c>
      <c r="H56" s="171"/>
      <c r="I56" s="171"/>
      <c r="J56" s="171">
        <f>'将来負担比率（分子）の構造'!K$52</f>
        <v>113233</v>
      </c>
      <c r="K56" s="171"/>
      <c r="L56" s="171"/>
      <c r="M56" s="171">
        <f>'将来負担比率（分子）の構造'!L$52</f>
        <v>112231</v>
      </c>
      <c r="N56" s="171"/>
      <c r="O56" s="171"/>
      <c r="P56" s="171">
        <f>'将来負担比率（分子）の構造'!M$52</f>
        <v>108518</v>
      </c>
    </row>
    <row r="57" spans="1:16" x14ac:dyDescent="0.2">
      <c r="A57" s="171" t="s">
        <v>43</v>
      </c>
      <c r="B57" s="171"/>
      <c r="C57" s="171"/>
      <c r="D57" s="171">
        <f>'将来負担比率（分子）の構造'!I$51</f>
        <v>44042</v>
      </c>
      <c r="E57" s="171"/>
      <c r="F57" s="171"/>
      <c r="G57" s="171">
        <f>'将来負担比率（分子）の構造'!J$51</f>
        <v>42975</v>
      </c>
      <c r="H57" s="171"/>
      <c r="I57" s="171"/>
      <c r="J57" s="171">
        <f>'将来負担比率（分子）の構造'!K$51</f>
        <v>42772</v>
      </c>
      <c r="K57" s="171"/>
      <c r="L57" s="171"/>
      <c r="M57" s="171">
        <f>'将来負担比率（分子）の構造'!L$51</f>
        <v>44185</v>
      </c>
      <c r="N57" s="171"/>
      <c r="O57" s="171"/>
      <c r="P57" s="171">
        <f>'将来負担比率（分子）の構造'!M$51</f>
        <v>43864</v>
      </c>
    </row>
    <row r="58" spans="1:16" x14ac:dyDescent="0.2">
      <c r="A58" s="171" t="s">
        <v>42</v>
      </c>
      <c r="B58" s="171"/>
      <c r="C58" s="171"/>
      <c r="D58" s="171">
        <f>'将来負担比率（分子）の構造'!I$50</f>
        <v>8411</v>
      </c>
      <c r="E58" s="171"/>
      <c r="F58" s="171"/>
      <c r="G58" s="171">
        <f>'将来負担比率（分子）の構造'!J$50</f>
        <v>8731</v>
      </c>
      <c r="H58" s="171"/>
      <c r="I58" s="171"/>
      <c r="J58" s="171">
        <f>'将来負担比率（分子）の構造'!K$50</f>
        <v>9877</v>
      </c>
      <c r="K58" s="171"/>
      <c r="L58" s="171"/>
      <c r="M58" s="171">
        <f>'将来負担比率（分子）の構造'!L$50</f>
        <v>11286</v>
      </c>
      <c r="N58" s="171"/>
      <c r="O58" s="171"/>
      <c r="P58" s="171">
        <f>'将来負担比率（分子）の構造'!M$50</f>
        <v>12855</v>
      </c>
    </row>
    <row r="59" spans="1:16" x14ac:dyDescent="0.2">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36</v>
      </c>
      <c r="B62" s="171">
        <f>'将来負担比率（分子）の構造'!I$45</f>
        <v>10684</v>
      </c>
      <c r="C62" s="171"/>
      <c r="D62" s="171"/>
      <c r="E62" s="171">
        <f>'将来負担比率（分子）の構造'!J$45</f>
        <v>10826</v>
      </c>
      <c r="F62" s="171"/>
      <c r="G62" s="171"/>
      <c r="H62" s="171">
        <f>'将来負担比率（分子）の構造'!K$45</f>
        <v>11815</v>
      </c>
      <c r="I62" s="171"/>
      <c r="J62" s="171"/>
      <c r="K62" s="171">
        <f>'将来負担比率（分子）の構造'!L$45</f>
        <v>12040</v>
      </c>
      <c r="L62" s="171"/>
      <c r="M62" s="171"/>
      <c r="N62" s="171">
        <f>'将来負担比率（分子）の構造'!M$45</f>
        <v>12430</v>
      </c>
      <c r="O62" s="171"/>
      <c r="P62" s="171"/>
    </row>
    <row r="63" spans="1:16" x14ac:dyDescent="0.2">
      <c r="A63" s="171" t="s">
        <v>35</v>
      </c>
      <c r="B63" s="171">
        <f>'将来負担比率（分子）の構造'!I$44</f>
        <v>974</v>
      </c>
      <c r="C63" s="171"/>
      <c r="D63" s="171"/>
      <c r="E63" s="171">
        <f>'将来負担比率（分子）の構造'!J$44</f>
        <v>876</v>
      </c>
      <c r="F63" s="171"/>
      <c r="G63" s="171"/>
      <c r="H63" s="171">
        <f>'将来負担比率（分子）の構造'!K$44</f>
        <v>898</v>
      </c>
      <c r="I63" s="171"/>
      <c r="J63" s="171"/>
      <c r="K63" s="171">
        <f>'将来負担比率（分子）の構造'!L$44</f>
        <v>794</v>
      </c>
      <c r="L63" s="171"/>
      <c r="M63" s="171"/>
      <c r="N63" s="171">
        <f>'将来負担比率（分子）の構造'!M$44</f>
        <v>807</v>
      </c>
      <c r="O63" s="171"/>
      <c r="P63" s="171"/>
    </row>
    <row r="64" spans="1:16" x14ac:dyDescent="0.2">
      <c r="A64" s="171" t="s">
        <v>34</v>
      </c>
      <c r="B64" s="171">
        <f>'将来負担比率（分子）の構造'!I$43</f>
        <v>68061</v>
      </c>
      <c r="C64" s="171"/>
      <c r="D64" s="171"/>
      <c r="E64" s="171">
        <f>'将来負担比率（分子）の構造'!J$43</f>
        <v>63874</v>
      </c>
      <c r="F64" s="171"/>
      <c r="G64" s="171"/>
      <c r="H64" s="171">
        <f>'将来負担比率（分子）の構造'!K$43</f>
        <v>59216</v>
      </c>
      <c r="I64" s="171"/>
      <c r="J64" s="171"/>
      <c r="K64" s="171">
        <f>'将来負担比率（分子）の構造'!L$43</f>
        <v>55343</v>
      </c>
      <c r="L64" s="171"/>
      <c r="M64" s="171"/>
      <c r="N64" s="171">
        <f>'将来負担比率（分子）の構造'!M$43</f>
        <v>52124</v>
      </c>
      <c r="O64" s="171"/>
      <c r="P64" s="171"/>
    </row>
    <row r="65" spans="1:16" x14ac:dyDescent="0.2">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32</v>
      </c>
      <c r="B66" s="171">
        <f>'将来負担比率（分子）の構造'!I$41</f>
        <v>97576</v>
      </c>
      <c r="C66" s="171"/>
      <c r="D66" s="171"/>
      <c r="E66" s="171">
        <f>'将来負担比率（分子）の構造'!J$41</f>
        <v>97237</v>
      </c>
      <c r="F66" s="171"/>
      <c r="G66" s="171"/>
      <c r="H66" s="171">
        <f>'将来負担比率（分子）の構造'!K$41</f>
        <v>95645</v>
      </c>
      <c r="I66" s="171"/>
      <c r="J66" s="171"/>
      <c r="K66" s="171">
        <f>'将来負担比率（分子）の構造'!L$41</f>
        <v>95057</v>
      </c>
      <c r="L66" s="171"/>
      <c r="M66" s="171"/>
      <c r="N66" s="171">
        <f>'将来負担比率（分子）の構造'!M$41</f>
        <v>92404</v>
      </c>
      <c r="O66" s="171"/>
      <c r="P66" s="171"/>
    </row>
    <row r="67" spans="1:16" x14ac:dyDescent="0.2">
      <c r="A67" s="171" t="s">
        <v>76</v>
      </c>
      <c r="B67" s="171" t="e">
        <f>NA()</f>
        <v>#N/A</v>
      </c>
      <c r="C67" s="171">
        <f>IF(ISNUMBER('将来負担比率（分子）の構造'!I$53), IF('将来負担比率（分子）の構造'!I$53 &lt; 0, 0, '将来負担比率（分子）の構造'!I$53), NA())</f>
        <v>7786</v>
      </c>
      <c r="D67" s="171" t="e">
        <f>NA()</f>
        <v>#N/A</v>
      </c>
      <c r="E67" s="171" t="e">
        <f>NA()</f>
        <v>#N/A</v>
      </c>
      <c r="F67" s="171">
        <f>IF(ISNUMBER('将来負担比率（分子）の構造'!J$53), IF('将来負担比率（分子）の構造'!J$53 &lt; 0, 0, '将来負担比率（分子）の構造'!J$53), NA())</f>
        <v>4881</v>
      </c>
      <c r="G67" s="171" t="e">
        <f>NA()</f>
        <v>#N/A</v>
      </c>
      <c r="H67" s="171" t="e">
        <f>NA()</f>
        <v>#N/A</v>
      </c>
      <c r="I67" s="171">
        <f>IF(ISNUMBER('将来負担比率（分子）の構造'!K$53), IF('将来負担比率（分子）の構造'!K$53 &lt; 0, 0, '将来負担比率（分子）の構造'!K$53), NA())</f>
        <v>1692</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2">
      <c r="A70" s="173" t="s">
        <v>77</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78</v>
      </c>
      <c r="B72" s="175">
        <f>基金残高に係る経年分析!F55</f>
        <v>6976</v>
      </c>
      <c r="C72" s="175">
        <f>基金残高に係る経年分析!G55</f>
        <v>7402</v>
      </c>
      <c r="D72" s="175">
        <f>基金残高に係る経年分析!H55</f>
        <v>7824</v>
      </c>
    </row>
    <row r="73" spans="1:16" x14ac:dyDescent="0.2">
      <c r="A73" s="174" t="s">
        <v>79</v>
      </c>
      <c r="B73" s="175" t="str">
        <f>基金残高に係る経年分析!F56</f>
        <v>-</v>
      </c>
      <c r="C73" s="175" t="str">
        <f>基金残高に係る経年分析!G56</f>
        <v>-</v>
      </c>
      <c r="D73" s="175" t="str">
        <f>基金残高に係る経年分析!H56</f>
        <v>-</v>
      </c>
    </row>
    <row r="74" spans="1:16" x14ac:dyDescent="0.2">
      <c r="A74" s="174" t="s">
        <v>80</v>
      </c>
      <c r="B74" s="175">
        <f>基金残高に係る経年分析!F57</f>
        <v>2818</v>
      </c>
      <c r="C74" s="175">
        <f>基金残高に係る経年分析!G57</f>
        <v>3821</v>
      </c>
      <c r="D74" s="175">
        <f>基金残高に係る経年分析!H57</f>
        <v>4965</v>
      </c>
    </row>
  </sheetData>
  <sheetProtection algorithmName="SHA-512" hashValue="itRWot+hWJNLV7a1Iv7i6nWzJeRLnQNVVYNBd67xDMsfy9YwJIMVPsOVsBOU+LtAFD/o3kiNc29/KZ8nkiWKBw==" saltValue="ckHBt8v+cB07XsBTGPAl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216</v>
      </c>
      <c r="DI1" s="718"/>
      <c r="DJ1" s="718"/>
      <c r="DK1" s="718"/>
      <c r="DL1" s="718"/>
      <c r="DM1" s="718"/>
      <c r="DN1" s="719"/>
      <c r="DO1" s="210"/>
      <c r="DP1" s="717" t="s">
        <v>217</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218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40015496</v>
      </c>
      <c r="S5" s="677"/>
      <c r="T5" s="677"/>
      <c r="U5" s="677"/>
      <c r="V5" s="677"/>
      <c r="W5" s="677"/>
      <c r="X5" s="677"/>
      <c r="Y5" s="702"/>
      <c r="Z5" s="715">
        <v>32.5</v>
      </c>
      <c r="AA5" s="715"/>
      <c r="AB5" s="715"/>
      <c r="AC5" s="715"/>
      <c r="AD5" s="716">
        <v>36562090</v>
      </c>
      <c r="AE5" s="716"/>
      <c r="AF5" s="716"/>
      <c r="AG5" s="716"/>
      <c r="AH5" s="716"/>
      <c r="AI5" s="716"/>
      <c r="AJ5" s="716"/>
      <c r="AK5" s="716"/>
      <c r="AL5" s="703">
        <v>60.8</v>
      </c>
      <c r="AM5" s="685"/>
      <c r="AN5" s="685"/>
      <c r="AO5" s="704"/>
      <c r="AP5" s="679" t="s">
        <v>230</v>
      </c>
      <c r="AQ5" s="680"/>
      <c r="AR5" s="680"/>
      <c r="AS5" s="680"/>
      <c r="AT5" s="680"/>
      <c r="AU5" s="680"/>
      <c r="AV5" s="680"/>
      <c r="AW5" s="680"/>
      <c r="AX5" s="680"/>
      <c r="AY5" s="680"/>
      <c r="AZ5" s="680"/>
      <c r="BA5" s="680"/>
      <c r="BB5" s="680"/>
      <c r="BC5" s="680"/>
      <c r="BD5" s="680"/>
      <c r="BE5" s="680"/>
      <c r="BF5" s="681"/>
      <c r="BG5" s="621">
        <v>36558786</v>
      </c>
      <c r="BH5" s="622"/>
      <c r="BI5" s="622"/>
      <c r="BJ5" s="622"/>
      <c r="BK5" s="622"/>
      <c r="BL5" s="622"/>
      <c r="BM5" s="622"/>
      <c r="BN5" s="623"/>
      <c r="BO5" s="659">
        <v>91.4</v>
      </c>
      <c r="BP5" s="659"/>
      <c r="BQ5" s="659"/>
      <c r="BR5" s="659"/>
      <c r="BS5" s="660">
        <v>619274</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445394</v>
      </c>
      <c r="S6" s="622"/>
      <c r="T6" s="622"/>
      <c r="U6" s="622"/>
      <c r="V6" s="622"/>
      <c r="W6" s="622"/>
      <c r="X6" s="622"/>
      <c r="Y6" s="623"/>
      <c r="Z6" s="659">
        <v>0.4</v>
      </c>
      <c r="AA6" s="659"/>
      <c r="AB6" s="659"/>
      <c r="AC6" s="659"/>
      <c r="AD6" s="660">
        <v>445394</v>
      </c>
      <c r="AE6" s="660"/>
      <c r="AF6" s="660"/>
      <c r="AG6" s="660"/>
      <c r="AH6" s="660"/>
      <c r="AI6" s="660"/>
      <c r="AJ6" s="660"/>
      <c r="AK6" s="660"/>
      <c r="AL6" s="624">
        <v>0.7</v>
      </c>
      <c r="AM6" s="625"/>
      <c r="AN6" s="625"/>
      <c r="AO6" s="661"/>
      <c r="AP6" s="618" t="s">
        <v>235</v>
      </c>
      <c r="AQ6" s="619"/>
      <c r="AR6" s="619"/>
      <c r="AS6" s="619"/>
      <c r="AT6" s="619"/>
      <c r="AU6" s="619"/>
      <c r="AV6" s="619"/>
      <c r="AW6" s="619"/>
      <c r="AX6" s="619"/>
      <c r="AY6" s="619"/>
      <c r="AZ6" s="619"/>
      <c r="BA6" s="619"/>
      <c r="BB6" s="619"/>
      <c r="BC6" s="619"/>
      <c r="BD6" s="619"/>
      <c r="BE6" s="619"/>
      <c r="BF6" s="620"/>
      <c r="BG6" s="621">
        <v>36558786</v>
      </c>
      <c r="BH6" s="622"/>
      <c r="BI6" s="622"/>
      <c r="BJ6" s="622"/>
      <c r="BK6" s="622"/>
      <c r="BL6" s="622"/>
      <c r="BM6" s="622"/>
      <c r="BN6" s="623"/>
      <c r="BO6" s="659">
        <v>91.4</v>
      </c>
      <c r="BP6" s="659"/>
      <c r="BQ6" s="659"/>
      <c r="BR6" s="659"/>
      <c r="BS6" s="660">
        <v>619274</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467169</v>
      </c>
      <c r="CS6" s="622"/>
      <c r="CT6" s="622"/>
      <c r="CU6" s="622"/>
      <c r="CV6" s="622"/>
      <c r="CW6" s="622"/>
      <c r="CX6" s="622"/>
      <c r="CY6" s="623"/>
      <c r="CZ6" s="703">
        <v>0.4</v>
      </c>
      <c r="DA6" s="685"/>
      <c r="DB6" s="685"/>
      <c r="DC6" s="705"/>
      <c r="DD6" s="627" t="s">
        <v>131</v>
      </c>
      <c r="DE6" s="622"/>
      <c r="DF6" s="622"/>
      <c r="DG6" s="622"/>
      <c r="DH6" s="622"/>
      <c r="DI6" s="622"/>
      <c r="DJ6" s="622"/>
      <c r="DK6" s="622"/>
      <c r="DL6" s="622"/>
      <c r="DM6" s="622"/>
      <c r="DN6" s="622"/>
      <c r="DO6" s="622"/>
      <c r="DP6" s="623"/>
      <c r="DQ6" s="627">
        <v>467001</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35514</v>
      </c>
      <c r="S7" s="622"/>
      <c r="T7" s="622"/>
      <c r="U7" s="622"/>
      <c r="V7" s="622"/>
      <c r="W7" s="622"/>
      <c r="X7" s="622"/>
      <c r="Y7" s="623"/>
      <c r="Z7" s="659">
        <v>0</v>
      </c>
      <c r="AA7" s="659"/>
      <c r="AB7" s="659"/>
      <c r="AC7" s="659"/>
      <c r="AD7" s="660">
        <v>35514</v>
      </c>
      <c r="AE7" s="660"/>
      <c r="AF7" s="660"/>
      <c r="AG7" s="660"/>
      <c r="AH7" s="660"/>
      <c r="AI7" s="660"/>
      <c r="AJ7" s="660"/>
      <c r="AK7" s="660"/>
      <c r="AL7" s="624">
        <v>0.1</v>
      </c>
      <c r="AM7" s="625"/>
      <c r="AN7" s="625"/>
      <c r="AO7" s="661"/>
      <c r="AP7" s="618" t="s">
        <v>238</v>
      </c>
      <c r="AQ7" s="619"/>
      <c r="AR7" s="619"/>
      <c r="AS7" s="619"/>
      <c r="AT7" s="619"/>
      <c r="AU7" s="619"/>
      <c r="AV7" s="619"/>
      <c r="AW7" s="619"/>
      <c r="AX7" s="619"/>
      <c r="AY7" s="619"/>
      <c r="AZ7" s="619"/>
      <c r="BA7" s="619"/>
      <c r="BB7" s="619"/>
      <c r="BC7" s="619"/>
      <c r="BD7" s="619"/>
      <c r="BE7" s="619"/>
      <c r="BF7" s="620"/>
      <c r="BG7" s="621">
        <v>17481167</v>
      </c>
      <c r="BH7" s="622"/>
      <c r="BI7" s="622"/>
      <c r="BJ7" s="622"/>
      <c r="BK7" s="622"/>
      <c r="BL7" s="622"/>
      <c r="BM7" s="622"/>
      <c r="BN7" s="623"/>
      <c r="BO7" s="659">
        <v>43.7</v>
      </c>
      <c r="BP7" s="659"/>
      <c r="BQ7" s="659"/>
      <c r="BR7" s="659"/>
      <c r="BS7" s="660">
        <v>619274</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8657786</v>
      </c>
      <c r="CS7" s="622"/>
      <c r="CT7" s="622"/>
      <c r="CU7" s="622"/>
      <c r="CV7" s="622"/>
      <c r="CW7" s="622"/>
      <c r="CX7" s="622"/>
      <c r="CY7" s="623"/>
      <c r="CZ7" s="659">
        <v>7.1</v>
      </c>
      <c r="DA7" s="659"/>
      <c r="DB7" s="659"/>
      <c r="DC7" s="659"/>
      <c r="DD7" s="627">
        <v>116699</v>
      </c>
      <c r="DE7" s="622"/>
      <c r="DF7" s="622"/>
      <c r="DG7" s="622"/>
      <c r="DH7" s="622"/>
      <c r="DI7" s="622"/>
      <c r="DJ7" s="622"/>
      <c r="DK7" s="622"/>
      <c r="DL7" s="622"/>
      <c r="DM7" s="622"/>
      <c r="DN7" s="622"/>
      <c r="DO7" s="622"/>
      <c r="DP7" s="623"/>
      <c r="DQ7" s="627">
        <v>6399417</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296407</v>
      </c>
      <c r="S8" s="622"/>
      <c r="T8" s="622"/>
      <c r="U8" s="622"/>
      <c r="V8" s="622"/>
      <c r="W8" s="622"/>
      <c r="X8" s="622"/>
      <c r="Y8" s="623"/>
      <c r="Z8" s="659">
        <v>0.2</v>
      </c>
      <c r="AA8" s="659"/>
      <c r="AB8" s="659"/>
      <c r="AC8" s="659"/>
      <c r="AD8" s="660">
        <v>296407</v>
      </c>
      <c r="AE8" s="660"/>
      <c r="AF8" s="660"/>
      <c r="AG8" s="660"/>
      <c r="AH8" s="660"/>
      <c r="AI8" s="660"/>
      <c r="AJ8" s="660"/>
      <c r="AK8" s="660"/>
      <c r="AL8" s="624">
        <v>0.5</v>
      </c>
      <c r="AM8" s="625"/>
      <c r="AN8" s="625"/>
      <c r="AO8" s="661"/>
      <c r="AP8" s="618" t="s">
        <v>241</v>
      </c>
      <c r="AQ8" s="619"/>
      <c r="AR8" s="619"/>
      <c r="AS8" s="619"/>
      <c r="AT8" s="619"/>
      <c r="AU8" s="619"/>
      <c r="AV8" s="619"/>
      <c r="AW8" s="619"/>
      <c r="AX8" s="619"/>
      <c r="AY8" s="619"/>
      <c r="AZ8" s="619"/>
      <c r="BA8" s="619"/>
      <c r="BB8" s="619"/>
      <c r="BC8" s="619"/>
      <c r="BD8" s="619"/>
      <c r="BE8" s="619"/>
      <c r="BF8" s="620"/>
      <c r="BG8" s="621">
        <v>433423</v>
      </c>
      <c r="BH8" s="622"/>
      <c r="BI8" s="622"/>
      <c r="BJ8" s="622"/>
      <c r="BK8" s="622"/>
      <c r="BL8" s="622"/>
      <c r="BM8" s="622"/>
      <c r="BN8" s="623"/>
      <c r="BO8" s="659">
        <v>1.1000000000000001</v>
      </c>
      <c r="BP8" s="659"/>
      <c r="BQ8" s="659"/>
      <c r="BR8" s="659"/>
      <c r="BS8" s="660" t="s">
        <v>131</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64794962</v>
      </c>
      <c r="CS8" s="622"/>
      <c r="CT8" s="622"/>
      <c r="CU8" s="622"/>
      <c r="CV8" s="622"/>
      <c r="CW8" s="622"/>
      <c r="CX8" s="622"/>
      <c r="CY8" s="623"/>
      <c r="CZ8" s="659">
        <v>52.8</v>
      </c>
      <c r="DA8" s="659"/>
      <c r="DB8" s="659"/>
      <c r="DC8" s="659"/>
      <c r="DD8" s="627">
        <v>1341054</v>
      </c>
      <c r="DE8" s="622"/>
      <c r="DF8" s="622"/>
      <c r="DG8" s="622"/>
      <c r="DH8" s="622"/>
      <c r="DI8" s="622"/>
      <c r="DJ8" s="622"/>
      <c r="DK8" s="622"/>
      <c r="DL8" s="622"/>
      <c r="DM8" s="622"/>
      <c r="DN8" s="622"/>
      <c r="DO8" s="622"/>
      <c r="DP8" s="623"/>
      <c r="DQ8" s="627">
        <v>27937262</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212026</v>
      </c>
      <c r="S9" s="622"/>
      <c r="T9" s="622"/>
      <c r="U9" s="622"/>
      <c r="V9" s="622"/>
      <c r="W9" s="622"/>
      <c r="X9" s="622"/>
      <c r="Y9" s="623"/>
      <c r="Z9" s="659">
        <v>0.2</v>
      </c>
      <c r="AA9" s="659"/>
      <c r="AB9" s="659"/>
      <c r="AC9" s="659"/>
      <c r="AD9" s="660">
        <v>212026</v>
      </c>
      <c r="AE9" s="660"/>
      <c r="AF9" s="660"/>
      <c r="AG9" s="660"/>
      <c r="AH9" s="660"/>
      <c r="AI9" s="660"/>
      <c r="AJ9" s="660"/>
      <c r="AK9" s="660"/>
      <c r="AL9" s="624">
        <v>0.4</v>
      </c>
      <c r="AM9" s="625"/>
      <c r="AN9" s="625"/>
      <c r="AO9" s="661"/>
      <c r="AP9" s="618" t="s">
        <v>244</v>
      </c>
      <c r="AQ9" s="619"/>
      <c r="AR9" s="619"/>
      <c r="AS9" s="619"/>
      <c r="AT9" s="619"/>
      <c r="AU9" s="619"/>
      <c r="AV9" s="619"/>
      <c r="AW9" s="619"/>
      <c r="AX9" s="619"/>
      <c r="AY9" s="619"/>
      <c r="AZ9" s="619"/>
      <c r="BA9" s="619"/>
      <c r="BB9" s="619"/>
      <c r="BC9" s="619"/>
      <c r="BD9" s="619"/>
      <c r="BE9" s="619"/>
      <c r="BF9" s="620"/>
      <c r="BG9" s="621">
        <v>14125702</v>
      </c>
      <c r="BH9" s="622"/>
      <c r="BI9" s="622"/>
      <c r="BJ9" s="622"/>
      <c r="BK9" s="622"/>
      <c r="BL9" s="622"/>
      <c r="BM9" s="622"/>
      <c r="BN9" s="623"/>
      <c r="BO9" s="659">
        <v>35.299999999999997</v>
      </c>
      <c r="BP9" s="659"/>
      <c r="BQ9" s="659"/>
      <c r="BR9" s="659"/>
      <c r="BS9" s="660" t="s">
        <v>131</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14240756</v>
      </c>
      <c r="CS9" s="622"/>
      <c r="CT9" s="622"/>
      <c r="CU9" s="622"/>
      <c r="CV9" s="622"/>
      <c r="CW9" s="622"/>
      <c r="CX9" s="622"/>
      <c r="CY9" s="623"/>
      <c r="CZ9" s="659">
        <v>11.6</v>
      </c>
      <c r="DA9" s="659"/>
      <c r="DB9" s="659"/>
      <c r="DC9" s="659"/>
      <c r="DD9" s="627">
        <v>249466</v>
      </c>
      <c r="DE9" s="622"/>
      <c r="DF9" s="622"/>
      <c r="DG9" s="622"/>
      <c r="DH9" s="622"/>
      <c r="DI9" s="622"/>
      <c r="DJ9" s="622"/>
      <c r="DK9" s="622"/>
      <c r="DL9" s="622"/>
      <c r="DM9" s="622"/>
      <c r="DN9" s="622"/>
      <c r="DO9" s="622"/>
      <c r="DP9" s="623"/>
      <c r="DQ9" s="627">
        <v>8792599</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755687</v>
      </c>
      <c r="BH10" s="622"/>
      <c r="BI10" s="622"/>
      <c r="BJ10" s="622"/>
      <c r="BK10" s="622"/>
      <c r="BL10" s="622"/>
      <c r="BM10" s="622"/>
      <c r="BN10" s="623"/>
      <c r="BO10" s="659">
        <v>1.9</v>
      </c>
      <c r="BP10" s="659"/>
      <c r="BQ10" s="659"/>
      <c r="BR10" s="659"/>
      <c r="BS10" s="660" t="s">
        <v>131</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229840</v>
      </c>
      <c r="CS10" s="622"/>
      <c r="CT10" s="622"/>
      <c r="CU10" s="622"/>
      <c r="CV10" s="622"/>
      <c r="CW10" s="622"/>
      <c r="CX10" s="622"/>
      <c r="CY10" s="623"/>
      <c r="CZ10" s="659">
        <v>0.2</v>
      </c>
      <c r="DA10" s="659"/>
      <c r="DB10" s="659"/>
      <c r="DC10" s="659"/>
      <c r="DD10" s="627" t="s">
        <v>131</v>
      </c>
      <c r="DE10" s="622"/>
      <c r="DF10" s="622"/>
      <c r="DG10" s="622"/>
      <c r="DH10" s="622"/>
      <c r="DI10" s="622"/>
      <c r="DJ10" s="622"/>
      <c r="DK10" s="622"/>
      <c r="DL10" s="622"/>
      <c r="DM10" s="622"/>
      <c r="DN10" s="622"/>
      <c r="DO10" s="622"/>
      <c r="DP10" s="623"/>
      <c r="DQ10" s="627">
        <v>213989</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6281995</v>
      </c>
      <c r="S11" s="622"/>
      <c r="T11" s="622"/>
      <c r="U11" s="622"/>
      <c r="V11" s="622"/>
      <c r="W11" s="622"/>
      <c r="X11" s="622"/>
      <c r="Y11" s="623"/>
      <c r="Z11" s="624">
        <v>5.0999999999999996</v>
      </c>
      <c r="AA11" s="625"/>
      <c r="AB11" s="625"/>
      <c r="AC11" s="626"/>
      <c r="AD11" s="627">
        <v>6281995</v>
      </c>
      <c r="AE11" s="622"/>
      <c r="AF11" s="622"/>
      <c r="AG11" s="622"/>
      <c r="AH11" s="622"/>
      <c r="AI11" s="622"/>
      <c r="AJ11" s="622"/>
      <c r="AK11" s="623"/>
      <c r="AL11" s="624">
        <v>10.4</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2166355</v>
      </c>
      <c r="BH11" s="622"/>
      <c r="BI11" s="622"/>
      <c r="BJ11" s="622"/>
      <c r="BK11" s="622"/>
      <c r="BL11" s="622"/>
      <c r="BM11" s="622"/>
      <c r="BN11" s="623"/>
      <c r="BO11" s="659">
        <v>5.4</v>
      </c>
      <c r="BP11" s="659"/>
      <c r="BQ11" s="659"/>
      <c r="BR11" s="659"/>
      <c r="BS11" s="660">
        <v>619274</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257910</v>
      </c>
      <c r="CS11" s="622"/>
      <c r="CT11" s="622"/>
      <c r="CU11" s="622"/>
      <c r="CV11" s="622"/>
      <c r="CW11" s="622"/>
      <c r="CX11" s="622"/>
      <c r="CY11" s="623"/>
      <c r="CZ11" s="659">
        <v>0.2</v>
      </c>
      <c r="DA11" s="659"/>
      <c r="DB11" s="659"/>
      <c r="DC11" s="659"/>
      <c r="DD11" s="627">
        <v>139859</v>
      </c>
      <c r="DE11" s="622"/>
      <c r="DF11" s="622"/>
      <c r="DG11" s="622"/>
      <c r="DH11" s="622"/>
      <c r="DI11" s="622"/>
      <c r="DJ11" s="622"/>
      <c r="DK11" s="622"/>
      <c r="DL11" s="622"/>
      <c r="DM11" s="622"/>
      <c r="DN11" s="622"/>
      <c r="DO11" s="622"/>
      <c r="DP11" s="623"/>
      <c r="DQ11" s="627">
        <v>183531</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131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16688773</v>
      </c>
      <c r="BH12" s="622"/>
      <c r="BI12" s="622"/>
      <c r="BJ12" s="622"/>
      <c r="BK12" s="622"/>
      <c r="BL12" s="622"/>
      <c r="BM12" s="622"/>
      <c r="BN12" s="623"/>
      <c r="BO12" s="659">
        <v>41.7</v>
      </c>
      <c r="BP12" s="659"/>
      <c r="BQ12" s="659"/>
      <c r="BR12" s="659"/>
      <c r="BS12" s="660" t="s">
        <v>131</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1475829</v>
      </c>
      <c r="CS12" s="622"/>
      <c r="CT12" s="622"/>
      <c r="CU12" s="622"/>
      <c r="CV12" s="622"/>
      <c r="CW12" s="622"/>
      <c r="CX12" s="622"/>
      <c r="CY12" s="623"/>
      <c r="CZ12" s="659">
        <v>1.2</v>
      </c>
      <c r="DA12" s="659"/>
      <c r="DB12" s="659"/>
      <c r="DC12" s="659"/>
      <c r="DD12" s="627" t="s">
        <v>131</v>
      </c>
      <c r="DE12" s="622"/>
      <c r="DF12" s="622"/>
      <c r="DG12" s="622"/>
      <c r="DH12" s="622"/>
      <c r="DI12" s="622"/>
      <c r="DJ12" s="622"/>
      <c r="DK12" s="622"/>
      <c r="DL12" s="622"/>
      <c r="DM12" s="622"/>
      <c r="DN12" s="622"/>
      <c r="DO12" s="622"/>
      <c r="DP12" s="623"/>
      <c r="DQ12" s="627">
        <v>1054107</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16412034</v>
      </c>
      <c r="BH13" s="622"/>
      <c r="BI13" s="622"/>
      <c r="BJ13" s="622"/>
      <c r="BK13" s="622"/>
      <c r="BL13" s="622"/>
      <c r="BM13" s="622"/>
      <c r="BN13" s="623"/>
      <c r="BO13" s="659">
        <v>41</v>
      </c>
      <c r="BP13" s="659"/>
      <c r="BQ13" s="659"/>
      <c r="BR13" s="659"/>
      <c r="BS13" s="660" t="s">
        <v>131</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8256350</v>
      </c>
      <c r="CS13" s="622"/>
      <c r="CT13" s="622"/>
      <c r="CU13" s="622"/>
      <c r="CV13" s="622"/>
      <c r="CW13" s="622"/>
      <c r="CX13" s="622"/>
      <c r="CY13" s="623"/>
      <c r="CZ13" s="659">
        <v>6.7</v>
      </c>
      <c r="DA13" s="659"/>
      <c r="DB13" s="659"/>
      <c r="DC13" s="659"/>
      <c r="DD13" s="627">
        <v>2388602</v>
      </c>
      <c r="DE13" s="622"/>
      <c r="DF13" s="622"/>
      <c r="DG13" s="622"/>
      <c r="DH13" s="622"/>
      <c r="DI13" s="622"/>
      <c r="DJ13" s="622"/>
      <c r="DK13" s="622"/>
      <c r="DL13" s="622"/>
      <c r="DM13" s="622"/>
      <c r="DN13" s="622"/>
      <c r="DO13" s="622"/>
      <c r="DP13" s="623"/>
      <c r="DQ13" s="627">
        <v>6416192</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3243</v>
      </c>
      <c r="S14" s="622"/>
      <c r="T14" s="622"/>
      <c r="U14" s="622"/>
      <c r="V14" s="622"/>
      <c r="W14" s="622"/>
      <c r="X14" s="622"/>
      <c r="Y14" s="623"/>
      <c r="Z14" s="659">
        <v>0</v>
      </c>
      <c r="AA14" s="659"/>
      <c r="AB14" s="659"/>
      <c r="AC14" s="659"/>
      <c r="AD14" s="660">
        <v>3243</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429781</v>
      </c>
      <c r="BH14" s="622"/>
      <c r="BI14" s="622"/>
      <c r="BJ14" s="622"/>
      <c r="BK14" s="622"/>
      <c r="BL14" s="622"/>
      <c r="BM14" s="622"/>
      <c r="BN14" s="623"/>
      <c r="BO14" s="659">
        <v>1.1000000000000001</v>
      </c>
      <c r="BP14" s="659"/>
      <c r="BQ14" s="659"/>
      <c r="BR14" s="659"/>
      <c r="BS14" s="660" t="s">
        <v>260</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3004431</v>
      </c>
      <c r="CS14" s="622"/>
      <c r="CT14" s="622"/>
      <c r="CU14" s="622"/>
      <c r="CV14" s="622"/>
      <c r="CW14" s="622"/>
      <c r="CX14" s="622"/>
      <c r="CY14" s="623"/>
      <c r="CZ14" s="659">
        <v>2.4</v>
      </c>
      <c r="DA14" s="659"/>
      <c r="DB14" s="659"/>
      <c r="DC14" s="659"/>
      <c r="DD14" s="627">
        <v>346825</v>
      </c>
      <c r="DE14" s="622"/>
      <c r="DF14" s="622"/>
      <c r="DG14" s="622"/>
      <c r="DH14" s="622"/>
      <c r="DI14" s="622"/>
      <c r="DJ14" s="622"/>
      <c r="DK14" s="622"/>
      <c r="DL14" s="622"/>
      <c r="DM14" s="622"/>
      <c r="DN14" s="622"/>
      <c r="DO14" s="622"/>
      <c r="DP14" s="623"/>
      <c r="DQ14" s="627">
        <v>2759101</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1959065</v>
      </c>
      <c r="BH15" s="622"/>
      <c r="BI15" s="622"/>
      <c r="BJ15" s="622"/>
      <c r="BK15" s="622"/>
      <c r="BL15" s="622"/>
      <c r="BM15" s="622"/>
      <c r="BN15" s="623"/>
      <c r="BO15" s="659">
        <v>4.9000000000000004</v>
      </c>
      <c r="BP15" s="659"/>
      <c r="BQ15" s="659"/>
      <c r="BR15" s="659"/>
      <c r="BS15" s="660" t="s">
        <v>131</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11948421</v>
      </c>
      <c r="CS15" s="622"/>
      <c r="CT15" s="622"/>
      <c r="CU15" s="622"/>
      <c r="CV15" s="622"/>
      <c r="CW15" s="622"/>
      <c r="CX15" s="622"/>
      <c r="CY15" s="623"/>
      <c r="CZ15" s="659">
        <v>9.6999999999999993</v>
      </c>
      <c r="DA15" s="659"/>
      <c r="DB15" s="659"/>
      <c r="DC15" s="659"/>
      <c r="DD15" s="627">
        <v>2462591</v>
      </c>
      <c r="DE15" s="622"/>
      <c r="DF15" s="622"/>
      <c r="DG15" s="622"/>
      <c r="DH15" s="622"/>
      <c r="DI15" s="622"/>
      <c r="DJ15" s="622"/>
      <c r="DK15" s="622"/>
      <c r="DL15" s="622"/>
      <c r="DM15" s="622"/>
      <c r="DN15" s="622"/>
      <c r="DO15" s="622"/>
      <c r="DP15" s="623"/>
      <c r="DQ15" s="627">
        <v>8010022</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97031</v>
      </c>
      <c r="S16" s="622"/>
      <c r="T16" s="622"/>
      <c r="U16" s="622"/>
      <c r="V16" s="622"/>
      <c r="W16" s="622"/>
      <c r="X16" s="622"/>
      <c r="Y16" s="623"/>
      <c r="Z16" s="659">
        <v>0.1</v>
      </c>
      <c r="AA16" s="659"/>
      <c r="AB16" s="659"/>
      <c r="AC16" s="659"/>
      <c r="AD16" s="660">
        <v>97031</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131</v>
      </c>
      <c r="DA16" s="659"/>
      <c r="DB16" s="659"/>
      <c r="DC16" s="659"/>
      <c r="DD16" s="627" t="s">
        <v>131</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683155</v>
      </c>
      <c r="S17" s="622"/>
      <c r="T17" s="622"/>
      <c r="U17" s="622"/>
      <c r="V17" s="622"/>
      <c r="W17" s="622"/>
      <c r="X17" s="622"/>
      <c r="Y17" s="623"/>
      <c r="Z17" s="659">
        <v>0.6</v>
      </c>
      <c r="AA17" s="659"/>
      <c r="AB17" s="659"/>
      <c r="AC17" s="659"/>
      <c r="AD17" s="660">
        <v>683155</v>
      </c>
      <c r="AE17" s="660"/>
      <c r="AF17" s="660"/>
      <c r="AG17" s="660"/>
      <c r="AH17" s="660"/>
      <c r="AI17" s="660"/>
      <c r="AJ17" s="660"/>
      <c r="AK17" s="660"/>
      <c r="AL17" s="624">
        <v>1.1000000000000001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9383272</v>
      </c>
      <c r="CS17" s="622"/>
      <c r="CT17" s="622"/>
      <c r="CU17" s="622"/>
      <c r="CV17" s="622"/>
      <c r="CW17" s="622"/>
      <c r="CX17" s="622"/>
      <c r="CY17" s="623"/>
      <c r="CZ17" s="659">
        <v>7.6</v>
      </c>
      <c r="DA17" s="659"/>
      <c r="DB17" s="659"/>
      <c r="DC17" s="659"/>
      <c r="DD17" s="627" t="s">
        <v>260</v>
      </c>
      <c r="DE17" s="622"/>
      <c r="DF17" s="622"/>
      <c r="DG17" s="622"/>
      <c r="DH17" s="622"/>
      <c r="DI17" s="622"/>
      <c r="DJ17" s="622"/>
      <c r="DK17" s="622"/>
      <c r="DL17" s="622"/>
      <c r="DM17" s="622"/>
      <c r="DN17" s="622"/>
      <c r="DO17" s="622"/>
      <c r="DP17" s="623"/>
      <c r="DQ17" s="627">
        <v>9243977</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332892</v>
      </c>
      <c r="S18" s="622"/>
      <c r="T18" s="622"/>
      <c r="U18" s="622"/>
      <c r="V18" s="622"/>
      <c r="W18" s="622"/>
      <c r="X18" s="622"/>
      <c r="Y18" s="623"/>
      <c r="Z18" s="659">
        <v>0.3</v>
      </c>
      <c r="AA18" s="659"/>
      <c r="AB18" s="659"/>
      <c r="AC18" s="659"/>
      <c r="AD18" s="660">
        <v>332892</v>
      </c>
      <c r="AE18" s="660"/>
      <c r="AF18" s="660"/>
      <c r="AG18" s="660"/>
      <c r="AH18" s="660"/>
      <c r="AI18" s="660"/>
      <c r="AJ18" s="660"/>
      <c r="AK18" s="660"/>
      <c r="AL18" s="624">
        <v>0.6</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320084</v>
      </c>
      <c r="S19" s="622"/>
      <c r="T19" s="622"/>
      <c r="U19" s="622"/>
      <c r="V19" s="622"/>
      <c r="W19" s="622"/>
      <c r="X19" s="622"/>
      <c r="Y19" s="623"/>
      <c r="Z19" s="659">
        <v>0.3</v>
      </c>
      <c r="AA19" s="659"/>
      <c r="AB19" s="659"/>
      <c r="AC19" s="659"/>
      <c r="AD19" s="660">
        <v>320084</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3456710</v>
      </c>
      <c r="BH19" s="622"/>
      <c r="BI19" s="622"/>
      <c r="BJ19" s="622"/>
      <c r="BK19" s="622"/>
      <c r="BL19" s="622"/>
      <c r="BM19" s="622"/>
      <c r="BN19" s="623"/>
      <c r="BO19" s="659">
        <v>8.6</v>
      </c>
      <c r="BP19" s="659"/>
      <c r="BQ19" s="659"/>
      <c r="BR19" s="659"/>
      <c r="BS19" s="660" t="s">
        <v>131</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12808</v>
      </c>
      <c r="S20" s="622"/>
      <c r="T20" s="622"/>
      <c r="U20" s="622"/>
      <c r="V20" s="622"/>
      <c r="W20" s="622"/>
      <c r="X20" s="622"/>
      <c r="Y20" s="623"/>
      <c r="Z20" s="659">
        <v>0</v>
      </c>
      <c r="AA20" s="659"/>
      <c r="AB20" s="659"/>
      <c r="AC20" s="659"/>
      <c r="AD20" s="660">
        <v>12808</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3456710</v>
      </c>
      <c r="BH20" s="622"/>
      <c r="BI20" s="622"/>
      <c r="BJ20" s="622"/>
      <c r="BK20" s="622"/>
      <c r="BL20" s="622"/>
      <c r="BM20" s="622"/>
      <c r="BN20" s="623"/>
      <c r="BO20" s="659">
        <v>8.6</v>
      </c>
      <c r="BP20" s="659"/>
      <c r="BQ20" s="659"/>
      <c r="BR20" s="659"/>
      <c r="BS20" s="660" t="s">
        <v>131</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122716726</v>
      </c>
      <c r="CS20" s="622"/>
      <c r="CT20" s="622"/>
      <c r="CU20" s="622"/>
      <c r="CV20" s="622"/>
      <c r="CW20" s="622"/>
      <c r="CX20" s="622"/>
      <c r="CY20" s="623"/>
      <c r="CZ20" s="659">
        <v>100</v>
      </c>
      <c r="DA20" s="659"/>
      <c r="DB20" s="659"/>
      <c r="DC20" s="659"/>
      <c r="DD20" s="627">
        <v>7045096</v>
      </c>
      <c r="DE20" s="622"/>
      <c r="DF20" s="622"/>
      <c r="DG20" s="622"/>
      <c r="DH20" s="622"/>
      <c r="DI20" s="622"/>
      <c r="DJ20" s="622"/>
      <c r="DK20" s="622"/>
      <c r="DL20" s="622"/>
      <c r="DM20" s="622"/>
      <c r="DN20" s="622"/>
      <c r="DO20" s="622"/>
      <c r="DP20" s="623"/>
      <c r="DQ20" s="627">
        <v>71477198</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15042229</v>
      </c>
      <c r="S21" s="622"/>
      <c r="T21" s="622"/>
      <c r="U21" s="622"/>
      <c r="V21" s="622"/>
      <c r="W21" s="622"/>
      <c r="X21" s="622"/>
      <c r="Y21" s="623"/>
      <c r="Z21" s="659">
        <v>12.2</v>
      </c>
      <c r="AA21" s="659"/>
      <c r="AB21" s="659"/>
      <c r="AC21" s="659"/>
      <c r="AD21" s="660">
        <v>14454487</v>
      </c>
      <c r="AE21" s="660"/>
      <c r="AF21" s="660"/>
      <c r="AG21" s="660"/>
      <c r="AH21" s="660"/>
      <c r="AI21" s="660"/>
      <c r="AJ21" s="660"/>
      <c r="AK21" s="660"/>
      <c r="AL21" s="624">
        <v>24</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3304</v>
      </c>
      <c r="BH21" s="622"/>
      <c r="BI21" s="622"/>
      <c r="BJ21" s="622"/>
      <c r="BK21" s="622"/>
      <c r="BL21" s="622"/>
      <c r="BM21" s="622"/>
      <c r="BN21" s="623"/>
      <c r="BO21" s="659">
        <v>0</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14454487</v>
      </c>
      <c r="S22" s="622"/>
      <c r="T22" s="622"/>
      <c r="U22" s="622"/>
      <c r="V22" s="622"/>
      <c r="W22" s="622"/>
      <c r="X22" s="622"/>
      <c r="Y22" s="623"/>
      <c r="Z22" s="659">
        <v>11.7</v>
      </c>
      <c r="AA22" s="659"/>
      <c r="AB22" s="659"/>
      <c r="AC22" s="659"/>
      <c r="AD22" s="660">
        <v>14454487</v>
      </c>
      <c r="AE22" s="660"/>
      <c r="AF22" s="660"/>
      <c r="AG22" s="660"/>
      <c r="AH22" s="660"/>
      <c r="AI22" s="660"/>
      <c r="AJ22" s="660"/>
      <c r="AK22" s="660"/>
      <c r="AL22" s="624">
        <v>24</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587742</v>
      </c>
      <c r="S23" s="622"/>
      <c r="T23" s="622"/>
      <c r="U23" s="622"/>
      <c r="V23" s="622"/>
      <c r="W23" s="622"/>
      <c r="X23" s="622"/>
      <c r="Y23" s="623"/>
      <c r="Z23" s="659">
        <v>0.5</v>
      </c>
      <c r="AA23" s="659"/>
      <c r="AB23" s="659"/>
      <c r="AC23" s="659"/>
      <c r="AD23" s="660" t="s">
        <v>131</v>
      </c>
      <c r="AE23" s="660"/>
      <c r="AF23" s="660"/>
      <c r="AG23" s="660"/>
      <c r="AH23" s="660"/>
      <c r="AI23" s="660"/>
      <c r="AJ23" s="660"/>
      <c r="AK23" s="660"/>
      <c r="AL23" s="624" t="s">
        <v>131</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3453406</v>
      </c>
      <c r="BH23" s="622"/>
      <c r="BI23" s="622"/>
      <c r="BJ23" s="622"/>
      <c r="BK23" s="622"/>
      <c r="BL23" s="622"/>
      <c r="BM23" s="622"/>
      <c r="BN23" s="623"/>
      <c r="BO23" s="659">
        <v>8.6</v>
      </c>
      <c r="BP23" s="659"/>
      <c r="BQ23" s="659"/>
      <c r="BR23" s="659"/>
      <c r="BS23" s="660" t="s">
        <v>131</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260</v>
      </c>
      <c r="AE24" s="660"/>
      <c r="AF24" s="660"/>
      <c r="AG24" s="660"/>
      <c r="AH24" s="660"/>
      <c r="AI24" s="660"/>
      <c r="AJ24" s="660"/>
      <c r="AK24" s="660"/>
      <c r="AL24" s="624" t="s">
        <v>131</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74277984</v>
      </c>
      <c r="CS24" s="677"/>
      <c r="CT24" s="677"/>
      <c r="CU24" s="677"/>
      <c r="CV24" s="677"/>
      <c r="CW24" s="677"/>
      <c r="CX24" s="677"/>
      <c r="CY24" s="702"/>
      <c r="CZ24" s="703">
        <v>60.5</v>
      </c>
      <c r="DA24" s="685"/>
      <c r="DB24" s="685"/>
      <c r="DC24" s="705"/>
      <c r="DD24" s="701">
        <v>39026511</v>
      </c>
      <c r="DE24" s="677"/>
      <c r="DF24" s="677"/>
      <c r="DG24" s="677"/>
      <c r="DH24" s="677"/>
      <c r="DI24" s="677"/>
      <c r="DJ24" s="677"/>
      <c r="DK24" s="702"/>
      <c r="DL24" s="701">
        <v>36962346</v>
      </c>
      <c r="DM24" s="677"/>
      <c r="DN24" s="677"/>
      <c r="DO24" s="677"/>
      <c r="DP24" s="677"/>
      <c r="DQ24" s="677"/>
      <c r="DR24" s="677"/>
      <c r="DS24" s="677"/>
      <c r="DT24" s="677"/>
      <c r="DU24" s="677"/>
      <c r="DV24" s="702"/>
      <c r="DW24" s="703">
        <v>59.1</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63445382</v>
      </c>
      <c r="S25" s="622"/>
      <c r="T25" s="622"/>
      <c r="U25" s="622"/>
      <c r="V25" s="622"/>
      <c r="W25" s="622"/>
      <c r="X25" s="622"/>
      <c r="Y25" s="623"/>
      <c r="Z25" s="659">
        <v>51.5</v>
      </c>
      <c r="AA25" s="659"/>
      <c r="AB25" s="659"/>
      <c r="AC25" s="659"/>
      <c r="AD25" s="660">
        <v>59404234</v>
      </c>
      <c r="AE25" s="660"/>
      <c r="AF25" s="660"/>
      <c r="AG25" s="660"/>
      <c r="AH25" s="660"/>
      <c r="AI25" s="660"/>
      <c r="AJ25" s="660"/>
      <c r="AK25" s="660"/>
      <c r="AL25" s="624">
        <v>98.8</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17940667</v>
      </c>
      <c r="CS25" s="634"/>
      <c r="CT25" s="634"/>
      <c r="CU25" s="634"/>
      <c r="CV25" s="634"/>
      <c r="CW25" s="634"/>
      <c r="CX25" s="634"/>
      <c r="CY25" s="635"/>
      <c r="CZ25" s="624">
        <v>14.6</v>
      </c>
      <c r="DA25" s="636"/>
      <c r="DB25" s="636"/>
      <c r="DC25" s="637"/>
      <c r="DD25" s="627">
        <v>16377098</v>
      </c>
      <c r="DE25" s="634"/>
      <c r="DF25" s="634"/>
      <c r="DG25" s="634"/>
      <c r="DH25" s="634"/>
      <c r="DI25" s="634"/>
      <c r="DJ25" s="634"/>
      <c r="DK25" s="635"/>
      <c r="DL25" s="627">
        <v>16270558</v>
      </c>
      <c r="DM25" s="634"/>
      <c r="DN25" s="634"/>
      <c r="DO25" s="634"/>
      <c r="DP25" s="634"/>
      <c r="DQ25" s="634"/>
      <c r="DR25" s="634"/>
      <c r="DS25" s="634"/>
      <c r="DT25" s="634"/>
      <c r="DU25" s="634"/>
      <c r="DV25" s="635"/>
      <c r="DW25" s="624">
        <v>26</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31820</v>
      </c>
      <c r="S26" s="622"/>
      <c r="T26" s="622"/>
      <c r="U26" s="622"/>
      <c r="V26" s="622"/>
      <c r="W26" s="622"/>
      <c r="X26" s="622"/>
      <c r="Y26" s="623"/>
      <c r="Z26" s="659">
        <v>0</v>
      </c>
      <c r="AA26" s="659"/>
      <c r="AB26" s="659"/>
      <c r="AC26" s="659"/>
      <c r="AD26" s="660">
        <v>31820</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260</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12378410</v>
      </c>
      <c r="CS26" s="622"/>
      <c r="CT26" s="622"/>
      <c r="CU26" s="622"/>
      <c r="CV26" s="622"/>
      <c r="CW26" s="622"/>
      <c r="CX26" s="622"/>
      <c r="CY26" s="623"/>
      <c r="CZ26" s="624">
        <v>10.1</v>
      </c>
      <c r="DA26" s="636"/>
      <c r="DB26" s="636"/>
      <c r="DC26" s="637"/>
      <c r="DD26" s="627">
        <v>11485030</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769519</v>
      </c>
      <c r="S27" s="622"/>
      <c r="T27" s="622"/>
      <c r="U27" s="622"/>
      <c r="V27" s="622"/>
      <c r="W27" s="622"/>
      <c r="X27" s="622"/>
      <c r="Y27" s="623"/>
      <c r="Z27" s="659">
        <v>0.6</v>
      </c>
      <c r="AA27" s="659"/>
      <c r="AB27" s="659"/>
      <c r="AC27" s="659"/>
      <c r="AD27" s="660" t="s">
        <v>131</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40015496</v>
      </c>
      <c r="BH27" s="622"/>
      <c r="BI27" s="622"/>
      <c r="BJ27" s="622"/>
      <c r="BK27" s="622"/>
      <c r="BL27" s="622"/>
      <c r="BM27" s="622"/>
      <c r="BN27" s="623"/>
      <c r="BO27" s="659">
        <v>100</v>
      </c>
      <c r="BP27" s="659"/>
      <c r="BQ27" s="659"/>
      <c r="BR27" s="659"/>
      <c r="BS27" s="660">
        <v>619274</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46957434</v>
      </c>
      <c r="CS27" s="634"/>
      <c r="CT27" s="634"/>
      <c r="CU27" s="634"/>
      <c r="CV27" s="634"/>
      <c r="CW27" s="634"/>
      <c r="CX27" s="634"/>
      <c r="CY27" s="635"/>
      <c r="CZ27" s="624">
        <v>38.299999999999997</v>
      </c>
      <c r="DA27" s="636"/>
      <c r="DB27" s="636"/>
      <c r="DC27" s="637"/>
      <c r="DD27" s="627">
        <v>13408825</v>
      </c>
      <c r="DE27" s="634"/>
      <c r="DF27" s="634"/>
      <c r="DG27" s="634"/>
      <c r="DH27" s="634"/>
      <c r="DI27" s="634"/>
      <c r="DJ27" s="634"/>
      <c r="DK27" s="635"/>
      <c r="DL27" s="627">
        <v>11771972</v>
      </c>
      <c r="DM27" s="634"/>
      <c r="DN27" s="634"/>
      <c r="DO27" s="634"/>
      <c r="DP27" s="634"/>
      <c r="DQ27" s="634"/>
      <c r="DR27" s="634"/>
      <c r="DS27" s="634"/>
      <c r="DT27" s="634"/>
      <c r="DU27" s="634"/>
      <c r="DV27" s="635"/>
      <c r="DW27" s="624">
        <v>18.8</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988510</v>
      </c>
      <c r="S28" s="622"/>
      <c r="T28" s="622"/>
      <c r="U28" s="622"/>
      <c r="V28" s="622"/>
      <c r="W28" s="622"/>
      <c r="X28" s="622"/>
      <c r="Y28" s="623"/>
      <c r="Z28" s="659">
        <v>0.8</v>
      </c>
      <c r="AA28" s="659"/>
      <c r="AB28" s="659"/>
      <c r="AC28" s="659"/>
      <c r="AD28" s="660">
        <v>420908</v>
      </c>
      <c r="AE28" s="660"/>
      <c r="AF28" s="660"/>
      <c r="AG28" s="660"/>
      <c r="AH28" s="660"/>
      <c r="AI28" s="660"/>
      <c r="AJ28" s="660"/>
      <c r="AK28" s="660"/>
      <c r="AL28" s="624">
        <v>0.7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9379883</v>
      </c>
      <c r="CS28" s="622"/>
      <c r="CT28" s="622"/>
      <c r="CU28" s="622"/>
      <c r="CV28" s="622"/>
      <c r="CW28" s="622"/>
      <c r="CX28" s="622"/>
      <c r="CY28" s="623"/>
      <c r="CZ28" s="624">
        <v>7.6</v>
      </c>
      <c r="DA28" s="636"/>
      <c r="DB28" s="636"/>
      <c r="DC28" s="637"/>
      <c r="DD28" s="627">
        <v>9240588</v>
      </c>
      <c r="DE28" s="622"/>
      <c r="DF28" s="622"/>
      <c r="DG28" s="622"/>
      <c r="DH28" s="622"/>
      <c r="DI28" s="622"/>
      <c r="DJ28" s="622"/>
      <c r="DK28" s="623"/>
      <c r="DL28" s="627">
        <v>8919816</v>
      </c>
      <c r="DM28" s="622"/>
      <c r="DN28" s="622"/>
      <c r="DO28" s="622"/>
      <c r="DP28" s="622"/>
      <c r="DQ28" s="622"/>
      <c r="DR28" s="622"/>
      <c r="DS28" s="622"/>
      <c r="DT28" s="622"/>
      <c r="DU28" s="622"/>
      <c r="DV28" s="623"/>
      <c r="DW28" s="624">
        <v>14.3</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509681</v>
      </c>
      <c r="S29" s="622"/>
      <c r="T29" s="622"/>
      <c r="U29" s="622"/>
      <c r="V29" s="622"/>
      <c r="W29" s="622"/>
      <c r="X29" s="622"/>
      <c r="Y29" s="623"/>
      <c r="Z29" s="659">
        <v>0.4</v>
      </c>
      <c r="AA29" s="659"/>
      <c r="AB29" s="659"/>
      <c r="AC29" s="659"/>
      <c r="AD29" s="660">
        <v>7207</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71</v>
      </c>
      <c r="CG29" s="619"/>
      <c r="CH29" s="619"/>
      <c r="CI29" s="619"/>
      <c r="CJ29" s="619"/>
      <c r="CK29" s="619"/>
      <c r="CL29" s="619"/>
      <c r="CM29" s="619"/>
      <c r="CN29" s="619"/>
      <c r="CO29" s="619"/>
      <c r="CP29" s="619"/>
      <c r="CQ29" s="620"/>
      <c r="CR29" s="621">
        <v>9375579</v>
      </c>
      <c r="CS29" s="634"/>
      <c r="CT29" s="634"/>
      <c r="CU29" s="634"/>
      <c r="CV29" s="634"/>
      <c r="CW29" s="634"/>
      <c r="CX29" s="634"/>
      <c r="CY29" s="635"/>
      <c r="CZ29" s="624">
        <v>7.6</v>
      </c>
      <c r="DA29" s="636"/>
      <c r="DB29" s="636"/>
      <c r="DC29" s="637"/>
      <c r="DD29" s="627">
        <v>9236284</v>
      </c>
      <c r="DE29" s="634"/>
      <c r="DF29" s="634"/>
      <c r="DG29" s="634"/>
      <c r="DH29" s="634"/>
      <c r="DI29" s="634"/>
      <c r="DJ29" s="634"/>
      <c r="DK29" s="635"/>
      <c r="DL29" s="627">
        <v>8915512</v>
      </c>
      <c r="DM29" s="634"/>
      <c r="DN29" s="634"/>
      <c r="DO29" s="634"/>
      <c r="DP29" s="634"/>
      <c r="DQ29" s="634"/>
      <c r="DR29" s="634"/>
      <c r="DS29" s="634"/>
      <c r="DT29" s="634"/>
      <c r="DU29" s="634"/>
      <c r="DV29" s="635"/>
      <c r="DW29" s="624">
        <v>14.3</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36556759</v>
      </c>
      <c r="S30" s="622"/>
      <c r="T30" s="622"/>
      <c r="U30" s="622"/>
      <c r="V30" s="622"/>
      <c r="W30" s="622"/>
      <c r="X30" s="622"/>
      <c r="Y30" s="623"/>
      <c r="Z30" s="659">
        <v>29.7</v>
      </c>
      <c r="AA30" s="659"/>
      <c r="AB30" s="659"/>
      <c r="AC30" s="659"/>
      <c r="AD30" s="660" t="s">
        <v>131</v>
      </c>
      <c r="AE30" s="660"/>
      <c r="AF30" s="660"/>
      <c r="AG30" s="660"/>
      <c r="AH30" s="660"/>
      <c r="AI30" s="660"/>
      <c r="AJ30" s="660"/>
      <c r="AK30" s="660"/>
      <c r="AL30" s="624" t="s">
        <v>260</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9041451</v>
      </c>
      <c r="CS30" s="622"/>
      <c r="CT30" s="622"/>
      <c r="CU30" s="622"/>
      <c r="CV30" s="622"/>
      <c r="CW30" s="622"/>
      <c r="CX30" s="622"/>
      <c r="CY30" s="623"/>
      <c r="CZ30" s="624">
        <v>7.4</v>
      </c>
      <c r="DA30" s="636"/>
      <c r="DB30" s="636"/>
      <c r="DC30" s="637"/>
      <c r="DD30" s="627">
        <v>8908853</v>
      </c>
      <c r="DE30" s="622"/>
      <c r="DF30" s="622"/>
      <c r="DG30" s="622"/>
      <c r="DH30" s="622"/>
      <c r="DI30" s="622"/>
      <c r="DJ30" s="622"/>
      <c r="DK30" s="623"/>
      <c r="DL30" s="627">
        <v>8588081</v>
      </c>
      <c r="DM30" s="622"/>
      <c r="DN30" s="622"/>
      <c r="DO30" s="622"/>
      <c r="DP30" s="622"/>
      <c r="DQ30" s="622"/>
      <c r="DR30" s="622"/>
      <c r="DS30" s="622"/>
      <c r="DT30" s="622"/>
      <c r="DU30" s="622"/>
      <c r="DV30" s="623"/>
      <c r="DW30" s="624">
        <v>13.7</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v>56987</v>
      </c>
      <c r="S31" s="622"/>
      <c r="T31" s="622"/>
      <c r="U31" s="622"/>
      <c r="V31" s="622"/>
      <c r="W31" s="622"/>
      <c r="X31" s="622"/>
      <c r="Y31" s="623"/>
      <c r="Z31" s="659">
        <v>0</v>
      </c>
      <c r="AA31" s="659"/>
      <c r="AB31" s="659"/>
      <c r="AC31" s="659"/>
      <c r="AD31" s="660">
        <v>56987</v>
      </c>
      <c r="AE31" s="660"/>
      <c r="AF31" s="660"/>
      <c r="AG31" s="660"/>
      <c r="AH31" s="660"/>
      <c r="AI31" s="660"/>
      <c r="AJ31" s="660"/>
      <c r="AK31" s="660"/>
      <c r="AL31" s="624">
        <v>0.1</v>
      </c>
      <c r="AM31" s="625"/>
      <c r="AN31" s="625"/>
      <c r="AO31" s="661"/>
      <c r="AP31" s="693" t="s">
        <v>313</v>
      </c>
      <c r="AQ31" s="694"/>
      <c r="AR31" s="694"/>
      <c r="AS31" s="694"/>
      <c r="AT31" s="695" t="s">
        <v>314</v>
      </c>
      <c r="AU31" s="214"/>
      <c r="AV31" s="214"/>
      <c r="AW31" s="214"/>
      <c r="AX31" s="679" t="s">
        <v>189</v>
      </c>
      <c r="AY31" s="680"/>
      <c r="AZ31" s="680"/>
      <c r="BA31" s="680"/>
      <c r="BB31" s="680"/>
      <c r="BC31" s="680"/>
      <c r="BD31" s="680"/>
      <c r="BE31" s="680"/>
      <c r="BF31" s="681"/>
      <c r="BG31" s="683">
        <v>99.5</v>
      </c>
      <c r="BH31" s="684"/>
      <c r="BI31" s="684"/>
      <c r="BJ31" s="684"/>
      <c r="BK31" s="684"/>
      <c r="BL31" s="684"/>
      <c r="BM31" s="685">
        <v>98.4</v>
      </c>
      <c r="BN31" s="684"/>
      <c r="BO31" s="684"/>
      <c r="BP31" s="684"/>
      <c r="BQ31" s="686"/>
      <c r="BR31" s="683">
        <v>99.3</v>
      </c>
      <c r="BS31" s="684"/>
      <c r="BT31" s="684"/>
      <c r="BU31" s="684"/>
      <c r="BV31" s="684"/>
      <c r="BW31" s="684"/>
      <c r="BX31" s="685">
        <v>98.1</v>
      </c>
      <c r="BY31" s="684"/>
      <c r="BZ31" s="684"/>
      <c r="CA31" s="684"/>
      <c r="CB31" s="686"/>
      <c r="CD31" s="642"/>
      <c r="CE31" s="643"/>
      <c r="CF31" s="618" t="s">
        <v>315</v>
      </c>
      <c r="CG31" s="619"/>
      <c r="CH31" s="619"/>
      <c r="CI31" s="619"/>
      <c r="CJ31" s="619"/>
      <c r="CK31" s="619"/>
      <c r="CL31" s="619"/>
      <c r="CM31" s="619"/>
      <c r="CN31" s="619"/>
      <c r="CO31" s="619"/>
      <c r="CP31" s="619"/>
      <c r="CQ31" s="620"/>
      <c r="CR31" s="621">
        <v>334128</v>
      </c>
      <c r="CS31" s="634"/>
      <c r="CT31" s="634"/>
      <c r="CU31" s="634"/>
      <c r="CV31" s="634"/>
      <c r="CW31" s="634"/>
      <c r="CX31" s="634"/>
      <c r="CY31" s="635"/>
      <c r="CZ31" s="624">
        <v>0.3</v>
      </c>
      <c r="DA31" s="636"/>
      <c r="DB31" s="636"/>
      <c r="DC31" s="637"/>
      <c r="DD31" s="627">
        <v>327431</v>
      </c>
      <c r="DE31" s="634"/>
      <c r="DF31" s="634"/>
      <c r="DG31" s="634"/>
      <c r="DH31" s="634"/>
      <c r="DI31" s="634"/>
      <c r="DJ31" s="634"/>
      <c r="DK31" s="635"/>
      <c r="DL31" s="627">
        <v>327431</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9761738</v>
      </c>
      <c r="S32" s="622"/>
      <c r="T32" s="622"/>
      <c r="U32" s="622"/>
      <c r="V32" s="622"/>
      <c r="W32" s="622"/>
      <c r="X32" s="622"/>
      <c r="Y32" s="623"/>
      <c r="Z32" s="659">
        <v>7.9</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0" t="s">
        <v>317</v>
      </c>
      <c r="AX32" s="618" t="s">
        <v>318</v>
      </c>
      <c r="AY32" s="619"/>
      <c r="AZ32" s="619"/>
      <c r="BA32" s="619"/>
      <c r="BB32" s="619"/>
      <c r="BC32" s="619"/>
      <c r="BD32" s="619"/>
      <c r="BE32" s="619"/>
      <c r="BF32" s="620"/>
      <c r="BG32" s="687">
        <v>99.4</v>
      </c>
      <c r="BH32" s="634"/>
      <c r="BI32" s="634"/>
      <c r="BJ32" s="634"/>
      <c r="BK32" s="634"/>
      <c r="BL32" s="634"/>
      <c r="BM32" s="625">
        <v>98.5</v>
      </c>
      <c r="BN32" s="634"/>
      <c r="BO32" s="634"/>
      <c r="BP32" s="634"/>
      <c r="BQ32" s="657"/>
      <c r="BR32" s="687">
        <v>99.3</v>
      </c>
      <c r="BS32" s="634"/>
      <c r="BT32" s="634"/>
      <c r="BU32" s="634"/>
      <c r="BV32" s="634"/>
      <c r="BW32" s="634"/>
      <c r="BX32" s="625">
        <v>98.2</v>
      </c>
      <c r="BY32" s="634"/>
      <c r="BZ32" s="634"/>
      <c r="CA32" s="634"/>
      <c r="CB32" s="657"/>
      <c r="CD32" s="644"/>
      <c r="CE32" s="645"/>
      <c r="CF32" s="618" t="s">
        <v>319</v>
      </c>
      <c r="CG32" s="619"/>
      <c r="CH32" s="619"/>
      <c r="CI32" s="619"/>
      <c r="CJ32" s="619"/>
      <c r="CK32" s="619"/>
      <c r="CL32" s="619"/>
      <c r="CM32" s="619"/>
      <c r="CN32" s="619"/>
      <c r="CO32" s="619"/>
      <c r="CP32" s="619"/>
      <c r="CQ32" s="620"/>
      <c r="CR32" s="621">
        <v>4304</v>
      </c>
      <c r="CS32" s="622"/>
      <c r="CT32" s="622"/>
      <c r="CU32" s="622"/>
      <c r="CV32" s="622"/>
      <c r="CW32" s="622"/>
      <c r="CX32" s="622"/>
      <c r="CY32" s="623"/>
      <c r="CZ32" s="624">
        <v>0</v>
      </c>
      <c r="DA32" s="636"/>
      <c r="DB32" s="636"/>
      <c r="DC32" s="637"/>
      <c r="DD32" s="627">
        <v>4304</v>
      </c>
      <c r="DE32" s="622"/>
      <c r="DF32" s="622"/>
      <c r="DG32" s="622"/>
      <c r="DH32" s="622"/>
      <c r="DI32" s="622"/>
      <c r="DJ32" s="622"/>
      <c r="DK32" s="623"/>
      <c r="DL32" s="627">
        <v>4304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167595</v>
      </c>
      <c r="S33" s="622"/>
      <c r="T33" s="622"/>
      <c r="U33" s="622"/>
      <c r="V33" s="622"/>
      <c r="W33" s="622"/>
      <c r="X33" s="622"/>
      <c r="Y33" s="623"/>
      <c r="Z33" s="659">
        <v>0.1</v>
      </c>
      <c r="AA33" s="659"/>
      <c r="AB33" s="659"/>
      <c r="AC33" s="659"/>
      <c r="AD33" s="660">
        <v>92498</v>
      </c>
      <c r="AE33" s="660"/>
      <c r="AF33" s="660"/>
      <c r="AG33" s="660"/>
      <c r="AH33" s="660"/>
      <c r="AI33" s="660"/>
      <c r="AJ33" s="660"/>
      <c r="AK33" s="660"/>
      <c r="AL33" s="624">
        <v>0.2</v>
      </c>
      <c r="AM33" s="625"/>
      <c r="AN33" s="625"/>
      <c r="AO33" s="661"/>
      <c r="AP33" s="664"/>
      <c r="AQ33" s="665"/>
      <c r="AR33" s="665"/>
      <c r="AS33" s="665"/>
      <c r="AT33" s="697"/>
      <c r="AU33" s="215"/>
      <c r="AV33" s="215"/>
      <c r="AW33" s="215"/>
      <c r="AX33" s="602" t="s">
        <v>321</v>
      </c>
      <c r="AY33" s="603"/>
      <c r="AZ33" s="603"/>
      <c r="BA33" s="603"/>
      <c r="BB33" s="603"/>
      <c r="BC33" s="603"/>
      <c r="BD33" s="603"/>
      <c r="BE33" s="603"/>
      <c r="BF33" s="604"/>
      <c r="BG33" s="682">
        <v>99.6</v>
      </c>
      <c r="BH33" s="606"/>
      <c r="BI33" s="606"/>
      <c r="BJ33" s="606"/>
      <c r="BK33" s="606"/>
      <c r="BL33" s="606"/>
      <c r="BM33" s="652">
        <v>98.3</v>
      </c>
      <c r="BN33" s="606"/>
      <c r="BO33" s="606"/>
      <c r="BP33" s="606"/>
      <c r="BQ33" s="669"/>
      <c r="BR33" s="682">
        <v>99.3</v>
      </c>
      <c r="BS33" s="606"/>
      <c r="BT33" s="606"/>
      <c r="BU33" s="606"/>
      <c r="BV33" s="606"/>
      <c r="BW33" s="606"/>
      <c r="BX33" s="652">
        <v>97.9</v>
      </c>
      <c r="BY33" s="606"/>
      <c r="BZ33" s="606"/>
      <c r="CA33" s="606"/>
      <c r="CB33" s="669"/>
      <c r="CD33" s="618" t="s">
        <v>322</v>
      </c>
      <c r="CE33" s="619"/>
      <c r="CF33" s="619"/>
      <c r="CG33" s="619"/>
      <c r="CH33" s="619"/>
      <c r="CI33" s="619"/>
      <c r="CJ33" s="619"/>
      <c r="CK33" s="619"/>
      <c r="CL33" s="619"/>
      <c r="CM33" s="619"/>
      <c r="CN33" s="619"/>
      <c r="CO33" s="619"/>
      <c r="CP33" s="619"/>
      <c r="CQ33" s="620"/>
      <c r="CR33" s="621">
        <v>41393646</v>
      </c>
      <c r="CS33" s="634"/>
      <c r="CT33" s="634"/>
      <c r="CU33" s="634"/>
      <c r="CV33" s="634"/>
      <c r="CW33" s="634"/>
      <c r="CX33" s="634"/>
      <c r="CY33" s="635"/>
      <c r="CZ33" s="624">
        <v>33.700000000000003</v>
      </c>
      <c r="DA33" s="636"/>
      <c r="DB33" s="636"/>
      <c r="DC33" s="637"/>
      <c r="DD33" s="627">
        <v>30228704</v>
      </c>
      <c r="DE33" s="634"/>
      <c r="DF33" s="634"/>
      <c r="DG33" s="634"/>
      <c r="DH33" s="634"/>
      <c r="DI33" s="634"/>
      <c r="DJ33" s="634"/>
      <c r="DK33" s="635"/>
      <c r="DL33" s="627">
        <v>24707787</v>
      </c>
      <c r="DM33" s="634"/>
      <c r="DN33" s="634"/>
      <c r="DO33" s="634"/>
      <c r="DP33" s="634"/>
      <c r="DQ33" s="634"/>
      <c r="DR33" s="634"/>
      <c r="DS33" s="634"/>
      <c r="DT33" s="634"/>
      <c r="DU33" s="634"/>
      <c r="DV33" s="635"/>
      <c r="DW33" s="624">
        <v>39.5</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2004261</v>
      </c>
      <c r="S34" s="622"/>
      <c r="T34" s="622"/>
      <c r="U34" s="622"/>
      <c r="V34" s="622"/>
      <c r="W34" s="622"/>
      <c r="X34" s="622"/>
      <c r="Y34" s="623"/>
      <c r="Z34" s="659">
        <v>1.6</v>
      </c>
      <c r="AA34" s="659"/>
      <c r="AB34" s="659"/>
      <c r="AC34" s="659"/>
      <c r="AD34" s="660" t="s">
        <v>131</v>
      </c>
      <c r="AE34" s="660"/>
      <c r="AF34" s="660"/>
      <c r="AG34" s="660"/>
      <c r="AH34" s="660"/>
      <c r="AI34" s="660"/>
      <c r="AJ34" s="660"/>
      <c r="AK34" s="660"/>
      <c r="AL34" s="624" t="s">
        <v>131</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324</v>
      </c>
      <c r="CE34" s="619"/>
      <c r="CF34" s="619"/>
      <c r="CG34" s="619"/>
      <c r="CH34" s="619"/>
      <c r="CI34" s="619"/>
      <c r="CJ34" s="619"/>
      <c r="CK34" s="619"/>
      <c r="CL34" s="619"/>
      <c r="CM34" s="619"/>
      <c r="CN34" s="619"/>
      <c r="CO34" s="619"/>
      <c r="CP34" s="619"/>
      <c r="CQ34" s="620"/>
      <c r="CR34" s="621">
        <v>15780096</v>
      </c>
      <c r="CS34" s="622"/>
      <c r="CT34" s="622"/>
      <c r="CU34" s="622"/>
      <c r="CV34" s="622"/>
      <c r="CW34" s="622"/>
      <c r="CX34" s="622"/>
      <c r="CY34" s="623"/>
      <c r="CZ34" s="624">
        <v>12.9</v>
      </c>
      <c r="DA34" s="636"/>
      <c r="DB34" s="636"/>
      <c r="DC34" s="637"/>
      <c r="DD34" s="627">
        <v>9943216</v>
      </c>
      <c r="DE34" s="622"/>
      <c r="DF34" s="622"/>
      <c r="DG34" s="622"/>
      <c r="DH34" s="622"/>
      <c r="DI34" s="622"/>
      <c r="DJ34" s="622"/>
      <c r="DK34" s="623"/>
      <c r="DL34" s="627">
        <v>7928269</v>
      </c>
      <c r="DM34" s="622"/>
      <c r="DN34" s="622"/>
      <c r="DO34" s="622"/>
      <c r="DP34" s="622"/>
      <c r="DQ34" s="622"/>
      <c r="DR34" s="622"/>
      <c r="DS34" s="622"/>
      <c r="DT34" s="622"/>
      <c r="DU34" s="622"/>
      <c r="DV34" s="623"/>
      <c r="DW34" s="624">
        <v>12.7</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308559</v>
      </c>
      <c r="S35" s="622"/>
      <c r="T35" s="622"/>
      <c r="U35" s="622"/>
      <c r="V35" s="622"/>
      <c r="W35" s="622"/>
      <c r="X35" s="622"/>
      <c r="Y35" s="623"/>
      <c r="Z35" s="659">
        <v>0.3</v>
      </c>
      <c r="AA35" s="659"/>
      <c r="AB35" s="659"/>
      <c r="AC35" s="659"/>
      <c r="AD35" s="660" t="s">
        <v>131</v>
      </c>
      <c r="AE35" s="660"/>
      <c r="AF35" s="660"/>
      <c r="AG35" s="660"/>
      <c r="AH35" s="660"/>
      <c r="AI35" s="660"/>
      <c r="AJ35" s="660"/>
      <c r="AK35" s="660"/>
      <c r="AL35" s="624" t="s">
        <v>131</v>
      </c>
      <c r="AM35" s="625"/>
      <c r="AN35" s="625"/>
      <c r="AO35" s="661"/>
      <c r="AP35" s="218"/>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448184</v>
      </c>
      <c r="CS35" s="634"/>
      <c r="CT35" s="634"/>
      <c r="CU35" s="634"/>
      <c r="CV35" s="634"/>
      <c r="CW35" s="634"/>
      <c r="CX35" s="634"/>
      <c r="CY35" s="635"/>
      <c r="CZ35" s="624">
        <v>0.4</v>
      </c>
      <c r="DA35" s="636"/>
      <c r="DB35" s="636"/>
      <c r="DC35" s="637"/>
      <c r="DD35" s="627">
        <v>440185</v>
      </c>
      <c r="DE35" s="634"/>
      <c r="DF35" s="634"/>
      <c r="DG35" s="634"/>
      <c r="DH35" s="634"/>
      <c r="DI35" s="634"/>
      <c r="DJ35" s="634"/>
      <c r="DK35" s="635"/>
      <c r="DL35" s="627">
        <v>440185</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877677</v>
      </c>
      <c r="S36" s="622"/>
      <c r="T36" s="622"/>
      <c r="U36" s="622"/>
      <c r="V36" s="622"/>
      <c r="W36" s="622"/>
      <c r="X36" s="622"/>
      <c r="Y36" s="623"/>
      <c r="Z36" s="659">
        <v>0.7</v>
      </c>
      <c r="AA36" s="659"/>
      <c r="AB36" s="659"/>
      <c r="AC36" s="659"/>
      <c r="AD36" s="660" t="s">
        <v>131</v>
      </c>
      <c r="AE36" s="660"/>
      <c r="AF36" s="660"/>
      <c r="AG36" s="660"/>
      <c r="AH36" s="660"/>
      <c r="AI36" s="660"/>
      <c r="AJ36" s="660"/>
      <c r="AK36" s="660"/>
      <c r="AL36" s="624" t="s">
        <v>131</v>
      </c>
      <c r="AM36" s="625"/>
      <c r="AN36" s="625"/>
      <c r="AO36" s="661"/>
      <c r="AP36" s="218"/>
      <c r="AQ36" s="670" t="s">
        <v>330</v>
      </c>
      <c r="AR36" s="671"/>
      <c r="AS36" s="671"/>
      <c r="AT36" s="671"/>
      <c r="AU36" s="671"/>
      <c r="AV36" s="671"/>
      <c r="AW36" s="671"/>
      <c r="AX36" s="671"/>
      <c r="AY36" s="672"/>
      <c r="AZ36" s="676">
        <v>17166514</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223200</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11681579</v>
      </c>
      <c r="CS36" s="622"/>
      <c r="CT36" s="622"/>
      <c r="CU36" s="622"/>
      <c r="CV36" s="622"/>
      <c r="CW36" s="622"/>
      <c r="CX36" s="622"/>
      <c r="CY36" s="623"/>
      <c r="CZ36" s="624">
        <v>9.5</v>
      </c>
      <c r="DA36" s="636"/>
      <c r="DB36" s="636"/>
      <c r="DC36" s="637"/>
      <c r="DD36" s="627">
        <v>10560200</v>
      </c>
      <c r="DE36" s="622"/>
      <c r="DF36" s="622"/>
      <c r="DG36" s="622"/>
      <c r="DH36" s="622"/>
      <c r="DI36" s="622"/>
      <c r="DJ36" s="622"/>
      <c r="DK36" s="623"/>
      <c r="DL36" s="627">
        <v>8040991</v>
      </c>
      <c r="DM36" s="622"/>
      <c r="DN36" s="622"/>
      <c r="DO36" s="622"/>
      <c r="DP36" s="622"/>
      <c r="DQ36" s="622"/>
      <c r="DR36" s="622"/>
      <c r="DS36" s="622"/>
      <c r="DT36" s="622"/>
      <c r="DU36" s="622"/>
      <c r="DV36" s="623"/>
      <c r="DW36" s="624">
        <v>12.9</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1457801</v>
      </c>
      <c r="S37" s="622"/>
      <c r="T37" s="622"/>
      <c r="U37" s="622"/>
      <c r="V37" s="622"/>
      <c r="W37" s="622"/>
      <c r="X37" s="622"/>
      <c r="Y37" s="623"/>
      <c r="Z37" s="659">
        <v>1.2</v>
      </c>
      <c r="AA37" s="659"/>
      <c r="AB37" s="659"/>
      <c r="AC37" s="659"/>
      <c r="AD37" s="660">
        <v>113395</v>
      </c>
      <c r="AE37" s="660"/>
      <c r="AF37" s="660"/>
      <c r="AG37" s="660"/>
      <c r="AH37" s="660"/>
      <c r="AI37" s="660"/>
      <c r="AJ37" s="660"/>
      <c r="AK37" s="660"/>
      <c r="AL37" s="624">
        <v>0.2</v>
      </c>
      <c r="AM37" s="625"/>
      <c r="AN37" s="625"/>
      <c r="AO37" s="661"/>
      <c r="AQ37" s="654" t="s">
        <v>334</v>
      </c>
      <c r="AR37" s="655"/>
      <c r="AS37" s="655"/>
      <c r="AT37" s="655"/>
      <c r="AU37" s="655"/>
      <c r="AV37" s="655"/>
      <c r="AW37" s="655"/>
      <c r="AX37" s="655"/>
      <c r="AY37" s="656"/>
      <c r="AZ37" s="621">
        <v>4168645</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-235327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880810</v>
      </c>
      <c r="CS37" s="634"/>
      <c r="CT37" s="634"/>
      <c r="CU37" s="634"/>
      <c r="CV37" s="634"/>
      <c r="CW37" s="634"/>
      <c r="CX37" s="634"/>
      <c r="CY37" s="635"/>
      <c r="CZ37" s="624">
        <v>0.7</v>
      </c>
      <c r="DA37" s="636"/>
      <c r="DB37" s="636"/>
      <c r="DC37" s="637"/>
      <c r="DD37" s="627">
        <v>605381</v>
      </c>
      <c r="DE37" s="634"/>
      <c r="DF37" s="634"/>
      <c r="DG37" s="634"/>
      <c r="DH37" s="634"/>
      <c r="DI37" s="634"/>
      <c r="DJ37" s="634"/>
      <c r="DK37" s="635"/>
      <c r="DL37" s="627">
        <v>509877</v>
      </c>
      <c r="DM37" s="634"/>
      <c r="DN37" s="634"/>
      <c r="DO37" s="634"/>
      <c r="DP37" s="634"/>
      <c r="DQ37" s="634"/>
      <c r="DR37" s="634"/>
      <c r="DS37" s="634"/>
      <c r="DT37" s="634"/>
      <c r="DU37" s="634"/>
      <c r="DV37" s="635"/>
      <c r="DW37" s="624">
        <v>0.8</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6184039</v>
      </c>
      <c r="S38" s="622"/>
      <c r="T38" s="622"/>
      <c r="U38" s="622"/>
      <c r="V38" s="622"/>
      <c r="W38" s="622"/>
      <c r="X38" s="622"/>
      <c r="Y38" s="623"/>
      <c r="Z38" s="659">
        <v>5</v>
      </c>
      <c r="AA38" s="659"/>
      <c r="AB38" s="659"/>
      <c r="AC38" s="659"/>
      <c r="AD38" s="660" t="s">
        <v>260</v>
      </c>
      <c r="AE38" s="660"/>
      <c r="AF38" s="660"/>
      <c r="AG38" s="660"/>
      <c r="AH38" s="660"/>
      <c r="AI38" s="660"/>
      <c r="AJ38" s="660"/>
      <c r="AK38" s="660"/>
      <c r="AL38" s="624" t="s">
        <v>260</v>
      </c>
      <c r="AM38" s="625"/>
      <c r="AN38" s="625"/>
      <c r="AO38" s="661"/>
      <c r="AQ38" s="654" t="s">
        <v>338</v>
      </c>
      <c r="AR38" s="655"/>
      <c r="AS38" s="655"/>
      <c r="AT38" s="655"/>
      <c r="AU38" s="655"/>
      <c r="AV38" s="655"/>
      <c r="AW38" s="655"/>
      <c r="AX38" s="655"/>
      <c r="AY38" s="656"/>
      <c r="AZ38" s="621">
        <v>1797060</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34545</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10677908</v>
      </c>
      <c r="CS38" s="622"/>
      <c r="CT38" s="622"/>
      <c r="CU38" s="622"/>
      <c r="CV38" s="622"/>
      <c r="CW38" s="622"/>
      <c r="CX38" s="622"/>
      <c r="CY38" s="623"/>
      <c r="CZ38" s="624">
        <v>8.6999999999999993</v>
      </c>
      <c r="DA38" s="636"/>
      <c r="DB38" s="636"/>
      <c r="DC38" s="637"/>
      <c r="DD38" s="627">
        <v>8360160</v>
      </c>
      <c r="DE38" s="622"/>
      <c r="DF38" s="622"/>
      <c r="DG38" s="622"/>
      <c r="DH38" s="622"/>
      <c r="DI38" s="622"/>
      <c r="DJ38" s="622"/>
      <c r="DK38" s="623"/>
      <c r="DL38" s="627">
        <v>7776717</v>
      </c>
      <c r="DM38" s="622"/>
      <c r="DN38" s="622"/>
      <c r="DO38" s="622"/>
      <c r="DP38" s="622"/>
      <c r="DQ38" s="622"/>
      <c r="DR38" s="622"/>
      <c r="DS38" s="622"/>
      <c r="DT38" s="622"/>
      <c r="DU38" s="622"/>
      <c r="DV38" s="623"/>
      <c r="DW38" s="624">
        <v>12.4</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260</v>
      </c>
      <c r="AE39" s="660"/>
      <c r="AF39" s="660"/>
      <c r="AG39" s="660"/>
      <c r="AH39" s="660"/>
      <c r="AI39" s="660"/>
      <c r="AJ39" s="660"/>
      <c r="AK39" s="660"/>
      <c r="AL39" s="624" t="s">
        <v>260</v>
      </c>
      <c r="AM39" s="625"/>
      <c r="AN39" s="625"/>
      <c r="AO39" s="661"/>
      <c r="AQ39" s="654" t="s">
        <v>342</v>
      </c>
      <c r="AR39" s="655"/>
      <c r="AS39" s="655"/>
      <c r="AT39" s="655"/>
      <c r="AU39" s="655"/>
      <c r="AV39" s="655"/>
      <c r="AW39" s="655"/>
      <c r="AX39" s="655"/>
      <c r="AY39" s="656"/>
      <c r="AZ39" s="621">
        <v>522901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52028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1874458</v>
      </c>
      <c r="CS39" s="634"/>
      <c r="CT39" s="634"/>
      <c r="CU39" s="634"/>
      <c r="CV39" s="634"/>
      <c r="CW39" s="634"/>
      <c r="CX39" s="634"/>
      <c r="CY39" s="635"/>
      <c r="CZ39" s="624">
        <v>1.5</v>
      </c>
      <c r="DA39" s="636"/>
      <c r="DB39" s="636"/>
      <c r="DC39" s="637"/>
      <c r="DD39" s="627">
        <v>303146</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2423239</v>
      </c>
      <c r="S40" s="622"/>
      <c r="T40" s="622"/>
      <c r="U40" s="622"/>
      <c r="V40" s="622"/>
      <c r="W40" s="622"/>
      <c r="X40" s="622"/>
      <c r="Y40" s="623"/>
      <c r="Z40" s="659">
        <v>2</v>
      </c>
      <c r="AA40" s="659"/>
      <c r="AB40" s="659"/>
      <c r="AC40" s="659"/>
      <c r="AD40" s="660" t="s">
        <v>131</v>
      </c>
      <c r="AE40" s="660"/>
      <c r="AF40" s="660"/>
      <c r="AG40" s="660"/>
      <c r="AH40" s="660"/>
      <c r="AI40" s="660"/>
      <c r="AJ40" s="660"/>
      <c r="AK40" s="660"/>
      <c r="AL40" s="624" t="s">
        <v>131</v>
      </c>
      <c r="AM40" s="625"/>
      <c r="AN40" s="625"/>
      <c r="AO40" s="661"/>
      <c r="AQ40" s="654" t="s">
        <v>346</v>
      </c>
      <c r="AR40" s="655"/>
      <c r="AS40" s="655"/>
      <c r="AT40" s="655"/>
      <c r="AU40" s="655"/>
      <c r="AV40" s="655"/>
      <c r="AW40" s="655"/>
      <c r="AX40" s="655"/>
      <c r="AY40" s="656"/>
      <c r="AZ40" s="621" t="s">
        <v>131</v>
      </c>
      <c r="BA40" s="622"/>
      <c r="BB40" s="622"/>
      <c r="BC40" s="622"/>
      <c r="BD40" s="634"/>
      <c r="BE40" s="634"/>
      <c r="BF40" s="657"/>
      <c r="BG40" s="662" t="s">
        <v>347</v>
      </c>
      <c r="BH40" s="663"/>
      <c r="BI40" s="663"/>
      <c r="BJ40" s="663"/>
      <c r="BK40" s="663"/>
      <c r="BL40" s="219"/>
      <c r="BM40" s="619" t="s">
        <v>348</v>
      </c>
      <c r="BN40" s="619"/>
      <c r="BO40" s="619"/>
      <c r="BP40" s="619"/>
      <c r="BQ40" s="619"/>
      <c r="BR40" s="619"/>
      <c r="BS40" s="619"/>
      <c r="BT40" s="619"/>
      <c r="BU40" s="620"/>
      <c r="BV40" s="621">
        <v>95</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931421</v>
      </c>
      <c r="CS40" s="622"/>
      <c r="CT40" s="622"/>
      <c r="CU40" s="622"/>
      <c r="CV40" s="622"/>
      <c r="CW40" s="622"/>
      <c r="CX40" s="622"/>
      <c r="CY40" s="623"/>
      <c r="CZ40" s="624">
        <v>0.8</v>
      </c>
      <c r="DA40" s="636"/>
      <c r="DB40" s="636"/>
      <c r="DC40" s="637"/>
      <c r="DD40" s="627">
        <v>621797</v>
      </c>
      <c r="DE40" s="622"/>
      <c r="DF40" s="622"/>
      <c r="DG40" s="622"/>
      <c r="DH40" s="622"/>
      <c r="DI40" s="622"/>
      <c r="DJ40" s="622"/>
      <c r="DK40" s="623"/>
      <c r="DL40" s="627">
        <v>521625</v>
      </c>
      <c r="DM40" s="622"/>
      <c r="DN40" s="622"/>
      <c r="DO40" s="622"/>
      <c r="DP40" s="622"/>
      <c r="DQ40" s="622"/>
      <c r="DR40" s="622"/>
      <c r="DS40" s="622"/>
      <c r="DT40" s="622"/>
      <c r="DU40" s="622"/>
      <c r="DV40" s="623"/>
      <c r="DW40" s="624">
        <v>0.8</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123120328</v>
      </c>
      <c r="S41" s="646"/>
      <c r="T41" s="646"/>
      <c r="U41" s="646"/>
      <c r="V41" s="646"/>
      <c r="W41" s="646"/>
      <c r="X41" s="646"/>
      <c r="Y41" s="649"/>
      <c r="Z41" s="650">
        <v>100</v>
      </c>
      <c r="AA41" s="650"/>
      <c r="AB41" s="650"/>
      <c r="AC41" s="650"/>
      <c r="AD41" s="651">
        <v>60127049</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2676502</v>
      </c>
      <c r="BA41" s="622"/>
      <c r="BB41" s="622"/>
      <c r="BC41" s="622"/>
      <c r="BD41" s="634"/>
      <c r="BE41" s="634"/>
      <c r="BF41" s="657"/>
      <c r="BG41" s="662"/>
      <c r="BH41" s="663"/>
      <c r="BI41" s="663"/>
      <c r="BJ41" s="663"/>
      <c r="BK41" s="663"/>
      <c r="BL41" s="219"/>
      <c r="BM41" s="619" t="s">
        <v>352</v>
      </c>
      <c r="BN41" s="619"/>
      <c r="BO41" s="619"/>
      <c r="BP41" s="619"/>
      <c r="BQ41" s="619"/>
      <c r="BR41" s="619"/>
      <c r="BS41" s="619"/>
      <c r="BT41" s="619"/>
      <c r="BU41" s="620"/>
      <c r="BV41" s="621" t="s">
        <v>131</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260</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8001406</v>
      </c>
      <c r="BA42" s="646"/>
      <c r="BB42" s="646"/>
      <c r="BC42" s="646"/>
      <c r="BD42" s="606"/>
      <c r="BE42" s="606"/>
      <c r="BF42" s="669"/>
      <c r="BG42" s="664"/>
      <c r="BH42" s="665"/>
      <c r="BI42" s="665"/>
      <c r="BJ42" s="665"/>
      <c r="BK42" s="665"/>
      <c r="BL42" s="220"/>
      <c r="BM42" s="603" t="s">
        <v>355</v>
      </c>
      <c r="BN42" s="603"/>
      <c r="BO42" s="603"/>
      <c r="BP42" s="603"/>
      <c r="BQ42" s="603"/>
      <c r="BR42" s="603"/>
      <c r="BS42" s="603"/>
      <c r="BT42" s="603"/>
      <c r="BU42" s="604"/>
      <c r="BV42" s="605">
        <v>372</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7045096</v>
      </c>
      <c r="CS42" s="634"/>
      <c r="CT42" s="634"/>
      <c r="CU42" s="634"/>
      <c r="CV42" s="634"/>
      <c r="CW42" s="634"/>
      <c r="CX42" s="634"/>
      <c r="CY42" s="635"/>
      <c r="CZ42" s="624">
        <v>5.7</v>
      </c>
      <c r="DA42" s="636"/>
      <c r="DB42" s="636"/>
      <c r="DC42" s="637"/>
      <c r="DD42" s="627">
        <v>2221983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0" t="s">
        <v>357</v>
      </c>
      <c r="CD43" s="618" t="s">
        <v>358</v>
      </c>
      <c r="CE43" s="619"/>
      <c r="CF43" s="619"/>
      <c r="CG43" s="619"/>
      <c r="CH43" s="619"/>
      <c r="CI43" s="619"/>
      <c r="CJ43" s="619"/>
      <c r="CK43" s="619"/>
      <c r="CL43" s="619"/>
      <c r="CM43" s="619"/>
      <c r="CN43" s="619"/>
      <c r="CO43" s="619"/>
      <c r="CP43" s="619"/>
      <c r="CQ43" s="620"/>
      <c r="CR43" s="621">
        <v>441382</v>
      </c>
      <c r="CS43" s="634"/>
      <c r="CT43" s="634"/>
      <c r="CU43" s="634"/>
      <c r="CV43" s="634"/>
      <c r="CW43" s="634"/>
      <c r="CX43" s="634"/>
      <c r="CY43" s="635"/>
      <c r="CZ43" s="624">
        <v>0.4</v>
      </c>
      <c r="DA43" s="636"/>
      <c r="DB43" s="636"/>
      <c r="DC43" s="637"/>
      <c r="DD43" s="627">
        <v>416920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7045096</v>
      </c>
      <c r="CS44" s="622"/>
      <c r="CT44" s="622"/>
      <c r="CU44" s="622"/>
      <c r="CV44" s="622"/>
      <c r="CW44" s="622"/>
      <c r="CX44" s="622"/>
      <c r="CY44" s="623"/>
      <c r="CZ44" s="624">
        <v>5.7</v>
      </c>
      <c r="DA44" s="625"/>
      <c r="DB44" s="625"/>
      <c r="DC44" s="626"/>
      <c r="DD44" s="627">
        <v>2221983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2427874</v>
      </c>
      <c r="CS45" s="634"/>
      <c r="CT45" s="634"/>
      <c r="CU45" s="634"/>
      <c r="CV45" s="634"/>
      <c r="CW45" s="634"/>
      <c r="CX45" s="634"/>
      <c r="CY45" s="635"/>
      <c r="CZ45" s="624">
        <v>2</v>
      </c>
      <c r="DA45" s="636"/>
      <c r="DB45" s="636"/>
      <c r="DC45" s="637"/>
      <c r="DD45" s="627">
        <v>221003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1"/>
      <c r="CD46" s="642"/>
      <c r="CE46" s="643"/>
      <c r="CF46" s="618" t="s">
        <v>363</v>
      </c>
      <c r="CG46" s="619"/>
      <c r="CH46" s="619"/>
      <c r="CI46" s="619"/>
      <c r="CJ46" s="619"/>
      <c r="CK46" s="619"/>
      <c r="CL46" s="619"/>
      <c r="CM46" s="619"/>
      <c r="CN46" s="619"/>
      <c r="CO46" s="619"/>
      <c r="CP46" s="619"/>
      <c r="CQ46" s="620"/>
      <c r="CR46" s="621">
        <v>4604474</v>
      </c>
      <c r="CS46" s="622"/>
      <c r="CT46" s="622"/>
      <c r="CU46" s="622"/>
      <c r="CV46" s="622"/>
      <c r="CW46" s="622"/>
      <c r="CX46" s="622"/>
      <c r="CY46" s="623"/>
      <c r="CZ46" s="624">
        <v>3.8</v>
      </c>
      <c r="DA46" s="625"/>
      <c r="DB46" s="625"/>
      <c r="DC46" s="626"/>
      <c r="DD46" s="627">
        <v>1996982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1"/>
      <c r="CD47" s="642"/>
      <c r="CE47" s="643"/>
      <c r="CF47" s="618" t="s">
        <v>364</v>
      </c>
      <c r="CG47" s="619"/>
      <c r="CH47" s="619"/>
      <c r="CI47" s="619"/>
      <c r="CJ47" s="619"/>
      <c r="CK47" s="619"/>
      <c r="CL47" s="619"/>
      <c r="CM47" s="619"/>
      <c r="CN47" s="619"/>
      <c r="CO47" s="619"/>
      <c r="CP47" s="619"/>
      <c r="CQ47" s="620"/>
      <c r="CR47" s="621" t="s">
        <v>131</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1"/>
      <c r="CD48" s="644"/>
      <c r="CE48" s="645"/>
      <c r="CF48" s="618" t="s">
        <v>365</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1"/>
      <c r="CD49" s="602" t="s">
        <v>366</v>
      </c>
      <c r="CE49" s="603"/>
      <c r="CF49" s="603"/>
      <c r="CG49" s="603"/>
      <c r="CH49" s="603"/>
      <c r="CI49" s="603"/>
      <c r="CJ49" s="603"/>
      <c r="CK49" s="603"/>
      <c r="CL49" s="603"/>
      <c r="CM49" s="603"/>
      <c r="CN49" s="603"/>
      <c r="CO49" s="603"/>
      <c r="CP49" s="603"/>
      <c r="CQ49" s="604"/>
      <c r="CR49" s="605">
        <v>122716726</v>
      </c>
      <c r="CS49" s="606"/>
      <c r="CT49" s="606"/>
      <c r="CU49" s="606"/>
      <c r="CV49" s="606"/>
      <c r="CW49" s="606"/>
      <c r="CX49" s="606"/>
      <c r="CY49" s="607"/>
      <c r="CZ49" s="608">
        <v>100</v>
      </c>
      <c r="DA49" s="609"/>
      <c r="DB49" s="609"/>
      <c r="DC49" s="610"/>
      <c r="DD49" s="611">
        <v>71477198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TTnDXYYd4jY8vTZyLky2ZhKZAUGrGOuzZognnv7U8rMzVRMQlgAjH1zBT9xN+oipiMtGgYuVOQx0PZpblIh12w==" saltValue="O4xZU9deJjBe5HApeeNo7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368</v>
      </c>
      <c r="DK2" s="1092"/>
      <c r="DL2" s="1092"/>
      <c r="DM2" s="1092"/>
      <c r="DN2" s="1092"/>
      <c r="DO2" s="1093"/>
      <c r="DP2" s="224"/>
      <c r="DQ2" s="1091" t="s">
        <v>369</v>
      </c>
      <c r="DR2" s="1092"/>
      <c r="DS2" s="1092"/>
      <c r="DT2" s="1092"/>
      <c r="DU2" s="1092"/>
      <c r="DV2" s="1092"/>
      <c r="DW2" s="1092"/>
      <c r="DX2" s="1092"/>
      <c r="DY2" s="1092"/>
      <c r="DZ2" s="109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28"/>
      <c r="BA5" s="228"/>
      <c r="BB5" s="228"/>
      <c r="BC5" s="228"/>
      <c r="BD5" s="228"/>
      <c r="BE5" s="229"/>
      <c r="BF5" s="229"/>
      <c r="BG5" s="229"/>
      <c r="BH5" s="229"/>
      <c r="BI5" s="229"/>
      <c r="BJ5" s="229"/>
      <c r="BK5" s="229"/>
      <c r="BL5" s="229"/>
      <c r="BM5" s="229"/>
      <c r="BN5" s="229"/>
      <c r="BO5" s="229"/>
      <c r="BP5" s="229"/>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2">
      <c r="A7" s="232">
        <v>1</v>
      </c>
      <c r="B7" s="1047" t="s">
        <v>389</v>
      </c>
      <c r="C7" s="1048"/>
      <c r="D7" s="1048"/>
      <c r="E7" s="1048"/>
      <c r="F7" s="1048"/>
      <c r="G7" s="1048"/>
      <c r="H7" s="1048"/>
      <c r="I7" s="1048"/>
      <c r="J7" s="1048"/>
      <c r="K7" s="1048"/>
      <c r="L7" s="1048"/>
      <c r="M7" s="1048"/>
      <c r="N7" s="1048"/>
      <c r="O7" s="1048"/>
      <c r="P7" s="1049"/>
      <c r="Q7" s="1102">
        <v>123780</v>
      </c>
      <c r="R7" s="1103"/>
      <c r="S7" s="1103"/>
      <c r="T7" s="1103"/>
      <c r="U7" s="1103"/>
      <c r="V7" s="1103">
        <v>123459</v>
      </c>
      <c r="W7" s="1103"/>
      <c r="X7" s="1103"/>
      <c r="Y7" s="1103"/>
      <c r="Z7" s="1103"/>
      <c r="AA7" s="1103">
        <v>321</v>
      </c>
      <c r="AB7" s="1103"/>
      <c r="AC7" s="1103"/>
      <c r="AD7" s="1103"/>
      <c r="AE7" s="1104"/>
      <c r="AF7" s="1105">
        <v>56</v>
      </c>
      <c r="AG7" s="1106"/>
      <c r="AH7" s="1106"/>
      <c r="AI7" s="1106"/>
      <c r="AJ7" s="1107"/>
      <c r="AK7" s="1108">
        <v>309</v>
      </c>
      <c r="AL7" s="1109"/>
      <c r="AM7" s="1109"/>
      <c r="AN7" s="1109"/>
      <c r="AO7" s="1109"/>
      <c r="AP7" s="1109">
        <v>89959</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9" t="s">
        <v>583</v>
      </c>
      <c r="BT7" s="1100"/>
      <c r="BU7" s="1100"/>
      <c r="BV7" s="1100"/>
      <c r="BW7" s="1100"/>
      <c r="BX7" s="1100"/>
      <c r="BY7" s="1100"/>
      <c r="BZ7" s="1100"/>
      <c r="CA7" s="1100"/>
      <c r="CB7" s="1100"/>
      <c r="CC7" s="1100"/>
      <c r="CD7" s="1100"/>
      <c r="CE7" s="1100"/>
      <c r="CF7" s="1100"/>
      <c r="CG7" s="1112"/>
      <c r="CH7" s="1096">
        <v>4</v>
      </c>
      <c r="CI7" s="1097"/>
      <c r="CJ7" s="1097"/>
      <c r="CK7" s="1097"/>
      <c r="CL7" s="1098"/>
      <c r="CM7" s="1096">
        <v>29</v>
      </c>
      <c r="CN7" s="1097"/>
      <c r="CO7" s="1097"/>
      <c r="CP7" s="1097"/>
      <c r="CQ7" s="1098"/>
      <c r="CR7" s="1096">
        <v>8</v>
      </c>
      <c r="CS7" s="1097"/>
      <c r="CT7" s="1097"/>
      <c r="CU7" s="1097"/>
      <c r="CV7" s="1098"/>
      <c r="CW7" s="1096" t="s">
        <v>511</v>
      </c>
      <c r="CX7" s="1097"/>
      <c r="CY7" s="1097"/>
      <c r="CZ7" s="1097"/>
      <c r="DA7" s="1098"/>
      <c r="DB7" s="1096" t="s">
        <v>511</v>
      </c>
      <c r="DC7" s="1097"/>
      <c r="DD7" s="1097"/>
      <c r="DE7" s="1097"/>
      <c r="DF7" s="1098"/>
      <c r="DG7" s="1096" t="s">
        <v>511</v>
      </c>
      <c r="DH7" s="1097"/>
      <c r="DI7" s="1097"/>
      <c r="DJ7" s="1097"/>
      <c r="DK7" s="1098"/>
      <c r="DL7" s="1096" t="s">
        <v>511</v>
      </c>
      <c r="DM7" s="1097"/>
      <c r="DN7" s="1097"/>
      <c r="DO7" s="1097"/>
      <c r="DP7" s="1098"/>
      <c r="DQ7" s="1096" t="s">
        <v>511</v>
      </c>
      <c r="DR7" s="1097"/>
      <c r="DS7" s="1097"/>
      <c r="DT7" s="1097"/>
      <c r="DU7" s="1098"/>
      <c r="DV7" s="1099"/>
      <c r="DW7" s="1100"/>
      <c r="DX7" s="1100"/>
      <c r="DY7" s="1100"/>
      <c r="DZ7" s="1101"/>
      <c r="EA7" s="230"/>
    </row>
    <row r="8" spans="1:131" s="231" customFormat="1" ht="26.25" customHeight="1" x14ac:dyDescent="0.2">
      <c r="A8" s="234">
        <v>2</v>
      </c>
      <c r="B8" s="1030" t="s">
        <v>390</v>
      </c>
      <c r="C8" s="1031"/>
      <c r="D8" s="1031"/>
      <c r="E8" s="1031"/>
      <c r="F8" s="1031"/>
      <c r="G8" s="1031"/>
      <c r="H8" s="1031"/>
      <c r="I8" s="1031"/>
      <c r="J8" s="1031"/>
      <c r="K8" s="1031"/>
      <c r="L8" s="1031"/>
      <c r="M8" s="1031"/>
      <c r="N8" s="1031"/>
      <c r="O8" s="1031"/>
      <c r="P8" s="1032"/>
      <c r="Q8" s="1038">
        <v>1037</v>
      </c>
      <c r="R8" s="1039"/>
      <c r="S8" s="1039"/>
      <c r="T8" s="1039"/>
      <c r="U8" s="1039"/>
      <c r="V8" s="1039">
        <v>1037</v>
      </c>
      <c r="W8" s="1039"/>
      <c r="X8" s="1039"/>
      <c r="Y8" s="1039"/>
      <c r="Z8" s="1039"/>
      <c r="AA8" s="1039">
        <v>0</v>
      </c>
      <c r="AB8" s="1039"/>
      <c r="AC8" s="1039"/>
      <c r="AD8" s="1039"/>
      <c r="AE8" s="1040"/>
      <c r="AF8" s="1035" t="s">
        <v>511</v>
      </c>
      <c r="AG8" s="1036"/>
      <c r="AH8" s="1036"/>
      <c r="AI8" s="1036"/>
      <c r="AJ8" s="1037"/>
      <c r="AK8" s="1080">
        <v>0</v>
      </c>
      <c r="AL8" s="1081"/>
      <c r="AM8" s="1081"/>
      <c r="AN8" s="1081"/>
      <c r="AO8" s="1081"/>
      <c r="AP8" s="1081">
        <v>2212</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t="s">
        <v>584</v>
      </c>
      <c r="BT8" s="993"/>
      <c r="BU8" s="993"/>
      <c r="BV8" s="993"/>
      <c r="BW8" s="993"/>
      <c r="BX8" s="993"/>
      <c r="BY8" s="993"/>
      <c r="BZ8" s="993"/>
      <c r="CA8" s="993"/>
      <c r="CB8" s="993"/>
      <c r="CC8" s="993"/>
      <c r="CD8" s="993"/>
      <c r="CE8" s="993"/>
      <c r="CF8" s="993"/>
      <c r="CG8" s="1014"/>
      <c r="CH8" s="989">
        <v>-27</v>
      </c>
      <c r="CI8" s="990"/>
      <c r="CJ8" s="990"/>
      <c r="CK8" s="990"/>
      <c r="CL8" s="991"/>
      <c r="CM8" s="989">
        <v>245</v>
      </c>
      <c r="CN8" s="990"/>
      <c r="CO8" s="990"/>
      <c r="CP8" s="990"/>
      <c r="CQ8" s="991"/>
      <c r="CR8" s="989">
        <v>109</v>
      </c>
      <c r="CS8" s="990"/>
      <c r="CT8" s="990"/>
      <c r="CU8" s="990"/>
      <c r="CV8" s="991"/>
      <c r="CW8" s="989" t="s">
        <v>511</v>
      </c>
      <c r="CX8" s="990"/>
      <c r="CY8" s="990"/>
      <c r="CZ8" s="990"/>
      <c r="DA8" s="991"/>
      <c r="DB8" s="989" t="s">
        <v>511</v>
      </c>
      <c r="DC8" s="990"/>
      <c r="DD8" s="990"/>
      <c r="DE8" s="990"/>
      <c r="DF8" s="991"/>
      <c r="DG8" s="989" t="s">
        <v>511</v>
      </c>
      <c r="DH8" s="990"/>
      <c r="DI8" s="990"/>
      <c r="DJ8" s="990"/>
      <c r="DK8" s="991"/>
      <c r="DL8" s="989" t="s">
        <v>511</v>
      </c>
      <c r="DM8" s="990"/>
      <c r="DN8" s="990"/>
      <c r="DO8" s="990"/>
      <c r="DP8" s="991"/>
      <c r="DQ8" s="989" t="s">
        <v>511</v>
      </c>
      <c r="DR8" s="990"/>
      <c r="DS8" s="990"/>
      <c r="DT8" s="990"/>
      <c r="DU8" s="991"/>
      <c r="DV8" s="992"/>
      <c r="DW8" s="993"/>
      <c r="DX8" s="993"/>
      <c r="DY8" s="993"/>
      <c r="DZ8" s="994"/>
      <c r="EA8" s="230"/>
    </row>
    <row r="9" spans="1:131" s="231" customFormat="1" ht="26.25" customHeight="1" x14ac:dyDescent="0.2">
      <c r="A9" s="234">
        <v>3</v>
      </c>
      <c r="B9" s="1030" t="s">
        <v>391</v>
      </c>
      <c r="C9" s="1031"/>
      <c r="D9" s="1031"/>
      <c r="E9" s="1031"/>
      <c r="F9" s="1031"/>
      <c r="G9" s="1031"/>
      <c r="H9" s="1031"/>
      <c r="I9" s="1031"/>
      <c r="J9" s="1031"/>
      <c r="K9" s="1031"/>
      <c r="L9" s="1031"/>
      <c r="M9" s="1031"/>
      <c r="N9" s="1031"/>
      <c r="O9" s="1031"/>
      <c r="P9" s="1032"/>
      <c r="Q9" s="1038">
        <v>94</v>
      </c>
      <c r="R9" s="1039"/>
      <c r="S9" s="1039"/>
      <c r="T9" s="1039"/>
      <c r="U9" s="1039"/>
      <c r="V9" s="1039">
        <v>11</v>
      </c>
      <c r="W9" s="1039"/>
      <c r="X9" s="1039"/>
      <c r="Y9" s="1039"/>
      <c r="Z9" s="1039"/>
      <c r="AA9" s="1039">
        <v>83</v>
      </c>
      <c r="AB9" s="1039"/>
      <c r="AC9" s="1039"/>
      <c r="AD9" s="1039"/>
      <c r="AE9" s="1040"/>
      <c r="AF9" s="1035" t="s">
        <v>511</v>
      </c>
      <c r="AG9" s="1036"/>
      <c r="AH9" s="1036"/>
      <c r="AI9" s="1036"/>
      <c r="AJ9" s="1037"/>
      <c r="AK9" s="1080">
        <v>0</v>
      </c>
      <c r="AL9" s="1081"/>
      <c r="AM9" s="1081"/>
      <c r="AN9" s="1081"/>
      <c r="AO9" s="1081"/>
      <c r="AP9" s="1081">
        <v>233</v>
      </c>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t="s">
        <v>585</v>
      </c>
      <c r="BT9" s="993"/>
      <c r="BU9" s="993"/>
      <c r="BV9" s="993"/>
      <c r="BW9" s="993"/>
      <c r="BX9" s="993"/>
      <c r="BY9" s="993"/>
      <c r="BZ9" s="993"/>
      <c r="CA9" s="993"/>
      <c r="CB9" s="993"/>
      <c r="CC9" s="993"/>
      <c r="CD9" s="993"/>
      <c r="CE9" s="993"/>
      <c r="CF9" s="993"/>
      <c r="CG9" s="1014"/>
      <c r="CH9" s="989">
        <v>4</v>
      </c>
      <c r="CI9" s="990"/>
      <c r="CJ9" s="990"/>
      <c r="CK9" s="990"/>
      <c r="CL9" s="991"/>
      <c r="CM9" s="989">
        <v>116</v>
      </c>
      <c r="CN9" s="990"/>
      <c r="CO9" s="990"/>
      <c r="CP9" s="990"/>
      <c r="CQ9" s="991"/>
      <c r="CR9" s="989">
        <v>80</v>
      </c>
      <c r="CS9" s="990"/>
      <c r="CT9" s="990"/>
      <c r="CU9" s="990"/>
      <c r="CV9" s="991"/>
      <c r="CW9" s="989" t="s">
        <v>511</v>
      </c>
      <c r="CX9" s="990"/>
      <c r="CY9" s="990"/>
      <c r="CZ9" s="990"/>
      <c r="DA9" s="991"/>
      <c r="DB9" s="989" t="s">
        <v>511</v>
      </c>
      <c r="DC9" s="990"/>
      <c r="DD9" s="990"/>
      <c r="DE9" s="990"/>
      <c r="DF9" s="991"/>
      <c r="DG9" s="989" t="s">
        <v>511</v>
      </c>
      <c r="DH9" s="990"/>
      <c r="DI9" s="990"/>
      <c r="DJ9" s="990"/>
      <c r="DK9" s="991"/>
      <c r="DL9" s="989" t="s">
        <v>511</v>
      </c>
      <c r="DM9" s="990"/>
      <c r="DN9" s="990"/>
      <c r="DO9" s="990"/>
      <c r="DP9" s="991"/>
      <c r="DQ9" s="989" t="s">
        <v>511</v>
      </c>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t="s">
        <v>586</v>
      </c>
      <c r="BT10" s="993"/>
      <c r="BU10" s="993"/>
      <c r="BV10" s="993"/>
      <c r="BW10" s="993"/>
      <c r="BX10" s="993"/>
      <c r="BY10" s="993"/>
      <c r="BZ10" s="993"/>
      <c r="CA10" s="993"/>
      <c r="CB10" s="993"/>
      <c r="CC10" s="993"/>
      <c r="CD10" s="993"/>
      <c r="CE10" s="993"/>
      <c r="CF10" s="993"/>
      <c r="CG10" s="1014"/>
      <c r="CH10" s="989">
        <v>1</v>
      </c>
      <c r="CI10" s="990"/>
      <c r="CJ10" s="990"/>
      <c r="CK10" s="990"/>
      <c r="CL10" s="991"/>
      <c r="CM10" s="989">
        <v>415</v>
      </c>
      <c r="CN10" s="990"/>
      <c r="CO10" s="990"/>
      <c r="CP10" s="990"/>
      <c r="CQ10" s="991"/>
      <c r="CR10" s="989">
        <v>371</v>
      </c>
      <c r="CS10" s="990"/>
      <c r="CT10" s="990"/>
      <c r="CU10" s="990"/>
      <c r="CV10" s="991"/>
      <c r="CW10" s="989" t="s">
        <v>511</v>
      </c>
      <c r="CX10" s="990"/>
      <c r="CY10" s="990"/>
      <c r="CZ10" s="990"/>
      <c r="DA10" s="991"/>
      <c r="DB10" s="989" t="s">
        <v>511</v>
      </c>
      <c r="DC10" s="990"/>
      <c r="DD10" s="990"/>
      <c r="DE10" s="990"/>
      <c r="DF10" s="991"/>
      <c r="DG10" s="989" t="s">
        <v>511</v>
      </c>
      <c r="DH10" s="990"/>
      <c r="DI10" s="990"/>
      <c r="DJ10" s="990"/>
      <c r="DK10" s="991"/>
      <c r="DL10" s="989" t="s">
        <v>511</v>
      </c>
      <c r="DM10" s="990"/>
      <c r="DN10" s="990"/>
      <c r="DO10" s="990"/>
      <c r="DP10" s="991"/>
      <c r="DQ10" s="989" t="s">
        <v>511</v>
      </c>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t="s">
        <v>587</v>
      </c>
      <c r="BT11" s="993"/>
      <c r="BU11" s="993"/>
      <c r="BV11" s="993"/>
      <c r="BW11" s="993"/>
      <c r="BX11" s="993"/>
      <c r="BY11" s="993"/>
      <c r="BZ11" s="993"/>
      <c r="CA11" s="993"/>
      <c r="CB11" s="993"/>
      <c r="CC11" s="993"/>
      <c r="CD11" s="993"/>
      <c r="CE11" s="993"/>
      <c r="CF11" s="993"/>
      <c r="CG11" s="1014"/>
      <c r="CH11" s="989">
        <v>3</v>
      </c>
      <c r="CI11" s="990"/>
      <c r="CJ11" s="990"/>
      <c r="CK11" s="990"/>
      <c r="CL11" s="991"/>
      <c r="CM11" s="989">
        <v>391</v>
      </c>
      <c r="CN11" s="990"/>
      <c r="CO11" s="990"/>
      <c r="CP11" s="990"/>
      <c r="CQ11" s="991"/>
      <c r="CR11" s="989">
        <v>100</v>
      </c>
      <c r="CS11" s="990"/>
      <c r="CT11" s="990"/>
      <c r="CU11" s="990"/>
      <c r="CV11" s="991"/>
      <c r="CW11" s="989" t="s">
        <v>511</v>
      </c>
      <c r="CX11" s="990"/>
      <c r="CY11" s="990"/>
      <c r="CZ11" s="990"/>
      <c r="DA11" s="991"/>
      <c r="DB11" s="989" t="s">
        <v>511</v>
      </c>
      <c r="DC11" s="990"/>
      <c r="DD11" s="990"/>
      <c r="DE11" s="990"/>
      <c r="DF11" s="991"/>
      <c r="DG11" s="989" t="s">
        <v>511</v>
      </c>
      <c r="DH11" s="990"/>
      <c r="DI11" s="990"/>
      <c r="DJ11" s="990"/>
      <c r="DK11" s="991"/>
      <c r="DL11" s="989" t="s">
        <v>511</v>
      </c>
      <c r="DM11" s="990"/>
      <c r="DN11" s="990"/>
      <c r="DO11" s="990"/>
      <c r="DP11" s="991"/>
      <c r="DQ11" s="989" t="s">
        <v>511</v>
      </c>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t="s">
        <v>588</v>
      </c>
      <c r="BT12" s="993"/>
      <c r="BU12" s="993"/>
      <c r="BV12" s="993"/>
      <c r="BW12" s="993"/>
      <c r="BX12" s="993"/>
      <c r="BY12" s="993"/>
      <c r="BZ12" s="993"/>
      <c r="CA12" s="993"/>
      <c r="CB12" s="993"/>
      <c r="CC12" s="993"/>
      <c r="CD12" s="993"/>
      <c r="CE12" s="993"/>
      <c r="CF12" s="993"/>
      <c r="CG12" s="1014"/>
      <c r="CH12" s="989">
        <v>-29</v>
      </c>
      <c r="CI12" s="990"/>
      <c r="CJ12" s="990"/>
      <c r="CK12" s="990"/>
      <c r="CL12" s="991"/>
      <c r="CM12" s="989">
        <v>408</v>
      </c>
      <c r="CN12" s="990"/>
      <c r="CO12" s="990"/>
      <c r="CP12" s="990"/>
      <c r="CQ12" s="991"/>
      <c r="CR12" s="989">
        <v>16</v>
      </c>
      <c r="CS12" s="990"/>
      <c r="CT12" s="990"/>
      <c r="CU12" s="990"/>
      <c r="CV12" s="991"/>
      <c r="CW12" s="989" t="s">
        <v>511</v>
      </c>
      <c r="CX12" s="990"/>
      <c r="CY12" s="990"/>
      <c r="CZ12" s="990"/>
      <c r="DA12" s="991"/>
      <c r="DB12" s="989">
        <v>27</v>
      </c>
      <c r="DC12" s="990"/>
      <c r="DD12" s="990"/>
      <c r="DE12" s="990"/>
      <c r="DF12" s="991"/>
      <c r="DG12" s="989" t="s">
        <v>511</v>
      </c>
      <c r="DH12" s="990"/>
      <c r="DI12" s="990"/>
      <c r="DJ12" s="990"/>
      <c r="DK12" s="991"/>
      <c r="DL12" s="989" t="s">
        <v>511</v>
      </c>
      <c r="DM12" s="990"/>
      <c r="DN12" s="990"/>
      <c r="DO12" s="990"/>
      <c r="DP12" s="991"/>
      <c r="DQ12" s="989" t="s">
        <v>511</v>
      </c>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t="s">
        <v>589</v>
      </c>
      <c r="BT13" s="993"/>
      <c r="BU13" s="993"/>
      <c r="BV13" s="993"/>
      <c r="BW13" s="993"/>
      <c r="BX13" s="993"/>
      <c r="BY13" s="993"/>
      <c r="BZ13" s="993"/>
      <c r="CA13" s="993"/>
      <c r="CB13" s="993"/>
      <c r="CC13" s="993"/>
      <c r="CD13" s="993"/>
      <c r="CE13" s="993"/>
      <c r="CF13" s="993"/>
      <c r="CG13" s="1014"/>
      <c r="CH13" s="989">
        <v>1</v>
      </c>
      <c r="CI13" s="990"/>
      <c r="CJ13" s="990"/>
      <c r="CK13" s="990"/>
      <c r="CL13" s="991"/>
      <c r="CM13" s="989">
        <v>97</v>
      </c>
      <c r="CN13" s="990"/>
      <c r="CO13" s="990"/>
      <c r="CP13" s="990"/>
      <c r="CQ13" s="991"/>
      <c r="CR13" s="989">
        <v>25</v>
      </c>
      <c r="CS13" s="990"/>
      <c r="CT13" s="990"/>
      <c r="CU13" s="990"/>
      <c r="CV13" s="991"/>
      <c r="CW13" s="989" t="s">
        <v>511</v>
      </c>
      <c r="CX13" s="990"/>
      <c r="CY13" s="990"/>
      <c r="CZ13" s="990"/>
      <c r="DA13" s="991"/>
      <c r="DB13" s="989" t="s">
        <v>511</v>
      </c>
      <c r="DC13" s="990"/>
      <c r="DD13" s="990"/>
      <c r="DE13" s="990"/>
      <c r="DF13" s="991"/>
      <c r="DG13" s="989" t="s">
        <v>511</v>
      </c>
      <c r="DH13" s="990"/>
      <c r="DI13" s="990"/>
      <c r="DJ13" s="990"/>
      <c r="DK13" s="991"/>
      <c r="DL13" s="989" t="s">
        <v>511</v>
      </c>
      <c r="DM13" s="990"/>
      <c r="DN13" s="990"/>
      <c r="DO13" s="990"/>
      <c r="DP13" s="991"/>
      <c r="DQ13" s="989" t="s">
        <v>511</v>
      </c>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t="s">
        <v>590</v>
      </c>
      <c r="BT14" s="993"/>
      <c r="BU14" s="993"/>
      <c r="BV14" s="993"/>
      <c r="BW14" s="993"/>
      <c r="BX14" s="993"/>
      <c r="BY14" s="993"/>
      <c r="BZ14" s="993"/>
      <c r="CA14" s="993"/>
      <c r="CB14" s="993"/>
      <c r="CC14" s="993"/>
      <c r="CD14" s="993"/>
      <c r="CE14" s="993"/>
      <c r="CF14" s="993"/>
      <c r="CG14" s="1014"/>
      <c r="CH14" s="989">
        <v>16</v>
      </c>
      <c r="CI14" s="990"/>
      <c r="CJ14" s="990"/>
      <c r="CK14" s="990"/>
      <c r="CL14" s="991"/>
      <c r="CM14" s="989">
        <v>565</v>
      </c>
      <c r="CN14" s="990"/>
      <c r="CO14" s="990"/>
      <c r="CP14" s="990"/>
      <c r="CQ14" s="991"/>
      <c r="CR14" s="989">
        <v>5</v>
      </c>
      <c r="CS14" s="990"/>
      <c r="CT14" s="990"/>
      <c r="CU14" s="990"/>
      <c r="CV14" s="991"/>
      <c r="CW14" s="989" t="s">
        <v>511</v>
      </c>
      <c r="CX14" s="990"/>
      <c r="CY14" s="990"/>
      <c r="CZ14" s="990"/>
      <c r="DA14" s="991"/>
      <c r="DB14" s="989" t="s">
        <v>511</v>
      </c>
      <c r="DC14" s="990"/>
      <c r="DD14" s="990"/>
      <c r="DE14" s="990"/>
      <c r="DF14" s="991"/>
      <c r="DG14" s="989" t="s">
        <v>511</v>
      </c>
      <c r="DH14" s="990"/>
      <c r="DI14" s="990"/>
      <c r="DJ14" s="990"/>
      <c r="DK14" s="991"/>
      <c r="DL14" s="989" t="s">
        <v>511</v>
      </c>
      <c r="DM14" s="990"/>
      <c r="DN14" s="990"/>
      <c r="DO14" s="990"/>
      <c r="DP14" s="991"/>
      <c r="DQ14" s="989" t="s">
        <v>511</v>
      </c>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t="s">
        <v>591</v>
      </c>
      <c r="BT15" s="993"/>
      <c r="BU15" s="993"/>
      <c r="BV15" s="993"/>
      <c r="BW15" s="993"/>
      <c r="BX15" s="993"/>
      <c r="BY15" s="993"/>
      <c r="BZ15" s="993"/>
      <c r="CA15" s="993"/>
      <c r="CB15" s="993"/>
      <c r="CC15" s="993"/>
      <c r="CD15" s="993"/>
      <c r="CE15" s="993"/>
      <c r="CF15" s="993"/>
      <c r="CG15" s="1014"/>
      <c r="CH15" s="989">
        <v>-963</v>
      </c>
      <c r="CI15" s="990"/>
      <c r="CJ15" s="990"/>
      <c r="CK15" s="990"/>
      <c r="CL15" s="991"/>
      <c r="CM15" s="989">
        <v>9525</v>
      </c>
      <c r="CN15" s="990"/>
      <c r="CO15" s="990"/>
      <c r="CP15" s="990"/>
      <c r="CQ15" s="991"/>
      <c r="CR15" s="989">
        <v>520</v>
      </c>
      <c r="CS15" s="990"/>
      <c r="CT15" s="990"/>
      <c r="CU15" s="990"/>
      <c r="CV15" s="991"/>
      <c r="CW15" s="989" t="s">
        <v>511</v>
      </c>
      <c r="CX15" s="990"/>
      <c r="CY15" s="990"/>
      <c r="CZ15" s="990"/>
      <c r="DA15" s="991"/>
      <c r="DB15" s="989">
        <v>1487</v>
      </c>
      <c r="DC15" s="990"/>
      <c r="DD15" s="990"/>
      <c r="DE15" s="990"/>
      <c r="DF15" s="991"/>
      <c r="DG15" s="989" t="s">
        <v>511</v>
      </c>
      <c r="DH15" s="990"/>
      <c r="DI15" s="990"/>
      <c r="DJ15" s="990"/>
      <c r="DK15" s="991"/>
      <c r="DL15" s="989" t="s">
        <v>511</v>
      </c>
      <c r="DM15" s="990"/>
      <c r="DN15" s="990"/>
      <c r="DO15" s="990"/>
      <c r="DP15" s="991"/>
      <c r="DQ15" s="989" t="s">
        <v>511</v>
      </c>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393</v>
      </c>
      <c r="B23" s="937" t="s">
        <v>394</v>
      </c>
      <c r="C23" s="938"/>
      <c r="D23" s="938"/>
      <c r="E23" s="938"/>
      <c r="F23" s="938"/>
      <c r="G23" s="938"/>
      <c r="H23" s="938"/>
      <c r="I23" s="938"/>
      <c r="J23" s="938"/>
      <c r="K23" s="938"/>
      <c r="L23" s="938"/>
      <c r="M23" s="938"/>
      <c r="N23" s="938"/>
      <c r="O23" s="938"/>
      <c r="P23" s="948"/>
      <c r="Q23" s="1067">
        <v>124565</v>
      </c>
      <c r="R23" s="1061"/>
      <c r="S23" s="1061"/>
      <c r="T23" s="1061"/>
      <c r="U23" s="1061"/>
      <c r="V23" s="1061">
        <v>124162</v>
      </c>
      <c r="W23" s="1061"/>
      <c r="X23" s="1061"/>
      <c r="Y23" s="1061"/>
      <c r="Z23" s="1061"/>
      <c r="AA23" s="1061">
        <v>404</v>
      </c>
      <c r="AB23" s="1061"/>
      <c r="AC23" s="1061"/>
      <c r="AD23" s="1061"/>
      <c r="AE23" s="1068"/>
      <c r="AF23" s="1069">
        <v>56</v>
      </c>
      <c r="AG23" s="1061"/>
      <c r="AH23" s="1061"/>
      <c r="AI23" s="1061"/>
      <c r="AJ23" s="1070"/>
      <c r="AK23" s="1071"/>
      <c r="AL23" s="1072"/>
      <c r="AM23" s="1072"/>
      <c r="AN23" s="1072"/>
      <c r="AO23" s="1072"/>
      <c r="AP23" s="1061">
        <v>92404</v>
      </c>
      <c r="AQ23" s="1061"/>
      <c r="AR23" s="1061"/>
      <c r="AS23" s="1061"/>
      <c r="AT23" s="1061"/>
      <c r="AU23" s="1062"/>
      <c r="AV23" s="1062"/>
      <c r="AW23" s="1062"/>
      <c r="AX23" s="1062"/>
      <c r="AY23" s="1063"/>
      <c r="AZ23" s="1064" t="s">
        <v>131</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379</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405</v>
      </c>
      <c r="C28" s="1048"/>
      <c r="D28" s="1048"/>
      <c r="E28" s="1048"/>
      <c r="F28" s="1048"/>
      <c r="G28" s="1048"/>
      <c r="H28" s="1048"/>
      <c r="I28" s="1048"/>
      <c r="J28" s="1048"/>
      <c r="K28" s="1048"/>
      <c r="L28" s="1048"/>
      <c r="M28" s="1048"/>
      <c r="N28" s="1048"/>
      <c r="O28" s="1048"/>
      <c r="P28" s="1049"/>
      <c r="Q28" s="1050">
        <v>28820</v>
      </c>
      <c r="R28" s="1051"/>
      <c r="S28" s="1051"/>
      <c r="T28" s="1051"/>
      <c r="U28" s="1051"/>
      <c r="V28" s="1051">
        <v>28597</v>
      </c>
      <c r="W28" s="1051"/>
      <c r="X28" s="1051"/>
      <c r="Y28" s="1051"/>
      <c r="Z28" s="1051"/>
      <c r="AA28" s="1051">
        <v>223</v>
      </c>
      <c r="AB28" s="1051"/>
      <c r="AC28" s="1051"/>
      <c r="AD28" s="1051"/>
      <c r="AE28" s="1052"/>
      <c r="AF28" s="1053">
        <v>223</v>
      </c>
      <c r="AG28" s="1051"/>
      <c r="AH28" s="1051"/>
      <c r="AI28" s="1051"/>
      <c r="AJ28" s="1054"/>
      <c r="AK28" s="1042">
        <v>3493</v>
      </c>
      <c r="AL28" s="1043"/>
      <c r="AM28" s="1043"/>
      <c r="AN28" s="1043"/>
      <c r="AO28" s="1043"/>
      <c r="AP28" s="1043" t="s">
        <v>511</v>
      </c>
      <c r="AQ28" s="1043"/>
      <c r="AR28" s="1043"/>
      <c r="AS28" s="1043"/>
      <c r="AT28" s="1043"/>
      <c r="AU28" s="1043" t="s">
        <v>511</v>
      </c>
      <c r="AV28" s="1043"/>
      <c r="AW28" s="1043"/>
      <c r="AX28" s="1043"/>
      <c r="AY28" s="1043"/>
      <c r="AZ28" s="1044"/>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406</v>
      </c>
      <c r="C29" s="1031"/>
      <c r="D29" s="1031"/>
      <c r="E29" s="1031"/>
      <c r="F29" s="1031"/>
      <c r="G29" s="1031"/>
      <c r="H29" s="1031"/>
      <c r="I29" s="1031"/>
      <c r="J29" s="1031"/>
      <c r="K29" s="1031"/>
      <c r="L29" s="1031"/>
      <c r="M29" s="1031"/>
      <c r="N29" s="1031"/>
      <c r="O29" s="1031"/>
      <c r="P29" s="1032"/>
      <c r="Q29" s="1038">
        <v>27720</v>
      </c>
      <c r="R29" s="1039"/>
      <c r="S29" s="1039"/>
      <c r="T29" s="1039"/>
      <c r="U29" s="1039"/>
      <c r="V29" s="1039">
        <v>27461</v>
      </c>
      <c r="W29" s="1039"/>
      <c r="X29" s="1039"/>
      <c r="Y29" s="1039"/>
      <c r="Z29" s="1039"/>
      <c r="AA29" s="1039">
        <v>259</v>
      </c>
      <c r="AB29" s="1039"/>
      <c r="AC29" s="1039"/>
      <c r="AD29" s="1039"/>
      <c r="AE29" s="1040"/>
      <c r="AF29" s="1035">
        <v>259</v>
      </c>
      <c r="AG29" s="1036"/>
      <c r="AH29" s="1036"/>
      <c r="AI29" s="1036"/>
      <c r="AJ29" s="1037"/>
      <c r="AK29" s="980">
        <v>4525</v>
      </c>
      <c r="AL29" s="971"/>
      <c r="AM29" s="971"/>
      <c r="AN29" s="971"/>
      <c r="AO29" s="971"/>
      <c r="AP29" s="971" t="s">
        <v>511</v>
      </c>
      <c r="AQ29" s="971"/>
      <c r="AR29" s="971"/>
      <c r="AS29" s="971"/>
      <c r="AT29" s="971"/>
      <c r="AU29" s="971" t="s">
        <v>511</v>
      </c>
      <c r="AV29" s="971"/>
      <c r="AW29" s="971"/>
      <c r="AX29" s="971"/>
      <c r="AY29" s="971"/>
      <c r="AZ29" s="1041"/>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407</v>
      </c>
      <c r="C30" s="1031"/>
      <c r="D30" s="1031"/>
      <c r="E30" s="1031"/>
      <c r="F30" s="1031"/>
      <c r="G30" s="1031"/>
      <c r="H30" s="1031"/>
      <c r="I30" s="1031"/>
      <c r="J30" s="1031"/>
      <c r="K30" s="1031"/>
      <c r="L30" s="1031"/>
      <c r="M30" s="1031"/>
      <c r="N30" s="1031"/>
      <c r="O30" s="1031"/>
      <c r="P30" s="1032"/>
      <c r="Q30" s="1038">
        <v>7612</v>
      </c>
      <c r="R30" s="1039"/>
      <c r="S30" s="1039"/>
      <c r="T30" s="1039"/>
      <c r="U30" s="1039"/>
      <c r="V30" s="1039">
        <v>7562</v>
      </c>
      <c r="W30" s="1039"/>
      <c r="X30" s="1039"/>
      <c r="Y30" s="1039"/>
      <c r="Z30" s="1039"/>
      <c r="AA30" s="1039">
        <v>50</v>
      </c>
      <c r="AB30" s="1039"/>
      <c r="AC30" s="1039"/>
      <c r="AD30" s="1039"/>
      <c r="AE30" s="1040"/>
      <c r="AF30" s="1035">
        <v>50</v>
      </c>
      <c r="AG30" s="1036"/>
      <c r="AH30" s="1036"/>
      <c r="AI30" s="1036"/>
      <c r="AJ30" s="1037"/>
      <c r="AK30" s="980">
        <v>3862</v>
      </c>
      <c r="AL30" s="971"/>
      <c r="AM30" s="971"/>
      <c r="AN30" s="971"/>
      <c r="AO30" s="971"/>
      <c r="AP30" s="971" t="s">
        <v>511</v>
      </c>
      <c r="AQ30" s="971"/>
      <c r="AR30" s="971"/>
      <c r="AS30" s="971"/>
      <c r="AT30" s="971"/>
      <c r="AU30" s="971" t="s">
        <v>511</v>
      </c>
      <c r="AV30" s="971"/>
      <c r="AW30" s="971"/>
      <c r="AX30" s="971"/>
      <c r="AY30" s="971"/>
      <c r="AZ30" s="1041"/>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408</v>
      </c>
      <c r="C31" s="1031"/>
      <c r="D31" s="1031"/>
      <c r="E31" s="1031"/>
      <c r="F31" s="1031"/>
      <c r="G31" s="1031"/>
      <c r="H31" s="1031"/>
      <c r="I31" s="1031"/>
      <c r="J31" s="1031"/>
      <c r="K31" s="1031"/>
      <c r="L31" s="1031"/>
      <c r="M31" s="1031"/>
      <c r="N31" s="1031"/>
      <c r="O31" s="1031"/>
      <c r="P31" s="1032"/>
      <c r="Q31" s="1038">
        <v>16533</v>
      </c>
      <c r="R31" s="1039"/>
      <c r="S31" s="1039"/>
      <c r="T31" s="1039"/>
      <c r="U31" s="1039"/>
      <c r="V31" s="1039">
        <v>15522</v>
      </c>
      <c r="W31" s="1039"/>
      <c r="X31" s="1039"/>
      <c r="Y31" s="1039"/>
      <c r="Z31" s="1039"/>
      <c r="AA31" s="1039">
        <v>1011</v>
      </c>
      <c r="AB31" s="1039"/>
      <c r="AC31" s="1039"/>
      <c r="AD31" s="1039"/>
      <c r="AE31" s="1040"/>
      <c r="AF31" s="1035">
        <v>7252</v>
      </c>
      <c r="AG31" s="1036"/>
      <c r="AH31" s="1036"/>
      <c r="AI31" s="1036"/>
      <c r="AJ31" s="1037"/>
      <c r="AK31" s="980">
        <v>1797</v>
      </c>
      <c r="AL31" s="971"/>
      <c r="AM31" s="971"/>
      <c r="AN31" s="971"/>
      <c r="AO31" s="971"/>
      <c r="AP31" s="971">
        <v>10687</v>
      </c>
      <c r="AQ31" s="971"/>
      <c r="AR31" s="971"/>
      <c r="AS31" s="971"/>
      <c r="AT31" s="971"/>
      <c r="AU31" s="971">
        <v>6166</v>
      </c>
      <c r="AV31" s="971"/>
      <c r="AW31" s="971"/>
      <c r="AX31" s="971"/>
      <c r="AY31" s="971"/>
      <c r="AZ31" s="1041"/>
      <c r="BA31" s="1041"/>
      <c r="BB31" s="1041"/>
      <c r="BC31" s="1041"/>
      <c r="BD31" s="1041"/>
      <c r="BE31" s="972" t="s">
        <v>409</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410</v>
      </c>
      <c r="C32" s="1031"/>
      <c r="D32" s="1031"/>
      <c r="E32" s="1031"/>
      <c r="F32" s="1031"/>
      <c r="G32" s="1031"/>
      <c r="H32" s="1031"/>
      <c r="I32" s="1031"/>
      <c r="J32" s="1031"/>
      <c r="K32" s="1031"/>
      <c r="L32" s="1031"/>
      <c r="M32" s="1031"/>
      <c r="N32" s="1031"/>
      <c r="O32" s="1031"/>
      <c r="P32" s="1032"/>
      <c r="Q32" s="1038">
        <v>5457</v>
      </c>
      <c r="R32" s="1039"/>
      <c r="S32" s="1039"/>
      <c r="T32" s="1039"/>
      <c r="U32" s="1039"/>
      <c r="V32" s="1039">
        <v>5163</v>
      </c>
      <c r="W32" s="1039"/>
      <c r="X32" s="1039"/>
      <c r="Y32" s="1039"/>
      <c r="Z32" s="1039"/>
      <c r="AA32" s="1039">
        <v>294</v>
      </c>
      <c r="AB32" s="1039"/>
      <c r="AC32" s="1039"/>
      <c r="AD32" s="1039"/>
      <c r="AE32" s="1040"/>
      <c r="AF32" s="1035">
        <v>3509</v>
      </c>
      <c r="AG32" s="1036"/>
      <c r="AH32" s="1036"/>
      <c r="AI32" s="1036"/>
      <c r="AJ32" s="1037"/>
      <c r="AK32" s="980">
        <v>153</v>
      </c>
      <c r="AL32" s="971"/>
      <c r="AM32" s="971"/>
      <c r="AN32" s="971"/>
      <c r="AO32" s="971"/>
      <c r="AP32" s="971">
        <v>12314</v>
      </c>
      <c r="AQ32" s="971"/>
      <c r="AR32" s="971"/>
      <c r="AS32" s="971"/>
      <c r="AT32" s="971"/>
      <c r="AU32" s="971">
        <v>62</v>
      </c>
      <c r="AV32" s="971"/>
      <c r="AW32" s="971"/>
      <c r="AX32" s="971"/>
      <c r="AY32" s="971"/>
      <c r="AZ32" s="1041"/>
      <c r="BA32" s="1041"/>
      <c r="BB32" s="1041"/>
      <c r="BC32" s="1041"/>
      <c r="BD32" s="1041"/>
      <c r="BE32" s="972" t="s">
        <v>409</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t="s">
        <v>411</v>
      </c>
      <c r="C33" s="1031"/>
      <c r="D33" s="1031"/>
      <c r="E33" s="1031"/>
      <c r="F33" s="1031"/>
      <c r="G33" s="1031"/>
      <c r="H33" s="1031"/>
      <c r="I33" s="1031"/>
      <c r="J33" s="1031"/>
      <c r="K33" s="1031"/>
      <c r="L33" s="1031"/>
      <c r="M33" s="1031"/>
      <c r="N33" s="1031"/>
      <c r="O33" s="1031"/>
      <c r="P33" s="1032"/>
      <c r="Q33" s="1038">
        <v>9497</v>
      </c>
      <c r="R33" s="1039"/>
      <c r="S33" s="1039"/>
      <c r="T33" s="1039"/>
      <c r="U33" s="1039"/>
      <c r="V33" s="1039">
        <v>8846</v>
      </c>
      <c r="W33" s="1039"/>
      <c r="X33" s="1039"/>
      <c r="Y33" s="1039"/>
      <c r="Z33" s="1039"/>
      <c r="AA33" s="1039">
        <v>651</v>
      </c>
      <c r="AB33" s="1039"/>
      <c r="AC33" s="1039"/>
      <c r="AD33" s="1039"/>
      <c r="AE33" s="1040"/>
      <c r="AF33" s="1035">
        <v>2157</v>
      </c>
      <c r="AG33" s="1036"/>
      <c r="AH33" s="1036"/>
      <c r="AI33" s="1036"/>
      <c r="AJ33" s="1037"/>
      <c r="AK33" s="980">
        <v>4169</v>
      </c>
      <c r="AL33" s="971"/>
      <c r="AM33" s="971"/>
      <c r="AN33" s="971"/>
      <c r="AO33" s="971"/>
      <c r="AP33" s="971">
        <v>76239</v>
      </c>
      <c r="AQ33" s="971"/>
      <c r="AR33" s="971"/>
      <c r="AS33" s="971"/>
      <c r="AT33" s="971"/>
      <c r="AU33" s="971">
        <v>45896</v>
      </c>
      <c r="AV33" s="971"/>
      <c r="AW33" s="971"/>
      <c r="AX33" s="971"/>
      <c r="AY33" s="971"/>
      <c r="AZ33" s="1041"/>
      <c r="BA33" s="1041"/>
      <c r="BB33" s="1041"/>
      <c r="BC33" s="1041"/>
      <c r="BD33" s="1041"/>
      <c r="BE33" s="972" t="s">
        <v>409</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13450</v>
      </c>
      <c r="AG63" s="959"/>
      <c r="AH63" s="959"/>
      <c r="AI63" s="959"/>
      <c r="AJ63" s="1022"/>
      <c r="AK63" s="1023"/>
      <c r="AL63" s="963"/>
      <c r="AM63" s="963"/>
      <c r="AN63" s="963"/>
      <c r="AO63" s="963"/>
      <c r="AP63" s="959">
        <v>99240</v>
      </c>
      <c r="AQ63" s="959"/>
      <c r="AR63" s="959"/>
      <c r="AS63" s="959"/>
      <c r="AT63" s="959"/>
      <c r="AU63" s="959">
        <v>52124</v>
      </c>
      <c r="AV63" s="959"/>
      <c r="AW63" s="959"/>
      <c r="AX63" s="959"/>
      <c r="AY63" s="959"/>
      <c r="AZ63" s="1017"/>
      <c r="BA63" s="1017"/>
      <c r="BB63" s="1017"/>
      <c r="BC63" s="1017"/>
      <c r="BD63" s="1017"/>
      <c r="BE63" s="960"/>
      <c r="BF63" s="960"/>
      <c r="BG63" s="960"/>
      <c r="BH63" s="960"/>
      <c r="BI63" s="961"/>
      <c r="BJ63" s="1018" t="s">
        <v>131</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399</v>
      </c>
      <c r="AB66" s="1002"/>
      <c r="AC66" s="1002"/>
      <c r="AD66" s="1002"/>
      <c r="AE66" s="1003"/>
      <c r="AF66" s="1007" t="s">
        <v>418</v>
      </c>
      <c r="AG66" s="1008"/>
      <c r="AH66" s="1008"/>
      <c r="AI66" s="1008"/>
      <c r="AJ66" s="1009"/>
      <c r="AK66" s="1001" t="s">
        <v>419</v>
      </c>
      <c r="AL66" s="996"/>
      <c r="AM66" s="996"/>
      <c r="AN66" s="996"/>
      <c r="AO66" s="997"/>
      <c r="AP66" s="1001" t="s">
        <v>402</v>
      </c>
      <c r="AQ66" s="1002"/>
      <c r="AR66" s="1002"/>
      <c r="AS66" s="1002"/>
      <c r="AT66" s="1003"/>
      <c r="AU66" s="1001" t="s">
        <v>420</v>
      </c>
      <c r="AV66" s="1002"/>
      <c r="AW66" s="1002"/>
      <c r="AX66" s="1002"/>
      <c r="AY66" s="1003"/>
      <c r="AZ66" s="1001" t="s">
        <v>379</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574</v>
      </c>
      <c r="C68" s="986"/>
      <c r="D68" s="986"/>
      <c r="E68" s="986"/>
      <c r="F68" s="986"/>
      <c r="G68" s="986"/>
      <c r="H68" s="986"/>
      <c r="I68" s="986"/>
      <c r="J68" s="986"/>
      <c r="K68" s="986"/>
      <c r="L68" s="986"/>
      <c r="M68" s="986"/>
      <c r="N68" s="986"/>
      <c r="O68" s="986"/>
      <c r="P68" s="987"/>
      <c r="Q68" s="988">
        <v>110547</v>
      </c>
      <c r="R68" s="982"/>
      <c r="S68" s="982"/>
      <c r="T68" s="982"/>
      <c r="U68" s="982"/>
      <c r="V68" s="982">
        <v>102359</v>
      </c>
      <c r="W68" s="982"/>
      <c r="X68" s="982"/>
      <c r="Y68" s="982"/>
      <c r="Z68" s="982"/>
      <c r="AA68" s="982">
        <v>8188</v>
      </c>
      <c r="AB68" s="982"/>
      <c r="AC68" s="982"/>
      <c r="AD68" s="982"/>
      <c r="AE68" s="982"/>
      <c r="AF68" s="982">
        <v>15550</v>
      </c>
      <c r="AG68" s="982"/>
      <c r="AH68" s="982"/>
      <c r="AI68" s="982"/>
      <c r="AJ68" s="982"/>
      <c r="AK68" s="982" t="s">
        <v>511</v>
      </c>
      <c r="AL68" s="982"/>
      <c r="AM68" s="982"/>
      <c r="AN68" s="982"/>
      <c r="AO68" s="982"/>
      <c r="AP68" s="982" t="s">
        <v>511</v>
      </c>
      <c r="AQ68" s="982"/>
      <c r="AR68" s="982"/>
      <c r="AS68" s="982"/>
      <c r="AT68" s="982"/>
      <c r="AU68" s="982" t="s">
        <v>511</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575</v>
      </c>
      <c r="C69" s="975"/>
      <c r="D69" s="975"/>
      <c r="E69" s="975"/>
      <c r="F69" s="975"/>
      <c r="G69" s="975"/>
      <c r="H69" s="975"/>
      <c r="I69" s="975"/>
      <c r="J69" s="975"/>
      <c r="K69" s="975"/>
      <c r="L69" s="975"/>
      <c r="M69" s="975"/>
      <c r="N69" s="975"/>
      <c r="O69" s="975"/>
      <c r="P69" s="976"/>
      <c r="Q69" s="977">
        <v>1</v>
      </c>
      <c r="R69" s="971"/>
      <c r="S69" s="971"/>
      <c r="T69" s="971"/>
      <c r="U69" s="971"/>
      <c r="V69" s="971">
        <v>1</v>
      </c>
      <c r="W69" s="971"/>
      <c r="X69" s="971"/>
      <c r="Y69" s="971"/>
      <c r="Z69" s="971"/>
      <c r="AA69" s="971">
        <v>0</v>
      </c>
      <c r="AB69" s="971"/>
      <c r="AC69" s="971"/>
      <c r="AD69" s="971"/>
      <c r="AE69" s="971"/>
      <c r="AF69" s="971">
        <v>0</v>
      </c>
      <c r="AG69" s="971"/>
      <c r="AH69" s="971"/>
      <c r="AI69" s="971"/>
      <c r="AJ69" s="971"/>
      <c r="AK69" s="971">
        <v>0</v>
      </c>
      <c r="AL69" s="971"/>
      <c r="AM69" s="971"/>
      <c r="AN69" s="971"/>
      <c r="AO69" s="971"/>
      <c r="AP69" s="971" t="s">
        <v>511</v>
      </c>
      <c r="AQ69" s="971"/>
      <c r="AR69" s="971"/>
      <c r="AS69" s="971"/>
      <c r="AT69" s="971"/>
      <c r="AU69" s="971" t="s">
        <v>511</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576</v>
      </c>
      <c r="C70" s="975"/>
      <c r="D70" s="975"/>
      <c r="E70" s="975"/>
      <c r="F70" s="975"/>
      <c r="G70" s="975"/>
      <c r="H70" s="975"/>
      <c r="I70" s="975"/>
      <c r="J70" s="975"/>
      <c r="K70" s="975"/>
      <c r="L70" s="975"/>
      <c r="M70" s="975"/>
      <c r="N70" s="975"/>
      <c r="O70" s="975"/>
      <c r="P70" s="976"/>
      <c r="Q70" s="977">
        <v>23</v>
      </c>
      <c r="R70" s="971"/>
      <c r="S70" s="971"/>
      <c r="T70" s="971"/>
      <c r="U70" s="971"/>
      <c r="V70" s="971">
        <v>19</v>
      </c>
      <c r="W70" s="971"/>
      <c r="X70" s="971"/>
      <c r="Y70" s="971"/>
      <c r="Z70" s="971"/>
      <c r="AA70" s="971">
        <v>4</v>
      </c>
      <c r="AB70" s="971"/>
      <c r="AC70" s="971"/>
      <c r="AD70" s="971"/>
      <c r="AE70" s="971"/>
      <c r="AF70" s="971">
        <v>4</v>
      </c>
      <c r="AG70" s="971"/>
      <c r="AH70" s="971"/>
      <c r="AI70" s="971"/>
      <c r="AJ70" s="971"/>
      <c r="AK70" s="971" t="s">
        <v>511</v>
      </c>
      <c r="AL70" s="971"/>
      <c r="AM70" s="971"/>
      <c r="AN70" s="971"/>
      <c r="AO70" s="971"/>
      <c r="AP70" s="971" t="s">
        <v>511</v>
      </c>
      <c r="AQ70" s="971"/>
      <c r="AR70" s="971"/>
      <c r="AS70" s="971"/>
      <c r="AT70" s="971"/>
      <c r="AU70" s="971" t="s">
        <v>511</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577</v>
      </c>
      <c r="C71" s="975"/>
      <c r="D71" s="975"/>
      <c r="E71" s="975"/>
      <c r="F71" s="975"/>
      <c r="G71" s="975"/>
      <c r="H71" s="975"/>
      <c r="I71" s="975"/>
      <c r="J71" s="975"/>
      <c r="K71" s="975"/>
      <c r="L71" s="975"/>
      <c r="M71" s="975"/>
      <c r="N71" s="975"/>
      <c r="O71" s="975"/>
      <c r="P71" s="976"/>
      <c r="Q71" s="977">
        <v>99</v>
      </c>
      <c r="R71" s="971"/>
      <c r="S71" s="971"/>
      <c r="T71" s="971"/>
      <c r="U71" s="971"/>
      <c r="V71" s="971">
        <v>96</v>
      </c>
      <c r="W71" s="971"/>
      <c r="X71" s="971"/>
      <c r="Y71" s="971"/>
      <c r="Z71" s="971"/>
      <c r="AA71" s="971">
        <v>3</v>
      </c>
      <c r="AB71" s="971"/>
      <c r="AC71" s="971"/>
      <c r="AD71" s="971"/>
      <c r="AE71" s="971"/>
      <c r="AF71" s="971">
        <v>3</v>
      </c>
      <c r="AG71" s="971"/>
      <c r="AH71" s="971"/>
      <c r="AI71" s="971"/>
      <c r="AJ71" s="971"/>
      <c r="AK71" s="971" t="s">
        <v>511</v>
      </c>
      <c r="AL71" s="971"/>
      <c r="AM71" s="971"/>
      <c r="AN71" s="971"/>
      <c r="AO71" s="971"/>
      <c r="AP71" s="971" t="s">
        <v>511</v>
      </c>
      <c r="AQ71" s="971"/>
      <c r="AR71" s="971"/>
      <c r="AS71" s="971"/>
      <c r="AT71" s="971"/>
      <c r="AU71" s="971" t="s">
        <v>511</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578</v>
      </c>
      <c r="C72" s="975"/>
      <c r="D72" s="975"/>
      <c r="E72" s="975"/>
      <c r="F72" s="975"/>
      <c r="G72" s="975"/>
      <c r="H72" s="975"/>
      <c r="I72" s="975"/>
      <c r="J72" s="975"/>
      <c r="K72" s="975"/>
      <c r="L72" s="975"/>
      <c r="M72" s="975"/>
      <c r="N72" s="975"/>
      <c r="O72" s="975"/>
      <c r="P72" s="976"/>
      <c r="Q72" s="977">
        <v>23618</v>
      </c>
      <c r="R72" s="971"/>
      <c r="S72" s="971"/>
      <c r="T72" s="971"/>
      <c r="U72" s="971"/>
      <c r="V72" s="971">
        <v>23618</v>
      </c>
      <c r="W72" s="971"/>
      <c r="X72" s="971"/>
      <c r="Y72" s="971"/>
      <c r="Z72" s="971"/>
      <c r="AA72" s="971" t="s">
        <v>511</v>
      </c>
      <c r="AB72" s="971"/>
      <c r="AC72" s="971"/>
      <c r="AD72" s="971"/>
      <c r="AE72" s="971"/>
      <c r="AF72" s="971" t="s">
        <v>511</v>
      </c>
      <c r="AG72" s="971"/>
      <c r="AH72" s="971"/>
      <c r="AI72" s="971"/>
      <c r="AJ72" s="971"/>
      <c r="AK72" s="971" t="s">
        <v>511</v>
      </c>
      <c r="AL72" s="971"/>
      <c r="AM72" s="971"/>
      <c r="AN72" s="971"/>
      <c r="AO72" s="971"/>
      <c r="AP72" s="971">
        <v>19692</v>
      </c>
      <c r="AQ72" s="971"/>
      <c r="AR72" s="971"/>
      <c r="AS72" s="971"/>
      <c r="AT72" s="971"/>
      <c r="AU72" s="971">
        <v>807</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t="s">
        <v>579</v>
      </c>
      <c r="C73" s="975"/>
      <c r="D73" s="975"/>
      <c r="E73" s="975"/>
      <c r="F73" s="975"/>
      <c r="G73" s="975"/>
      <c r="H73" s="975"/>
      <c r="I73" s="975"/>
      <c r="J73" s="975"/>
      <c r="K73" s="975"/>
      <c r="L73" s="975"/>
      <c r="M73" s="975"/>
      <c r="N73" s="975"/>
      <c r="O73" s="975"/>
      <c r="P73" s="976"/>
      <c r="Q73" s="977">
        <v>194</v>
      </c>
      <c r="R73" s="971"/>
      <c r="S73" s="971"/>
      <c r="T73" s="971"/>
      <c r="U73" s="971"/>
      <c r="V73" s="971">
        <v>178</v>
      </c>
      <c r="W73" s="971"/>
      <c r="X73" s="971"/>
      <c r="Y73" s="971"/>
      <c r="Z73" s="971"/>
      <c r="AA73" s="971">
        <v>16</v>
      </c>
      <c r="AB73" s="971"/>
      <c r="AC73" s="971"/>
      <c r="AD73" s="971"/>
      <c r="AE73" s="971"/>
      <c r="AF73" s="971">
        <v>16</v>
      </c>
      <c r="AG73" s="971"/>
      <c r="AH73" s="971"/>
      <c r="AI73" s="971"/>
      <c r="AJ73" s="971"/>
      <c r="AK73" s="971" t="s">
        <v>511</v>
      </c>
      <c r="AL73" s="971"/>
      <c r="AM73" s="971"/>
      <c r="AN73" s="971"/>
      <c r="AO73" s="971"/>
      <c r="AP73" s="971" t="s">
        <v>511</v>
      </c>
      <c r="AQ73" s="971"/>
      <c r="AR73" s="971"/>
      <c r="AS73" s="971"/>
      <c r="AT73" s="971"/>
      <c r="AU73" s="971" t="s">
        <v>511</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t="s">
        <v>580</v>
      </c>
      <c r="C74" s="975"/>
      <c r="D74" s="975"/>
      <c r="E74" s="975"/>
      <c r="F74" s="975"/>
      <c r="G74" s="975"/>
      <c r="H74" s="975"/>
      <c r="I74" s="975"/>
      <c r="J74" s="975"/>
      <c r="K74" s="975"/>
      <c r="L74" s="975"/>
      <c r="M74" s="975"/>
      <c r="N74" s="975"/>
      <c r="O74" s="975"/>
      <c r="P74" s="976"/>
      <c r="Q74" s="977">
        <v>1305178</v>
      </c>
      <c r="R74" s="971"/>
      <c r="S74" s="971"/>
      <c r="T74" s="971"/>
      <c r="U74" s="971"/>
      <c r="V74" s="971">
        <v>1290844</v>
      </c>
      <c r="W74" s="971"/>
      <c r="X74" s="971"/>
      <c r="Y74" s="971"/>
      <c r="Z74" s="971"/>
      <c r="AA74" s="971">
        <v>14334</v>
      </c>
      <c r="AB74" s="971"/>
      <c r="AC74" s="971"/>
      <c r="AD74" s="971"/>
      <c r="AE74" s="971"/>
      <c r="AF74" s="971">
        <v>14334</v>
      </c>
      <c r="AG74" s="971"/>
      <c r="AH74" s="971"/>
      <c r="AI74" s="971"/>
      <c r="AJ74" s="971"/>
      <c r="AK74" s="971">
        <v>9500</v>
      </c>
      <c r="AL74" s="971"/>
      <c r="AM74" s="971"/>
      <c r="AN74" s="971"/>
      <c r="AO74" s="971"/>
      <c r="AP74" s="971" t="s">
        <v>511</v>
      </c>
      <c r="AQ74" s="971"/>
      <c r="AR74" s="971"/>
      <c r="AS74" s="971"/>
      <c r="AT74" s="971"/>
      <c r="AU74" s="971" t="s">
        <v>511</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t="s">
        <v>581</v>
      </c>
      <c r="C75" s="975"/>
      <c r="D75" s="975"/>
      <c r="E75" s="975"/>
      <c r="F75" s="975"/>
      <c r="G75" s="975"/>
      <c r="H75" s="975"/>
      <c r="I75" s="975"/>
      <c r="J75" s="975"/>
      <c r="K75" s="975"/>
      <c r="L75" s="975"/>
      <c r="M75" s="975"/>
      <c r="N75" s="975"/>
      <c r="O75" s="975"/>
      <c r="P75" s="976"/>
      <c r="Q75" s="978">
        <v>39180</v>
      </c>
      <c r="R75" s="979"/>
      <c r="S75" s="979"/>
      <c r="T75" s="979"/>
      <c r="U75" s="980"/>
      <c r="V75" s="981">
        <v>36872</v>
      </c>
      <c r="W75" s="979"/>
      <c r="X75" s="979"/>
      <c r="Y75" s="979"/>
      <c r="Z75" s="980"/>
      <c r="AA75" s="981">
        <v>2308</v>
      </c>
      <c r="AB75" s="979"/>
      <c r="AC75" s="979"/>
      <c r="AD75" s="979"/>
      <c r="AE75" s="980"/>
      <c r="AF75" s="981">
        <v>23683</v>
      </c>
      <c r="AG75" s="979"/>
      <c r="AH75" s="979"/>
      <c r="AI75" s="979"/>
      <c r="AJ75" s="980"/>
      <c r="AK75" s="981" t="s">
        <v>511</v>
      </c>
      <c r="AL75" s="979"/>
      <c r="AM75" s="979"/>
      <c r="AN75" s="979"/>
      <c r="AO75" s="980"/>
      <c r="AP75" s="981">
        <v>98164</v>
      </c>
      <c r="AQ75" s="979"/>
      <c r="AR75" s="979"/>
      <c r="AS75" s="979"/>
      <c r="AT75" s="980"/>
      <c r="AU75" s="981" t="s">
        <v>511</v>
      </c>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t="s">
        <v>582</v>
      </c>
      <c r="C76" s="975"/>
      <c r="D76" s="975"/>
      <c r="E76" s="975"/>
      <c r="F76" s="975"/>
      <c r="G76" s="975"/>
      <c r="H76" s="975"/>
      <c r="I76" s="975"/>
      <c r="J76" s="975"/>
      <c r="K76" s="975"/>
      <c r="L76" s="975"/>
      <c r="M76" s="975"/>
      <c r="N76" s="975"/>
      <c r="O76" s="975"/>
      <c r="P76" s="976"/>
      <c r="Q76" s="978">
        <v>6632</v>
      </c>
      <c r="R76" s="979"/>
      <c r="S76" s="979"/>
      <c r="T76" s="979"/>
      <c r="U76" s="980"/>
      <c r="V76" s="981">
        <v>5979</v>
      </c>
      <c r="W76" s="979"/>
      <c r="X76" s="979"/>
      <c r="Y76" s="979"/>
      <c r="Z76" s="980"/>
      <c r="AA76" s="981">
        <v>653</v>
      </c>
      <c r="AB76" s="979"/>
      <c r="AC76" s="979"/>
      <c r="AD76" s="979"/>
      <c r="AE76" s="980"/>
      <c r="AF76" s="981">
        <v>19383</v>
      </c>
      <c r="AG76" s="979"/>
      <c r="AH76" s="979"/>
      <c r="AI76" s="979"/>
      <c r="AJ76" s="980"/>
      <c r="AK76" s="981" t="s">
        <v>511</v>
      </c>
      <c r="AL76" s="979"/>
      <c r="AM76" s="979"/>
      <c r="AN76" s="979"/>
      <c r="AO76" s="980"/>
      <c r="AP76" s="981">
        <v>20120</v>
      </c>
      <c r="AQ76" s="979"/>
      <c r="AR76" s="979"/>
      <c r="AS76" s="979"/>
      <c r="AT76" s="980"/>
      <c r="AU76" s="981" t="s">
        <v>511</v>
      </c>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393</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72973</v>
      </c>
      <c r="AG88" s="959"/>
      <c r="AH88" s="959"/>
      <c r="AI88" s="959"/>
      <c r="AJ88" s="959"/>
      <c r="AK88" s="963"/>
      <c r="AL88" s="963"/>
      <c r="AM88" s="963"/>
      <c r="AN88" s="963"/>
      <c r="AO88" s="963"/>
      <c r="AP88" s="959">
        <v>137976</v>
      </c>
      <c r="AQ88" s="959"/>
      <c r="AR88" s="959"/>
      <c r="AS88" s="959"/>
      <c r="AT88" s="959"/>
      <c r="AU88" s="959">
        <v>807</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1234</v>
      </c>
      <c r="CS102" s="953"/>
      <c r="CT102" s="953"/>
      <c r="CU102" s="953"/>
      <c r="CV102" s="954"/>
      <c r="CW102" s="952">
        <v>0</v>
      </c>
      <c r="CX102" s="953"/>
      <c r="CY102" s="953"/>
      <c r="CZ102" s="953"/>
      <c r="DA102" s="954"/>
      <c r="DB102" s="952">
        <v>1514</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309</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309</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309</v>
      </c>
      <c r="DR109" s="896"/>
      <c r="DS109" s="896"/>
      <c r="DT109" s="896"/>
      <c r="DU109" s="897"/>
      <c r="DV109" s="898" t="s">
        <v>432</v>
      </c>
      <c r="DW109" s="896"/>
      <c r="DX109" s="896"/>
      <c r="DY109" s="896"/>
      <c r="DZ109" s="929"/>
    </row>
    <row r="110" spans="1:131" s="226"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8533696</v>
      </c>
      <c r="AB110" s="889"/>
      <c r="AC110" s="889"/>
      <c r="AD110" s="889"/>
      <c r="AE110" s="890"/>
      <c r="AF110" s="891">
        <v>8967450</v>
      </c>
      <c r="AG110" s="889"/>
      <c r="AH110" s="889"/>
      <c r="AI110" s="889"/>
      <c r="AJ110" s="890"/>
      <c r="AK110" s="891">
        <v>9055193</v>
      </c>
      <c r="AL110" s="889"/>
      <c r="AM110" s="889"/>
      <c r="AN110" s="889"/>
      <c r="AO110" s="890"/>
      <c r="AP110" s="892">
        <v>17.600000000000001</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95644833</v>
      </c>
      <c r="BR110" s="842"/>
      <c r="BS110" s="842"/>
      <c r="BT110" s="842"/>
      <c r="BU110" s="842"/>
      <c r="BV110" s="842">
        <v>95057338</v>
      </c>
      <c r="BW110" s="842"/>
      <c r="BX110" s="842"/>
      <c r="BY110" s="842"/>
      <c r="BZ110" s="842"/>
      <c r="CA110" s="842">
        <v>92404489</v>
      </c>
      <c r="CB110" s="842"/>
      <c r="CC110" s="842"/>
      <c r="CD110" s="842"/>
      <c r="CE110" s="842"/>
      <c r="CF110" s="866">
        <v>180.1</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131</v>
      </c>
      <c r="DR110" s="842"/>
      <c r="DS110" s="842"/>
      <c r="DT110" s="842"/>
      <c r="DU110" s="842"/>
      <c r="DV110" s="843" t="s">
        <v>131</v>
      </c>
      <c r="DW110" s="843"/>
      <c r="DX110" s="843"/>
      <c r="DY110" s="843"/>
      <c r="DZ110" s="844"/>
    </row>
    <row r="111" spans="1:131" s="226"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439</v>
      </c>
      <c r="AG111" s="919"/>
      <c r="AH111" s="919"/>
      <c r="AI111" s="919"/>
      <c r="AJ111" s="920"/>
      <c r="AK111" s="921" t="s">
        <v>131</v>
      </c>
      <c r="AL111" s="919"/>
      <c r="AM111" s="919"/>
      <c r="AN111" s="919"/>
      <c r="AO111" s="920"/>
      <c r="AP111" s="922" t="s">
        <v>439</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131</v>
      </c>
      <c r="BW111" s="817"/>
      <c r="BX111" s="817"/>
      <c r="BY111" s="817"/>
      <c r="BZ111" s="817"/>
      <c r="CA111" s="817" t="s">
        <v>131</v>
      </c>
      <c r="CB111" s="817"/>
      <c r="CC111" s="817"/>
      <c r="CD111" s="817"/>
      <c r="CE111" s="817"/>
      <c r="CF111" s="875" t="s">
        <v>131</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26" customFormat="1" ht="26.25" customHeight="1" x14ac:dyDescent="0.2">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444</v>
      </c>
      <c r="AG112" s="780"/>
      <c r="AH112" s="780"/>
      <c r="AI112" s="780"/>
      <c r="AJ112" s="781"/>
      <c r="AK112" s="782" t="s">
        <v>444</v>
      </c>
      <c r="AL112" s="780"/>
      <c r="AM112" s="780"/>
      <c r="AN112" s="780"/>
      <c r="AO112" s="781"/>
      <c r="AP112" s="824" t="s">
        <v>444</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59216361</v>
      </c>
      <c r="BR112" s="817"/>
      <c r="BS112" s="817"/>
      <c r="BT112" s="817"/>
      <c r="BU112" s="817"/>
      <c r="BV112" s="817">
        <v>55342526</v>
      </c>
      <c r="BW112" s="817"/>
      <c r="BX112" s="817"/>
      <c r="BY112" s="817"/>
      <c r="BZ112" s="817"/>
      <c r="CA112" s="817">
        <v>52123763</v>
      </c>
      <c r="CB112" s="817"/>
      <c r="CC112" s="817"/>
      <c r="CD112" s="817"/>
      <c r="CE112" s="817"/>
      <c r="CF112" s="875">
        <v>101.6</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444</v>
      </c>
      <c r="DR112" s="817"/>
      <c r="DS112" s="817"/>
      <c r="DT112" s="817"/>
      <c r="DU112" s="817"/>
      <c r="DV112" s="794" t="s">
        <v>444</v>
      </c>
      <c r="DW112" s="794"/>
      <c r="DX112" s="794"/>
      <c r="DY112" s="794"/>
      <c r="DZ112" s="795"/>
    </row>
    <row r="113" spans="1:130" s="226"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4883085</v>
      </c>
      <c r="AB113" s="919"/>
      <c r="AC113" s="919"/>
      <c r="AD113" s="919"/>
      <c r="AE113" s="920"/>
      <c r="AF113" s="921">
        <v>4705494</v>
      </c>
      <c r="AG113" s="919"/>
      <c r="AH113" s="919"/>
      <c r="AI113" s="919"/>
      <c r="AJ113" s="920"/>
      <c r="AK113" s="921">
        <v>4641615</v>
      </c>
      <c r="AL113" s="919"/>
      <c r="AM113" s="919"/>
      <c r="AN113" s="919"/>
      <c r="AO113" s="920"/>
      <c r="AP113" s="922">
        <v>9</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898047</v>
      </c>
      <c r="BR113" s="817"/>
      <c r="BS113" s="817"/>
      <c r="BT113" s="817"/>
      <c r="BU113" s="817"/>
      <c r="BV113" s="817">
        <v>794213</v>
      </c>
      <c r="BW113" s="817"/>
      <c r="BX113" s="817"/>
      <c r="BY113" s="817"/>
      <c r="BZ113" s="817"/>
      <c r="CA113" s="817">
        <v>807387</v>
      </c>
      <c r="CB113" s="817"/>
      <c r="CC113" s="817"/>
      <c r="CD113" s="817"/>
      <c r="CE113" s="817"/>
      <c r="CF113" s="875">
        <v>1.6</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444</v>
      </c>
      <c r="DM113" s="780"/>
      <c r="DN113" s="780"/>
      <c r="DO113" s="780"/>
      <c r="DP113" s="781"/>
      <c r="DQ113" s="782" t="s">
        <v>444</v>
      </c>
      <c r="DR113" s="780"/>
      <c r="DS113" s="780"/>
      <c r="DT113" s="780"/>
      <c r="DU113" s="781"/>
      <c r="DV113" s="824" t="s">
        <v>444</v>
      </c>
      <c r="DW113" s="825"/>
      <c r="DX113" s="825"/>
      <c r="DY113" s="825"/>
      <c r="DZ113" s="826"/>
    </row>
    <row r="114" spans="1:130" s="226"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65254</v>
      </c>
      <c r="AB114" s="780"/>
      <c r="AC114" s="780"/>
      <c r="AD114" s="780"/>
      <c r="AE114" s="781"/>
      <c r="AF114" s="782">
        <v>56046</v>
      </c>
      <c r="AG114" s="780"/>
      <c r="AH114" s="780"/>
      <c r="AI114" s="780"/>
      <c r="AJ114" s="781"/>
      <c r="AK114" s="782">
        <v>32974</v>
      </c>
      <c r="AL114" s="780"/>
      <c r="AM114" s="780"/>
      <c r="AN114" s="780"/>
      <c r="AO114" s="781"/>
      <c r="AP114" s="824">
        <v>0.1</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11814947</v>
      </c>
      <c r="BR114" s="817"/>
      <c r="BS114" s="817"/>
      <c r="BT114" s="817"/>
      <c r="BU114" s="817"/>
      <c r="BV114" s="817">
        <v>12039944</v>
      </c>
      <c r="BW114" s="817"/>
      <c r="BX114" s="817"/>
      <c r="BY114" s="817"/>
      <c r="BZ114" s="817"/>
      <c r="CA114" s="817">
        <v>12429882</v>
      </c>
      <c r="CB114" s="817"/>
      <c r="CC114" s="817"/>
      <c r="CD114" s="817"/>
      <c r="CE114" s="817"/>
      <c r="CF114" s="875">
        <v>24.2</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444</v>
      </c>
      <c r="DM114" s="780"/>
      <c r="DN114" s="780"/>
      <c r="DO114" s="780"/>
      <c r="DP114" s="781"/>
      <c r="DQ114" s="782" t="s">
        <v>444</v>
      </c>
      <c r="DR114" s="780"/>
      <c r="DS114" s="780"/>
      <c r="DT114" s="780"/>
      <c r="DU114" s="781"/>
      <c r="DV114" s="824" t="s">
        <v>131</v>
      </c>
      <c r="DW114" s="825"/>
      <c r="DX114" s="825"/>
      <c r="DY114" s="825"/>
      <c r="DZ114" s="826"/>
    </row>
    <row r="115" spans="1:130" s="226" customFormat="1" ht="26.25" customHeight="1" x14ac:dyDescent="0.2">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444</v>
      </c>
      <c r="AG115" s="919"/>
      <c r="AH115" s="919"/>
      <c r="AI115" s="919"/>
      <c r="AJ115" s="920"/>
      <c r="AK115" s="921" t="s">
        <v>444</v>
      </c>
      <c r="AL115" s="919"/>
      <c r="AM115" s="919"/>
      <c r="AN115" s="919"/>
      <c r="AO115" s="920"/>
      <c r="AP115" s="922" t="s">
        <v>444</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444</v>
      </c>
      <c r="BW115" s="817"/>
      <c r="BX115" s="817"/>
      <c r="BY115" s="817"/>
      <c r="BZ115" s="817"/>
      <c r="CA115" s="817" t="s">
        <v>444</v>
      </c>
      <c r="CB115" s="817"/>
      <c r="CC115" s="817"/>
      <c r="CD115" s="817"/>
      <c r="CE115" s="817"/>
      <c r="CF115" s="875" t="s">
        <v>444</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131</v>
      </c>
      <c r="DR115" s="780"/>
      <c r="DS115" s="780"/>
      <c r="DT115" s="780"/>
      <c r="DU115" s="781"/>
      <c r="DV115" s="824" t="s">
        <v>444</v>
      </c>
      <c r="DW115" s="825"/>
      <c r="DX115" s="825"/>
      <c r="DY115" s="825"/>
      <c r="DZ115" s="826"/>
    </row>
    <row r="116" spans="1:130" s="226" customFormat="1" ht="26.25" customHeight="1" x14ac:dyDescent="0.2">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14</v>
      </c>
      <c r="AB116" s="780"/>
      <c r="AC116" s="780"/>
      <c r="AD116" s="780"/>
      <c r="AE116" s="781"/>
      <c r="AF116" s="782">
        <v>76</v>
      </c>
      <c r="AG116" s="780"/>
      <c r="AH116" s="780"/>
      <c r="AI116" s="780"/>
      <c r="AJ116" s="781"/>
      <c r="AK116" s="782">
        <v>110</v>
      </c>
      <c r="AL116" s="780"/>
      <c r="AM116" s="780"/>
      <c r="AN116" s="780"/>
      <c r="AO116" s="781"/>
      <c r="AP116" s="824">
        <v>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444</v>
      </c>
      <c r="BW116" s="817"/>
      <c r="BX116" s="817"/>
      <c r="BY116" s="817"/>
      <c r="BZ116" s="817"/>
      <c r="CA116" s="817" t="s">
        <v>444</v>
      </c>
      <c r="CB116" s="817"/>
      <c r="CC116" s="817"/>
      <c r="CD116" s="817"/>
      <c r="CE116" s="817"/>
      <c r="CF116" s="875" t="s">
        <v>131</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444</v>
      </c>
      <c r="DM116" s="780"/>
      <c r="DN116" s="780"/>
      <c r="DO116" s="780"/>
      <c r="DP116" s="781"/>
      <c r="DQ116" s="782" t="s">
        <v>444</v>
      </c>
      <c r="DR116" s="780"/>
      <c r="DS116" s="780"/>
      <c r="DT116" s="780"/>
      <c r="DU116" s="781"/>
      <c r="DV116" s="824" t="s">
        <v>444</v>
      </c>
      <c r="DW116" s="825"/>
      <c r="DX116" s="825"/>
      <c r="DY116" s="825"/>
      <c r="DZ116" s="826"/>
    </row>
    <row r="117" spans="1:130" s="226"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13482049</v>
      </c>
      <c r="AB117" s="903"/>
      <c r="AC117" s="903"/>
      <c r="AD117" s="903"/>
      <c r="AE117" s="904"/>
      <c r="AF117" s="905">
        <v>13729066</v>
      </c>
      <c r="AG117" s="903"/>
      <c r="AH117" s="903"/>
      <c r="AI117" s="903"/>
      <c r="AJ117" s="904"/>
      <c r="AK117" s="905">
        <v>13729892</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444</v>
      </c>
      <c r="BW117" s="817"/>
      <c r="BX117" s="817"/>
      <c r="BY117" s="817"/>
      <c r="BZ117" s="817"/>
      <c r="CA117" s="817" t="s">
        <v>131</v>
      </c>
      <c r="CB117" s="817"/>
      <c r="CC117" s="817"/>
      <c r="CD117" s="817"/>
      <c r="CE117" s="817"/>
      <c r="CF117" s="875" t="s">
        <v>131</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131</v>
      </c>
      <c r="DM117" s="780"/>
      <c r="DN117" s="780"/>
      <c r="DO117" s="780"/>
      <c r="DP117" s="781"/>
      <c r="DQ117" s="782" t="s">
        <v>131</v>
      </c>
      <c r="DR117" s="780"/>
      <c r="DS117" s="780"/>
      <c r="DT117" s="780"/>
      <c r="DU117" s="781"/>
      <c r="DV117" s="824" t="s">
        <v>444</v>
      </c>
      <c r="DW117" s="825"/>
      <c r="DX117" s="825"/>
      <c r="DY117" s="825"/>
      <c r="DZ117" s="826"/>
    </row>
    <row r="118" spans="1:130" s="226"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309</v>
      </c>
      <c r="AL118" s="896"/>
      <c r="AM118" s="896"/>
      <c r="AN118" s="896"/>
      <c r="AO118" s="897"/>
      <c r="AP118" s="899" t="s">
        <v>432</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26"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444</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47" t="s">
        <v>189</v>
      </c>
      <c r="BA119" s="247"/>
      <c r="BB119" s="247"/>
      <c r="BC119" s="247"/>
      <c r="BD119" s="247"/>
      <c r="BE119" s="247"/>
      <c r="BF119" s="247"/>
      <c r="BG119" s="247"/>
      <c r="BH119" s="247"/>
      <c r="BI119" s="247"/>
      <c r="BJ119" s="247"/>
      <c r="BK119" s="247"/>
      <c r="BL119" s="247"/>
      <c r="BM119" s="247"/>
      <c r="BN119" s="247"/>
      <c r="BO119" s="877" t="s">
        <v>464</v>
      </c>
      <c r="BP119" s="878"/>
      <c r="BQ119" s="879">
        <v>167574188</v>
      </c>
      <c r="BR119" s="845"/>
      <c r="BS119" s="845"/>
      <c r="BT119" s="845"/>
      <c r="BU119" s="845"/>
      <c r="BV119" s="845">
        <v>163234021</v>
      </c>
      <c r="BW119" s="845"/>
      <c r="BX119" s="845"/>
      <c r="BY119" s="845"/>
      <c r="BZ119" s="845"/>
      <c r="CA119" s="845">
        <v>157765521</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26" customFormat="1" ht="26.25" customHeight="1" x14ac:dyDescent="0.2">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9877366</v>
      </c>
      <c r="BR120" s="842"/>
      <c r="BS120" s="842"/>
      <c r="BT120" s="842"/>
      <c r="BU120" s="842"/>
      <c r="BV120" s="842">
        <v>11285686</v>
      </c>
      <c r="BW120" s="842"/>
      <c r="BX120" s="842"/>
      <c r="BY120" s="842"/>
      <c r="BZ120" s="842"/>
      <c r="CA120" s="842">
        <v>12855148</v>
      </c>
      <c r="CB120" s="842"/>
      <c r="CC120" s="842"/>
      <c r="CD120" s="842"/>
      <c r="CE120" s="842"/>
      <c r="CF120" s="866">
        <v>25.1</v>
      </c>
      <c r="CG120" s="867"/>
      <c r="CH120" s="867"/>
      <c r="CI120" s="867"/>
      <c r="CJ120" s="867"/>
      <c r="CK120" s="868" t="s">
        <v>468</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51206623</v>
      </c>
      <c r="DH120" s="842"/>
      <c r="DI120" s="842"/>
      <c r="DJ120" s="842"/>
      <c r="DK120" s="842"/>
      <c r="DL120" s="842">
        <v>48358160</v>
      </c>
      <c r="DM120" s="842"/>
      <c r="DN120" s="842"/>
      <c r="DO120" s="842"/>
      <c r="DP120" s="842"/>
      <c r="DQ120" s="842">
        <v>45896041</v>
      </c>
      <c r="DR120" s="842"/>
      <c r="DS120" s="842"/>
      <c r="DT120" s="842"/>
      <c r="DU120" s="842"/>
      <c r="DV120" s="843">
        <v>89.5</v>
      </c>
      <c r="DW120" s="843"/>
      <c r="DX120" s="843"/>
      <c r="DY120" s="843"/>
      <c r="DZ120" s="844"/>
    </row>
    <row r="121" spans="1:130" s="226"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444</v>
      </c>
      <c r="AL121" s="780"/>
      <c r="AM121" s="780"/>
      <c r="AN121" s="780"/>
      <c r="AO121" s="781"/>
      <c r="AP121" s="824" t="s">
        <v>131</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42771966</v>
      </c>
      <c r="BR121" s="817"/>
      <c r="BS121" s="817"/>
      <c r="BT121" s="817"/>
      <c r="BU121" s="817"/>
      <c r="BV121" s="817">
        <v>44185308</v>
      </c>
      <c r="BW121" s="817"/>
      <c r="BX121" s="817"/>
      <c r="BY121" s="817"/>
      <c r="BZ121" s="817"/>
      <c r="CA121" s="817">
        <v>43863990</v>
      </c>
      <c r="CB121" s="817"/>
      <c r="CC121" s="817"/>
      <c r="CD121" s="817"/>
      <c r="CE121" s="817"/>
      <c r="CF121" s="875">
        <v>85.5</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7898537</v>
      </c>
      <c r="DH121" s="817"/>
      <c r="DI121" s="817"/>
      <c r="DJ121" s="817"/>
      <c r="DK121" s="817"/>
      <c r="DL121" s="817">
        <v>6886117</v>
      </c>
      <c r="DM121" s="817"/>
      <c r="DN121" s="817"/>
      <c r="DO121" s="817"/>
      <c r="DP121" s="817"/>
      <c r="DQ121" s="817">
        <v>6166151</v>
      </c>
      <c r="DR121" s="817"/>
      <c r="DS121" s="817"/>
      <c r="DT121" s="817"/>
      <c r="DU121" s="817"/>
      <c r="DV121" s="794">
        <v>12</v>
      </c>
      <c r="DW121" s="794"/>
      <c r="DX121" s="794"/>
      <c r="DY121" s="794"/>
      <c r="DZ121" s="795"/>
    </row>
    <row r="122" spans="1:130" s="226" customFormat="1" ht="26.25" customHeight="1" x14ac:dyDescent="0.2">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113233051</v>
      </c>
      <c r="BR122" s="845"/>
      <c r="BS122" s="845"/>
      <c r="BT122" s="845"/>
      <c r="BU122" s="845"/>
      <c r="BV122" s="845">
        <v>112230787</v>
      </c>
      <c r="BW122" s="845"/>
      <c r="BX122" s="845"/>
      <c r="BY122" s="845"/>
      <c r="BZ122" s="845"/>
      <c r="CA122" s="845">
        <v>108517873</v>
      </c>
      <c r="CB122" s="845"/>
      <c r="CC122" s="845"/>
      <c r="CD122" s="845"/>
      <c r="CE122" s="845"/>
      <c r="CF122" s="846">
        <v>211.5</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816">
        <v>111201</v>
      </c>
      <c r="DH122" s="817"/>
      <c r="DI122" s="817"/>
      <c r="DJ122" s="817"/>
      <c r="DK122" s="817"/>
      <c r="DL122" s="817">
        <v>98249</v>
      </c>
      <c r="DM122" s="817"/>
      <c r="DN122" s="817"/>
      <c r="DO122" s="817"/>
      <c r="DP122" s="817"/>
      <c r="DQ122" s="817">
        <v>61571</v>
      </c>
      <c r="DR122" s="817"/>
      <c r="DS122" s="817"/>
      <c r="DT122" s="817"/>
      <c r="DU122" s="817"/>
      <c r="DV122" s="794">
        <v>0.1</v>
      </c>
      <c r="DW122" s="794"/>
      <c r="DX122" s="794"/>
      <c r="DY122" s="794"/>
      <c r="DZ122" s="795"/>
    </row>
    <row r="123" spans="1:130" s="226" customFormat="1" ht="26.25" customHeight="1" x14ac:dyDescent="0.2">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47" t="s">
        <v>189</v>
      </c>
      <c r="BA123" s="247"/>
      <c r="BB123" s="247"/>
      <c r="BC123" s="247"/>
      <c r="BD123" s="247"/>
      <c r="BE123" s="247"/>
      <c r="BF123" s="247"/>
      <c r="BG123" s="247"/>
      <c r="BH123" s="247"/>
      <c r="BI123" s="247"/>
      <c r="BJ123" s="247"/>
      <c r="BK123" s="247"/>
      <c r="BL123" s="247"/>
      <c r="BM123" s="247"/>
      <c r="BN123" s="247"/>
      <c r="BO123" s="877" t="s">
        <v>473</v>
      </c>
      <c r="BP123" s="878"/>
      <c r="BQ123" s="832">
        <v>165882383</v>
      </c>
      <c r="BR123" s="833"/>
      <c r="BS123" s="833"/>
      <c r="BT123" s="833"/>
      <c r="BU123" s="833"/>
      <c r="BV123" s="833">
        <v>167701781</v>
      </c>
      <c r="BW123" s="833"/>
      <c r="BX123" s="833"/>
      <c r="BY123" s="833"/>
      <c r="BZ123" s="833"/>
      <c r="CA123" s="833">
        <v>165237011</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26" customFormat="1" ht="26.25" customHeight="1" thickBot="1" x14ac:dyDescent="0.25">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3.3</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26" customFormat="1" ht="26.25" customHeight="1" x14ac:dyDescent="0.2">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444</v>
      </c>
      <c r="DW125" s="843"/>
      <c r="DX125" s="843"/>
      <c r="DY125" s="843"/>
      <c r="DZ125" s="844"/>
    </row>
    <row r="126" spans="1:130" s="226" customFormat="1" ht="26.25" customHeight="1" thickBot="1" x14ac:dyDescent="0.25">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444</v>
      </c>
      <c r="DW126" s="794"/>
      <c r="DX126" s="794"/>
      <c r="DY126" s="794"/>
      <c r="DZ126" s="795"/>
    </row>
    <row r="127" spans="1:130" s="226" customFormat="1" ht="26.25" customHeight="1" x14ac:dyDescent="0.2">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28"/>
      <c r="AV127" s="228"/>
      <c r="AW127" s="228"/>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444</v>
      </c>
      <c r="DH127" s="817"/>
      <c r="DI127" s="817"/>
      <c r="DJ127" s="817"/>
      <c r="DK127" s="817"/>
      <c r="DL127" s="817" t="s">
        <v>131</v>
      </c>
      <c r="DM127" s="817"/>
      <c r="DN127" s="817"/>
      <c r="DO127" s="817"/>
      <c r="DP127" s="817"/>
      <c r="DQ127" s="817" t="s">
        <v>444</v>
      </c>
      <c r="DR127" s="817"/>
      <c r="DS127" s="817"/>
      <c r="DT127" s="817"/>
      <c r="DU127" s="817"/>
      <c r="DV127" s="794" t="s">
        <v>444</v>
      </c>
      <c r="DW127" s="794"/>
      <c r="DX127" s="794"/>
      <c r="DY127" s="794"/>
      <c r="DZ127" s="795"/>
    </row>
    <row r="128" spans="1:130" s="226" customFormat="1" ht="26.25" customHeight="1" thickBot="1" x14ac:dyDescent="0.25">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3139121</v>
      </c>
      <c r="AB128" s="801"/>
      <c r="AC128" s="801"/>
      <c r="AD128" s="801"/>
      <c r="AE128" s="802"/>
      <c r="AF128" s="803">
        <v>3235515</v>
      </c>
      <c r="AG128" s="801"/>
      <c r="AH128" s="801"/>
      <c r="AI128" s="801"/>
      <c r="AJ128" s="802"/>
      <c r="AK128" s="803">
        <v>3278665</v>
      </c>
      <c r="AL128" s="801"/>
      <c r="AM128" s="801"/>
      <c r="AN128" s="801"/>
      <c r="AO128" s="802"/>
      <c r="AP128" s="804"/>
      <c r="AQ128" s="805"/>
      <c r="AR128" s="805"/>
      <c r="AS128" s="805"/>
      <c r="AT128" s="806"/>
      <c r="AU128" s="228"/>
      <c r="AV128" s="228"/>
      <c r="AW128" s="228"/>
      <c r="AX128" s="807" t="s">
        <v>487</v>
      </c>
      <c r="AY128" s="808"/>
      <c r="AZ128" s="808"/>
      <c r="BA128" s="808"/>
      <c r="BB128" s="808"/>
      <c r="BC128" s="808"/>
      <c r="BD128" s="808"/>
      <c r="BE128" s="809"/>
      <c r="BF128" s="786" t="s">
        <v>131</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444</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26"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58505580</v>
      </c>
      <c r="AB129" s="780"/>
      <c r="AC129" s="780"/>
      <c r="AD129" s="780"/>
      <c r="AE129" s="781"/>
      <c r="AF129" s="782">
        <v>60941803</v>
      </c>
      <c r="AG129" s="780"/>
      <c r="AH129" s="780"/>
      <c r="AI129" s="780"/>
      <c r="AJ129" s="781"/>
      <c r="AK129" s="782">
        <v>60034696</v>
      </c>
      <c r="AL129" s="780"/>
      <c r="AM129" s="780"/>
      <c r="AN129" s="780"/>
      <c r="AO129" s="781"/>
      <c r="AP129" s="783"/>
      <c r="AQ129" s="784"/>
      <c r="AR129" s="784"/>
      <c r="AS129" s="784"/>
      <c r="AT129" s="785"/>
      <c r="AU129" s="229"/>
      <c r="AV129" s="229"/>
      <c r="AW129" s="229"/>
      <c r="AX129" s="751" t="s">
        <v>490</v>
      </c>
      <c r="AY129" s="752"/>
      <c r="AZ129" s="752"/>
      <c r="BA129" s="752"/>
      <c r="BB129" s="752"/>
      <c r="BC129" s="752"/>
      <c r="BD129" s="752"/>
      <c r="BE129" s="753"/>
      <c r="BF129" s="770" t="s">
        <v>131</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8521120</v>
      </c>
      <c r="AB130" s="780"/>
      <c r="AC130" s="780"/>
      <c r="AD130" s="780"/>
      <c r="AE130" s="781"/>
      <c r="AF130" s="782">
        <v>8711516</v>
      </c>
      <c r="AG130" s="780"/>
      <c r="AH130" s="780"/>
      <c r="AI130" s="780"/>
      <c r="AJ130" s="781"/>
      <c r="AK130" s="782">
        <v>8729936</v>
      </c>
      <c r="AL130" s="780"/>
      <c r="AM130" s="780"/>
      <c r="AN130" s="780"/>
      <c r="AO130" s="781"/>
      <c r="AP130" s="783"/>
      <c r="AQ130" s="784"/>
      <c r="AR130" s="784"/>
      <c r="AS130" s="784"/>
      <c r="AT130" s="785"/>
      <c r="AU130" s="229"/>
      <c r="AV130" s="229"/>
      <c r="AW130" s="229"/>
      <c r="AX130" s="751" t="s">
        <v>493</v>
      </c>
      <c r="AY130" s="752"/>
      <c r="AZ130" s="752"/>
      <c r="BA130" s="752"/>
      <c r="BB130" s="752"/>
      <c r="BC130" s="752"/>
      <c r="BD130" s="752"/>
      <c r="BE130" s="753"/>
      <c r="BF130" s="754">
        <v>3.4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49984460</v>
      </c>
      <c r="AB131" s="764"/>
      <c r="AC131" s="764"/>
      <c r="AD131" s="764"/>
      <c r="AE131" s="765"/>
      <c r="AF131" s="766">
        <v>52230287</v>
      </c>
      <c r="AG131" s="764"/>
      <c r="AH131" s="764"/>
      <c r="AI131" s="764"/>
      <c r="AJ131" s="765"/>
      <c r="AK131" s="766">
        <v>51304760</v>
      </c>
      <c r="AL131" s="764"/>
      <c r="AM131" s="764"/>
      <c r="AN131" s="764"/>
      <c r="AO131" s="765"/>
      <c r="AP131" s="767"/>
      <c r="AQ131" s="768"/>
      <c r="AR131" s="768"/>
      <c r="AS131" s="768"/>
      <c r="AT131" s="769"/>
      <c r="AU131" s="229"/>
      <c r="AV131" s="229"/>
      <c r="AW131" s="229"/>
      <c r="AX131" s="729" t="s">
        <v>495</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3.6447487879999998</v>
      </c>
      <c r="AB132" s="745"/>
      <c r="AC132" s="745"/>
      <c r="AD132" s="745"/>
      <c r="AE132" s="746"/>
      <c r="AF132" s="747">
        <v>3.4118805440000002</v>
      </c>
      <c r="AG132" s="745"/>
      <c r="AH132" s="745"/>
      <c r="AI132" s="745"/>
      <c r="AJ132" s="746"/>
      <c r="AK132" s="747">
        <v>3.355031775</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4.0999999999999996</v>
      </c>
      <c r="AB133" s="724"/>
      <c r="AC133" s="724"/>
      <c r="AD133" s="724"/>
      <c r="AE133" s="725"/>
      <c r="AF133" s="723">
        <v>3.7</v>
      </c>
      <c r="AG133" s="724"/>
      <c r="AH133" s="724"/>
      <c r="AI133" s="724"/>
      <c r="AJ133" s="725"/>
      <c r="AK133" s="723">
        <v>3.4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BPF+IlSA5zUbd8kIRLEiKaic0OtDuXzg+OLa+Cr7/1KfLHFSijwlNgKP+GJ/5FQnWw5EdZt7mVgD8jqjN4GsA==" saltValue="VBViMAatK/pz5hAolpTf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45F99-35C6-4FB1-859F-98197D1F5964}">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U+XyEIEJ75xF8uI1HZl69aceAih9XWo/1GdKvqo30TNcTF8MTxuf6Dw5W//xpXi+LTxprbi4+3UMo3PwU82YOw==" saltValue="9Eq46LHwE2a23nbpmyhB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fasivdCh2vhD12H32yhZd8AF40LVeWjROnnSCEd4WSrcneMPk1SYpsZlxRgRS/B1UCQW6DbRfrsbQWUMu6hFg==" saltValue="Ikh2+931mE4oo8qm9pC97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502</v>
      </c>
      <c r="AP7" s="268"/>
      <c r="AQ7" s="269" t="s">
        <v>503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504</v>
      </c>
      <c r="AQ8" s="275" t="s">
        <v>505</v>
      </c>
      <c r="AR8" s="276" t="s">
        <v>506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507</v>
      </c>
      <c r="AL9" s="1131"/>
      <c r="AM9" s="1131"/>
      <c r="AN9" s="1132"/>
      <c r="AO9" s="277">
        <v>17940667</v>
      </c>
      <c r="AP9" s="277">
        <v>68476</v>
      </c>
      <c r="AQ9" s="278">
        <v>63571</v>
      </c>
      <c r="AR9" s="279">
        <v>7.7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508</v>
      </c>
      <c r="AL10" s="1131"/>
      <c r="AM10" s="1131"/>
      <c r="AN10" s="1132"/>
      <c r="AO10" s="280">
        <v>308245</v>
      </c>
      <c r="AP10" s="280">
        <v>1177</v>
      </c>
      <c r="AQ10" s="281">
        <v>1690</v>
      </c>
      <c r="AR10" s="282">
        <v>-30.4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509</v>
      </c>
      <c r="AL11" s="1131"/>
      <c r="AM11" s="1131"/>
      <c r="AN11" s="1132"/>
      <c r="AO11" s="280">
        <v>805389</v>
      </c>
      <c r="AP11" s="280">
        <v>3074</v>
      </c>
      <c r="AQ11" s="281">
        <v>679</v>
      </c>
      <c r="AR11" s="282">
        <v>352.7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510</v>
      </c>
      <c r="AL12" s="1131"/>
      <c r="AM12" s="1131"/>
      <c r="AN12" s="1132"/>
      <c r="AO12" s="280" t="s">
        <v>511</v>
      </c>
      <c r="AP12" s="280" t="s">
        <v>511</v>
      </c>
      <c r="AQ12" s="281">
        <v>23</v>
      </c>
      <c r="AR12" s="282" t="s">
        <v>511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512</v>
      </c>
      <c r="AL13" s="1131"/>
      <c r="AM13" s="1131"/>
      <c r="AN13" s="1132"/>
      <c r="AO13" s="280">
        <v>433887</v>
      </c>
      <c r="AP13" s="280">
        <v>1656</v>
      </c>
      <c r="AQ13" s="281">
        <v>1992</v>
      </c>
      <c r="AR13" s="282">
        <v>-16.899999999999999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513</v>
      </c>
      <c r="AL14" s="1131"/>
      <c r="AM14" s="1131"/>
      <c r="AN14" s="1132"/>
      <c r="AO14" s="280">
        <v>441382</v>
      </c>
      <c r="AP14" s="280">
        <v>1685</v>
      </c>
      <c r="AQ14" s="281">
        <v>1254</v>
      </c>
      <c r="AR14" s="282">
        <v>34.4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514</v>
      </c>
      <c r="AL15" s="1134"/>
      <c r="AM15" s="1134"/>
      <c r="AN15" s="1135"/>
      <c r="AO15" s="280">
        <v>-517255</v>
      </c>
      <c r="AP15" s="280">
        <v>-1974</v>
      </c>
      <c r="AQ15" s="281">
        <v>-3845</v>
      </c>
      <c r="AR15" s="282">
        <v>-48.7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189</v>
      </c>
      <c r="AL16" s="1134"/>
      <c r="AM16" s="1134"/>
      <c r="AN16" s="1135"/>
      <c r="AO16" s="280">
        <v>19412315</v>
      </c>
      <c r="AP16" s="280">
        <v>74093</v>
      </c>
      <c r="AQ16" s="281">
        <v>65365</v>
      </c>
      <c r="AR16" s="282">
        <v>13.4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519</v>
      </c>
      <c r="AL21" s="1137"/>
      <c r="AM21" s="1137"/>
      <c r="AN21" s="1138"/>
      <c r="AO21" s="293">
        <v>6.53</v>
      </c>
      <c r="AP21" s="294">
        <v>6.46</v>
      </c>
      <c r="AQ21" s="295">
        <v>7.0000000000000007E-2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520</v>
      </c>
      <c r="AL22" s="1137"/>
      <c r="AM22" s="1137"/>
      <c r="AN22" s="1138"/>
      <c r="AO22" s="298">
        <v>98.3</v>
      </c>
      <c r="AP22" s="299">
        <v>99.4</v>
      </c>
      <c r="AQ22" s="300">
        <v>-1.1000000000000001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x14ac:dyDescent="0.2">
      <c r="A27" s="305"/>
      <c r="AO27" s="258"/>
      <c r="AP27" s="258"/>
      <c r="AQ27" s="258"/>
      <c r="AR27" s="258"/>
      <c r="AS27" s="258"/>
      <c r="AT27" s="258"/>
    </row>
    <row r="28" spans="1:46" ht="16.2" x14ac:dyDescent="0.2">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502</v>
      </c>
      <c r="AP30" s="268"/>
      <c r="AQ30" s="269" t="s">
        <v>503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504</v>
      </c>
      <c r="AQ31" s="275" t="s">
        <v>505</v>
      </c>
      <c r="AR31" s="276" t="s">
        <v>506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524</v>
      </c>
      <c r="AL32" s="1121"/>
      <c r="AM32" s="1121"/>
      <c r="AN32" s="1122"/>
      <c r="AO32" s="308">
        <v>9055193</v>
      </c>
      <c r="AP32" s="308">
        <v>34562</v>
      </c>
      <c r="AQ32" s="309">
        <v>37452</v>
      </c>
      <c r="AR32" s="310">
        <v>-7.7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525</v>
      </c>
      <c r="AL33" s="1121"/>
      <c r="AM33" s="1121"/>
      <c r="AN33" s="1122"/>
      <c r="AO33" s="308" t="s">
        <v>511</v>
      </c>
      <c r="AP33" s="308" t="s">
        <v>511</v>
      </c>
      <c r="AQ33" s="309" t="s">
        <v>511</v>
      </c>
      <c r="AR33" s="310" t="s">
        <v>511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526</v>
      </c>
      <c r="AL34" s="1121"/>
      <c r="AM34" s="1121"/>
      <c r="AN34" s="1122"/>
      <c r="AO34" s="308" t="s">
        <v>511</v>
      </c>
      <c r="AP34" s="308" t="s">
        <v>511</v>
      </c>
      <c r="AQ34" s="309">
        <v>45</v>
      </c>
      <c r="AR34" s="310" t="s">
        <v>511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527</v>
      </c>
      <c r="AL35" s="1121"/>
      <c r="AM35" s="1121"/>
      <c r="AN35" s="1122"/>
      <c r="AO35" s="308">
        <v>4641615</v>
      </c>
      <c r="AP35" s="308">
        <v>17716</v>
      </c>
      <c r="AQ35" s="309">
        <v>8356</v>
      </c>
      <c r="AR35" s="310">
        <v>112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528</v>
      </c>
      <c r="AL36" s="1121"/>
      <c r="AM36" s="1121"/>
      <c r="AN36" s="1122"/>
      <c r="AO36" s="308">
        <v>32974</v>
      </c>
      <c r="AP36" s="308">
        <v>126</v>
      </c>
      <c r="AQ36" s="309">
        <v>443</v>
      </c>
      <c r="AR36" s="310">
        <v>-71.599999999999994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529</v>
      </c>
      <c r="AL37" s="1121"/>
      <c r="AM37" s="1121"/>
      <c r="AN37" s="1122"/>
      <c r="AO37" s="308" t="s">
        <v>511</v>
      </c>
      <c r="AP37" s="308" t="s">
        <v>511</v>
      </c>
      <c r="AQ37" s="309">
        <v>649</v>
      </c>
      <c r="AR37" s="310" t="s">
        <v>511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530</v>
      </c>
      <c r="AL38" s="1124"/>
      <c r="AM38" s="1124"/>
      <c r="AN38" s="1125"/>
      <c r="AO38" s="311">
        <v>110</v>
      </c>
      <c r="AP38" s="311">
        <v>0</v>
      </c>
      <c r="AQ38" s="312">
        <v>1</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531</v>
      </c>
      <c r="AL39" s="1124"/>
      <c r="AM39" s="1124"/>
      <c r="AN39" s="1125"/>
      <c r="AO39" s="308">
        <v>-3278665</v>
      </c>
      <c r="AP39" s="308">
        <v>-12514</v>
      </c>
      <c r="AQ39" s="309">
        <v>-7867</v>
      </c>
      <c r="AR39" s="310">
        <v>59.1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532</v>
      </c>
      <c r="AL40" s="1121"/>
      <c r="AM40" s="1121"/>
      <c r="AN40" s="1122"/>
      <c r="AO40" s="308">
        <v>-8729936</v>
      </c>
      <c r="AP40" s="308">
        <v>-33321</v>
      </c>
      <c r="AQ40" s="309">
        <v>-28343</v>
      </c>
      <c r="AR40" s="310">
        <v>17.600000000000001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302</v>
      </c>
      <c r="AL41" s="1127"/>
      <c r="AM41" s="1127"/>
      <c r="AN41" s="1128"/>
      <c r="AO41" s="308">
        <v>1721291</v>
      </c>
      <c r="AP41" s="308">
        <v>6570</v>
      </c>
      <c r="AQ41" s="309">
        <v>10736</v>
      </c>
      <c r="AR41" s="310">
        <v>-38.799999999999997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502</v>
      </c>
      <c r="AN49" s="1115" t="s">
        <v>536</v>
      </c>
      <c r="AO49" s="1116"/>
      <c r="AP49" s="1116"/>
      <c r="AQ49" s="1116"/>
      <c r="AR49" s="111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537</v>
      </c>
      <c r="AO50" s="325" t="s">
        <v>538</v>
      </c>
      <c r="AP50" s="326" t="s">
        <v>539</v>
      </c>
      <c r="AQ50" s="327" t="s">
        <v>540</v>
      </c>
      <c r="AR50" s="328" t="s">
        <v>541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8742640</v>
      </c>
      <c r="AN51" s="330">
        <v>32751</v>
      </c>
      <c r="AO51" s="331">
        <v>10.7</v>
      </c>
      <c r="AP51" s="332">
        <v>46457</v>
      </c>
      <c r="AQ51" s="333">
        <v>2.2999999999999998</v>
      </c>
      <c r="AR51" s="334">
        <v>8.4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5349901</v>
      </c>
      <c r="AN52" s="338">
        <v>20041</v>
      </c>
      <c r="AO52" s="339">
        <v>32.299999999999997</v>
      </c>
      <c r="AP52" s="340">
        <v>24020</v>
      </c>
      <c r="AQ52" s="341">
        <v>-2</v>
      </c>
      <c r="AR52" s="342">
        <v>34.299999999999997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5732689</v>
      </c>
      <c r="AN53" s="330">
        <v>21523</v>
      </c>
      <c r="AO53" s="331">
        <v>-34.299999999999997</v>
      </c>
      <c r="AP53" s="332">
        <v>51849</v>
      </c>
      <c r="AQ53" s="333">
        <v>11.6</v>
      </c>
      <c r="AR53" s="334">
        <v>-45.9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3383195</v>
      </c>
      <c r="AN54" s="338">
        <v>12702</v>
      </c>
      <c r="AO54" s="339">
        <v>-36.6</v>
      </c>
      <c r="AP54" s="340">
        <v>26326</v>
      </c>
      <c r="AQ54" s="341">
        <v>9.6</v>
      </c>
      <c r="AR54" s="342">
        <v>-46.2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5098181</v>
      </c>
      <c r="AN55" s="330">
        <v>19219</v>
      </c>
      <c r="AO55" s="331">
        <v>-10.7</v>
      </c>
      <c r="AP55" s="332">
        <v>52191</v>
      </c>
      <c r="AQ55" s="333">
        <v>0.7</v>
      </c>
      <c r="AR55" s="334">
        <v>-11.4</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3337167</v>
      </c>
      <c r="AN56" s="338">
        <v>12580</v>
      </c>
      <c r="AO56" s="339">
        <v>-1</v>
      </c>
      <c r="AP56" s="340">
        <v>26807</v>
      </c>
      <c r="AQ56" s="341">
        <v>1.8</v>
      </c>
      <c r="AR56" s="342">
        <v>-2.8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7950200</v>
      </c>
      <c r="AN57" s="330">
        <v>30149</v>
      </c>
      <c r="AO57" s="331">
        <v>56.9</v>
      </c>
      <c r="AP57" s="332">
        <v>48105</v>
      </c>
      <c r="AQ57" s="333">
        <v>-7.8</v>
      </c>
      <c r="AR57" s="334">
        <v>64.7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5315945</v>
      </c>
      <c r="AN58" s="338">
        <v>20160</v>
      </c>
      <c r="AO58" s="339">
        <v>60.3</v>
      </c>
      <c r="AP58" s="340">
        <v>24072</v>
      </c>
      <c r="AQ58" s="341">
        <v>-10.199999999999999</v>
      </c>
      <c r="AR58" s="342">
        <v>70.5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7045096</v>
      </c>
      <c r="AN59" s="330">
        <v>26890</v>
      </c>
      <c r="AO59" s="331">
        <v>-10.8</v>
      </c>
      <c r="AP59" s="332">
        <v>47446</v>
      </c>
      <c r="AQ59" s="333">
        <v>-1.4</v>
      </c>
      <c r="AR59" s="334">
        <v>-9.4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4604474</v>
      </c>
      <c r="AN60" s="338">
        <v>17574</v>
      </c>
      <c r="AO60" s="339">
        <v>-12.8</v>
      </c>
      <c r="AP60" s="340">
        <v>24371</v>
      </c>
      <c r="AQ60" s="341">
        <v>1.2</v>
      </c>
      <c r="AR60" s="342">
        <v>-14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6913761</v>
      </c>
      <c r="AN61" s="345">
        <v>26106</v>
      </c>
      <c r="AO61" s="346">
        <v>2.4</v>
      </c>
      <c r="AP61" s="347">
        <v>49210</v>
      </c>
      <c r="AQ61" s="348">
        <v>1.1000000000000001</v>
      </c>
      <c r="AR61" s="334">
        <v>1.3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4398136</v>
      </c>
      <c r="AN62" s="338">
        <v>16611</v>
      </c>
      <c r="AO62" s="339">
        <v>8.4</v>
      </c>
      <c r="AP62" s="340">
        <v>25119</v>
      </c>
      <c r="AQ62" s="341">
        <v>0.1</v>
      </c>
      <c r="AR62" s="342">
        <v>8.3000000000000007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wOg1kZsPFlKKtEzyxK7NEmKxawgVsuUIcVanFZERJsY2R66qAIrZJ1VtBzgI9Xo4QKfjdTUB/uG/2h0cJ6q8gA==" saltValue="e7KC4/UVyph+8JlY89t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550</v>
      </c>
    </row>
    <row r="121" spans="125:125" ht="13.5" hidden="1" customHeight="1" x14ac:dyDescent="0.2">
      <c r="DU121" s="255"/>
    </row>
  </sheetData>
  <sheetProtection algorithmName="SHA-512" hashValue="NvV3SkqqmE+nozQj/mEjN4rJbxJLRIKH5+9bRlcVO2ufoyct8O0l1icrdGsww35iqbiLp6NGS88uCdPurhwhcQ==" saltValue="2kbq/TZLJbIpTIKPM8G4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551</v>
      </c>
    </row>
  </sheetData>
  <sheetProtection algorithmName="SHA-512" hashValue="HI8fafNoDw7cTDjYKd50qbxULjwpqe/u+3azZW6Yb9G1mQlQINlrxQ1SM2mZZVuE3ziQnXMltBAYY23d2pKhmQ==" saltValue="tq5mzRhTbJu6KsDUY9WX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10.33</v>
      </c>
      <c r="G47" s="12">
        <v>10.93</v>
      </c>
      <c r="H47" s="12">
        <v>11.92</v>
      </c>
      <c r="I47" s="12">
        <v>12.15</v>
      </c>
      <c r="J47" s="13">
        <v>13.03</v>
      </c>
    </row>
    <row r="48" spans="2:10" ht="57.75" customHeight="1" x14ac:dyDescent="0.2">
      <c r="B48" s="14"/>
      <c r="C48" s="1141" t="s">
        <v>4</v>
      </c>
      <c r="D48" s="1141"/>
      <c r="E48" s="1142"/>
      <c r="F48" s="15">
        <v>1.32</v>
      </c>
      <c r="G48" s="16">
        <v>2.4300000000000002</v>
      </c>
      <c r="H48" s="16">
        <v>0.71</v>
      </c>
      <c r="I48" s="16">
        <v>0.9</v>
      </c>
      <c r="J48" s="17">
        <v>0.09</v>
      </c>
    </row>
    <row r="49" spans="2:10" ht="57.75" customHeight="1" thickBot="1" x14ac:dyDescent="0.25">
      <c r="B49" s="18"/>
      <c r="C49" s="1143" t="s">
        <v>5</v>
      </c>
      <c r="D49" s="1143"/>
      <c r="E49" s="1144"/>
      <c r="F49" s="19">
        <v>1.5</v>
      </c>
      <c r="G49" s="20">
        <v>1.98</v>
      </c>
      <c r="H49" s="20" t="s">
        <v>557</v>
      </c>
      <c r="I49" s="20">
        <v>1.2</v>
      </c>
      <c r="J49" s="21">
        <v>0.42</v>
      </c>
    </row>
    <row r="50" spans="2:10" ht="13.2" x14ac:dyDescent="0.2"/>
  </sheetData>
  <sheetProtection algorithmName="SHA-512" hashValue="r2P2NacZFwhc4CRcBF3Yfa9fm3Fq9b+n7nmA/lVjkRgLC9JMhDgJCCXedvoNMGpltovA96juwrKi85n6jnFwCA==" saltValue="OEoonIDSPDRSxkSjN/j9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松井　直輝</cp:lastModifiedBy>
  <cp:lastPrinted>2024-03-18T06:59:10Z</cp:lastPrinted>
  <dcterms:created xsi:type="dcterms:W3CDTF">2024-02-05T02:11:46Z</dcterms:created>
  <dcterms:modified xsi:type="dcterms:W3CDTF">2024-03-19T02:08:42Z</dcterms:modified>
  <cp:category/>
</cp:coreProperties>
</file>